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1" i="1" l="1"/>
  <c r="D288" i="1" l="1"/>
  <c r="E290" i="1"/>
  <c r="D290" i="1"/>
  <c r="E294" i="1"/>
  <c r="D294" i="1"/>
  <c r="E279" i="1"/>
  <c r="F279" i="1"/>
  <c r="D263" i="1"/>
  <c r="F263" i="1"/>
  <c r="E263" i="1"/>
  <c r="E293" i="1" l="1"/>
  <c r="D293" i="1"/>
  <c r="D292" i="1"/>
  <c r="D291" i="1"/>
  <c r="D187" i="1" l="1"/>
  <c r="E292" i="1" l="1"/>
  <c r="E291" i="1"/>
  <c r="D143" i="1"/>
  <c r="D175" i="1"/>
  <c r="D243" i="1"/>
  <c r="D270" i="1"/>
  <c r="D275" i="1"/>
  <c r="E288" i="1" l="1"/>
  <c r="F280" i="1" l="1"/>
  <c r="E280" i="1"/>
  <c r="F249" i="1"/>
  <c r="E249" i="1"/>
  <c r="F256" i="1" l="1"/>
  <c r="E256" i="1"/>
  <c r="E100" i="1" l="1"/>
  <c r="F100" i="1"/>
  <c r="E214" i="1"/>
  <c r="F214" i="1"/>
  <c r="D214" i="1"/>
  <c r="E155" i="1"/>
  <c r="F155" i="1"/>
  <c r="E162" i="1"/>
  <c r="F162" i="1"/>
  <c r="E181" i="1"/>
  <c r="F181" i="1"/>
  <c r="E209" i="1" l="1"/>
  <c r="F209" i="1"/>
  <c r="E243" i="1"/>
  <c r="F243" i="1"/>
  <c r="E221" i="1"/>
  <c r="F221" i="1"/>
  <c r="D42" i="1"/>
  <c r="E270" i="1" l="1"/>
  <c r="F270" i="1"/>
  <c r="E231" i="1"/>
  <c r="F231" i="1"/>
  <c r="D231" i="1"/>
  <c r="E237" i="1"/>
  <c r="F237" i="1"/>
  <c r="E275" i="1"/>
  <c r="F275" i="1"/>
  <c r="E198" i="1"/>
  <c r="F198" i="1"/>
  <c r="E226" i="1"/>
  <c r="F226" i="1"/>
  <c r="D226" i="1"/>
  <c r="E194" i="1"/>
  <c r="F194" i="1"/>
  <c r="D194" i="1"/>
  <c r="E187" i="1" l="1"/>
  <c r="F187" i="1"/>
  <c r="E143" i="1"/>
  <c r="F143" i="1"/>
  <c r="E149" i="1"/>
  <c r="F149" i="1"/>
  <c r="E168" i="1"/>
  <c r="F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F50" i="1"/>
  <c r="E57" i="1"/>
  <c r="F57" i="1"/>
  <c r="E42" i="1"/>
  <c r="F42" i="1"/>
  <c r="E35" i="1"/>
  <c r="F35" i="1"/>
  <c r="E28" i="1"/>
  <c r="F28" i="1"/>
  <c r="E21" i="1"/>
  <c r="F21" i="1"/>
  <c r="E14" i="1"/>
  <c r="F14" i="1"/>
  <c r="E203" i="1"/>
  <c r="F203" i="1"/>
  <c r="E7" i="1"/>
  <c r="F7" i="1"/>
  <c r="F281" i="1" l="1"/>
</calcChain>
</file>

<file path=xl/sharedStrings.xml><?xml version="1.0" encoding="utf-8"?>
<sst xmlns="http://schemas.openxmlformats.org/spreadsheetml/2006/main" count="485" uniqueCount="230">
  <si>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</si>
  <si>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</si>
  <si>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</si>
  <si>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</si>
  <si>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</si>
  <si>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</si>
  <si>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</si>
  <si>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</si>
  <si>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</si>
  <si>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</si>
  <si>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</si>
  <si>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</si>
  <si>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</si>
  <si>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</si>
  <si>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</si>
  <si>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</si>
  <si>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</si>
  <si>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</si>
  <si>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</si>
  <si>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</si>
  <si>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</si>
  <si>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</si>
  <si>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</si>
  <si>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</si>
  <si>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</si>
  <si>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</si>
  <si>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</si>
  <si>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</si>
  <si>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</si>
  <si>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</si>
  <si>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</si>
  <si>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</si>
  <si>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</si>
  <si>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</si>
  <si>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</si>
  <si>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</si>
  <si>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</si>
  <si>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</si>
  <si>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</si>
  <si>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</si>
  <si>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</si>
  <si>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</si>
  <si>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</si>
  <si>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</si>
  <si>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</si>
  <si>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</si>
  <si>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</si>
  <si>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</si>
  <si>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</si>
  <si>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</si>
  <si>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</si>
  <si>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</si>
  <si>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</si>
  <si>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</si>
  <si>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</si>
  <si>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</si>
  <si>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</si>
  <si>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</si>
  <si>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</si>
  <si>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</si>
  <si>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</si>
  <si>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</si>
  <si>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</si>
  <si>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</si>
  <si>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</si>
  <si>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</si>
  <si>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</si>
  <si>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</si>
  <si>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</si>
  <si>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</si>
  <si>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</si>
  <si>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</si>
  <si>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</si>
  <si>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</si>
  <si>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</si>
  <si>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</si>
  <si>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</si>
  <si>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</si>
  <si>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</si>
  <si>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</si>
  <si>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</si>
  <si>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</si>
  <si>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</si>
  <si>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</si>
  <si>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</si>
  <si>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</si>
  <si>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</si>
  <si>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</si>
  <si>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</si>
  <si>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</si>
  <si>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</si>
  <si>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</si>
  <si>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</si>
  <si>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</si>
  <si>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</si>
  <si>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</si>
  <si>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</si>
  <si>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</si>
  <si>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</si>
  <si>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</si>
  <si>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</si>
  <si>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</si>
  <si>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</si>
  <si>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</si>
  <si>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</si>
  <si>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</si>
  <si>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</si>
  <si>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</si>
  <si>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</si>
  <si>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</si>
  <si>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</si>
  <si>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</si>
  <si>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</si>
  <si>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</si>
  <si>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</si>
  <si>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</si>
  <si>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</si>
  <si>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</si>
  <si>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</si>
  <si>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</si>
  <si>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</si>
  <si>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</si>
  <si>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</si>
  <si>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</si>
  <si>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</si>
  <si>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</si>
  <si>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</si>
  <si>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</si>
  <si>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</si>
  <si>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</si>
  <si>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</si>
  <si>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</si>
  <si>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</si>
  <si>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</si>
  <si>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</si>
  <si>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</si>
  <si>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</si>
  <si>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</si>
  <si>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</si>
  <si>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</si>
  <si>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r>
      <t xml:space="preserve">318,9 </t>
    </r>
    <r>
      <rPr>
        <strike/>
        <sz val="10"/>
        <color theme="1"/>
        <rFont val="Times New Roman"/>
        <family val="1"/>
        <charset val="186"/>
      </rPr>
      <t>1676,9</t>
    </r>
  </si>
  <si>
    <r>
      <t xml:space="preserve">155,5 </t>
    </r>
    <r>
      <rPr>
        <strike/>
        <sz val="10"/>
        <color theme="1"/>
        <rFont val="Times New Roman"/>
        <family val="1"/>
        <charset val="186"/>
      </rPr>
      <t>127,0</t>
    </r>
  </si>
  <si>
    <r>
      <t xml:space="preserve">5337,1 </t>
    </r>
    <r>
      <rPr>
        <strike/>
        <sz val="10"/>
        <color theme="1"/>
        <rFont val="Times New Roman"/>
        <family val="1"/>
        <charset val="186"/>
      </rPr>
      <t>3962,9</t>
    </r>
  </si>
  <si>
    <r>
      <t xml:space="preserve">29505,9 </t>
    </r>
    <r>
      <rPr>
        <strike/>
        <sz val="10"/>
        <rFont val="Times New Roman"/>
        <family val="1"/>
        <charset val="186"/>
      </rPr>
      <t>28147,9</t>
    </r>
  </si>
  <si>
    <r>
      <t xml:space="preserve">29505,9 </t>
    </r>
    <r>
      <rPr>
        <strike/>
        <sz val="9"/>
        <color theme="1"/>
        <rFont val="Times New Roman"/>
        <family val="1"/>
        <charset val="186"/>
      </rPr>
      <t>28147,9</t>
    </r>
  </si>
  <si>
    <r>
      <rPr>
        <b/>
        <sz val="9"/>
        <color theme="1"/>
        <rFont val="Times New Roman"/>
        <family val="1"/>
        <charset val="186"/>
      </rPr>
      <t>11741,5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11736,9</t>
    </r>
  </si>
  <si>
    <r>
      <rPr>
        <b/>
        <sz val="9"/>
        <color theme="1"/>
        <rFont val="Times New Roman"/>
        <family val="1"/>
        <charset val="186"/>
      </rPr>
      <t>2762,2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2593,9</t>
    </r>
  </si>
  <si>
    <r>
      <rPr>
        <b/>
        <sz val="9"/>
        <color theme="1"/>
        <rFont val="Times New Roman"/>
        <family val="1"/>
        <charset val="186"/>
      </rPr>
      <t>13485,9</t>
    </r>
    <r>
      <rPr>
        <strike/>
        <sz val="9"/>
        <color theme="1"/>
        <rFont val="Times New Roman"/>
        <family val="1"/>
        <charset val="186"/>
      </rPr>
      <t xml:space="preserve"> 13299,4</t>
    </r>
  </si>
  <si>
    <r>
      <rPr>
        <b/>
        <sz val="9"/>
        <color theme="1"/>
        <rFont val="Times New Roman"/>
        <family val="1"/>
        <charset val="186"/>
      </rPr>
      <t>1013,6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15,0</t>
    </r>
  </si>
  <si>
    <r>
      <t xml:space="preserve">564,8 </t>
    </r>
    <r>
      <rPr>
        <strike/>
        <sz val="10"/>
        <color theme="1"/>
        <rFont val="Times New Roman"/>
        <family val="1"/>
        <charset val="186"/>
      </rPr>
      <t>561,8</t>
    </r>
  </si>
  <si>
    <r>
      <t xml:space="preserve">20,4 </t>
    </r>
    <r>
      <rPr>
        <strike/>
        <sz val="10"/>
        <rFont val="Times New Roman"/>
        <family val="1"/>
        <charset val="186"/>
      </rPr>
      <t>17,4</t>
    </r>
  </si>
  <si>
    <r>
      <t xml:space="preserve">974,8 </t>
    </r>
    <r>
      <rPr>
        <strike/>
        <sz val="10"/>
        <color theme="1"/>
        <rFont val="Times New Roman"/>
        <family val="1"/>
        <charset val="186"/>
      </rPr>
      <t>961,9</t>
    </r>
  </si>
  <si>
    <r>
      <t xml:space="preserve">546,6 </t>
    </r>
    <r>
      <rPr>
        <strike/>
        <sz val="10"/>
        <rFont val="Times New Roman"/>
        <family val="1"/>
        <charset val="186"/>
      </rPr>
      <t>546,1</t>
    </r>
  </si>
  <si>
    <r>
      <t xml:space="preserve">333,8 </t>
    </r>
    <r>
      <rPr>
        <strike/>
        <sz val="10"/>
        <rFont val="Times New Roman"/>
        <family val="1"/>
        <charset val="186"/>
      </rPr>
      <t>331,6</t>
    </r>
  </si>
  <si>
    <r>
      <t xml:space="preserve">49,3 </t>
    </r>
    <r>
      <rPr>
        <strike/>
        <sz val="10"/>
        <rFont val="Times New Roman"/>
        <family val="1"/>
        <charset val="186"/>
      </rPr>
      <t>39,1</t>
    </r>
  </si>
  <si>
    <r>
      <t xml:space="preserve">478,7 </t>
    </r>
    <r>
      <rPr>
        <strike/>
        <sz val="10"/>
        <color theme="1"/>
        <rFont val="Times New Roman"/>
        <family val="1"/>
        <charset val="186"/>
      </rPr>
      <t>476,7</t>
    </r>
  </si>
  <si>
    <r>
      <t xml:space="preserve">156,3 </t>
    </r>
    <r>
      <rPr>
        <strike/>
        <sz val="10"/>
        <rFont val="Times New Roman"/>
        <family val="1"/>
        <charset val="186"/>
      </rPr>
      <t>155,6</t>
    </r>
  </si>
  <si>
    <r>
      <t xml:space="preserve">13,6 </t>
    </r>
    <r>
      <rPr>
        <strike/>
        <sz val="10"/>
        <rFont val="Times New Roman"/>
        <family val="1"/>
        <charset val="186"/>
      </rPr>
      <t>12,3</t>
    </r>
  </si>
  <si>
    <r>
      <t xml:space="preserve">562,0 </t>
    </r>
    <r>
      <rPr>
        <strike/>
        <sz val="10"/>
        <color theme="1"/>
        <rFont val="Times New Roman"/>
        <family val="1"/>
        <charset val="186"/>
      </rPr>
      <t>555,5</t>
    </r>
  </si>
  <si>
    <r>
      <t xml:space="preserve">220,6 </t>
    </r>
    <r>
      <rPr>
        <strike/>
        <sz val="10"/>
        <rFont val="Times New Roman"/>
        <family val="1"/>
        <charset val="186"/>
      </rPr>
      <t>219,1</t>
    </r>
  </si>
  <si>
    <r>
      <t xml:space="preserve">23,6 </t>
    </r>
    <r>
      <rPr>
        <strike/>
        <sz val="10"/>
        <rFont val="Times New Roman"/>
        <family val="1"/>
        <charset val="186"/>
      </rPr>
      <t>18,6</t>
    </r>
  </si>
  <si>
    <r>
      <t xml:space="preserve">943,3 </t>
    </r>
    <r>
      <rPr>
        <strike/>
        <sz val="10"/>
        <color theme="1"/>
        <rFont val="Times New Roman"/>
        <family val="1"/>
        <charset val="186"/>
      </rPr>
      <t xml:space="preserve">942,7 </t>
    </r>
  </si>
  <si>
    <r>
      <t xml:space="preserve">475,1 </t>
    </r>
    <r>
      <rPr>
        <strike/>
        <sz val="10"/>
        <rFont val="Times New Roman"/>
        <family val="1"/>
        <charset val="186"/>
      </rPr>
      <t>475,2</t>
    </r>
  </si>
  <si>
    <r>
      <t xml:space="preserve">55,7 </t>
    </r>
    <r>
      <rPr>
        <strike/>
        <sz val="10"/>
        <rFont val="Times New Roman"/>
        <family val="1"/>
        <charset val="186"/>
      </rPr>
      <t>55,0</t>
    </r>
  </si>
  <si>
    <r>
      <t xml:space="preserve">283,3 </t>
    </r>
    <r>
      <rPr>
        <strike/>
        <sz val="10"/>
        <rFont val="Times New Roman"/>
        <family val="1"/>
        <charset val="186"/>
      </rPr>
      <t>289,2</t>
    </r>
  </si>
  <si>
    <r>
      <t xml:space="preserve">238,0 </t>
    </r>
    <r>
      <rPr>
        <strike/>
        <sz val="10"/>
        <rFont val="Times New Roman"/>
        <family val="1"/>
        <charset val="186"/>
      </rPr>
      <t>233,7</t>
    </r>
  </si>
  <si>
    <r>
      <t xml:space="preserve">34,0 </t>
    </r>
    <r>
      <rPr>
        <strike/>
        <sz val="10"/>
        <rFont val="Times New Roman"/>
        <family val="1"/>
        <charset val="186"/>
      </rPr>
      <t>30,7</t>
    </r>
  </si>
  <si>
    <r>
      <t xml:space="preserve">1321,1 </t>
    </r>
    <r>
      <rPr>
        <strike/>
        <sz val="10"/>
        <color theme="1"/>
        <rFont val="Times New Roman"/>
        <family val="1"/>
        <charset val="186"/>
      </rPr>
      <t>1325,0</t>
    </r>
  </si>
  <si>
    <r>
      <t xml:space="preserve">649,7 </t>
    </r>
    <r>
      <rPr>
        <strike/>
        <sz val="10"/>
        <rFont val="Times New Roman"/>
        <family val="1"/>
        <charset val="186"/>
      </rPr>
      <t>649,9</t>
    </r>
  </si>
  <si>
    <r>
      <t xml:space="preserve">521,8 </t>
    </r>
    <r>
      <rPr>
        <strike/>
        <sz val="10"/>
        <rFont val="Times New Roman"/>
        <family val="1"/>
        <charset val="186"/>
      </rPr>
      <t>525,5</t>
    </r>
  </si>
  <si>
    <r>
      <t xml:space="preserve">1464,7 </t>
    </r>
    <r>
      <rPr>
        <strike/>
        <sz val="10"/>
        <color theme="1"/>
        <rFont val="Times New Roman"/>
        <family val="1"/>
        <charset val="186"/>
      </rPr>
      <t>1480,6</t>
    </r>
  </si>
  <si>
    <r>
      <t xml:space="preserve">776,3 </t>
    </r>
    <r>
      <rPr>
        <strike/>
        <sz val="10"/>
        <rFont val="Times New Roman"/>
        <family val="1"/>
        <charset val="186"/>
      </rPr>
      <t>792,2</t>
    </r>
  </si>
  <si>
    <r>
      <t xml:space="preserve">1434,9 </t>
    </r>
    <r>
      <rPr>
        <strike/>
        <sz val="10"/>
        <color theme="1"/>
        <rFont val="Times New Roman"/>
        <family val="1"/>
        <charset val="186"/>
      </rPr>
      <t>1452,9</t>
    </r>
  </si>
  <si>
    <r>
      <t xml:space="preserve">612,5 </t>
    </r>
    <r>
      <rPr>
        <strike/>
        <sz val="10"/>
        <rFont val="Times New Roman"/>
        <family val="1"/>
        <charset val="186"/>
      </rPr>
      <t>617,8</t>
    </r>
  </si>
  <si>
    <r>
      <t xml:space="preserve">680,7 </t>
    </r>
    <r>
      <rPr>
        <strike/>
        <sz val="10"/>
        <rFont val="Times New Roman"/>
        <family val="1"/>
        <charset val="186"/>
      </rPr>
      <t>693,4</t>
    </r>
  </si>
  <si>
    <r>
      <t>1905,8</t>
    </r>
    <r>
      <rPr>
        <strike/>
        <sz val="10"/>
        <color theme="1"/>
        <rFont val="Times New Roman"/>
        <family val="1"/>
        <charset val="186"/>
      </rPr>
      <t xml:space="preserve"> 1922,7</t>
    </r>
  </si>
  <si>
    <r>
      <t xml:space="preserve">953,5 </t>
    </r>
    <r>
      <rPr>
        <strike/>
        <sz val="10"/>
        <rFont val="Times New Roman"/>
        <family val="1"/>
        <charset val="186"/>
      </rPr>
      <t>959,1</t>
    </r>
  </si>
  <si>
    <r>
      <t xml:space="preserve">827,3 </t>
    </r>
    <r>
      <rPr>
        <strike/>
        <sz val="10"/>
        <rFont val="Times New Roman"/>
        <family val="1"/>
        <charset val="186"/>
      </rPr>
      <t>838,6</t>
    </r>
  </si>
  <si>
    <r>
      <t xml:space="preserve">2481,1 </t>
    </r>
    <r>
      <rPr>
        <strike/>
        <sz val="10"/>
        <color theme="1"/>
        <rFont val="Times New Roman"/>
        <family val="1"/>
        <charset val="186"/>
      </rPr>
      <t>2423,5</t>
    </r>
  </si>
  <si>
    <r>
      <t xml:space="preserve">1568,7 </t>
    </r>
    <r>
      <rPr>
        <strike/>
        <sz val="10"/>
        <rFont val="Times New Roman"/>
        <family val="1"/>
        <charset val="186"/>
      </rPr>
      <t>1597,1</t>
    </r>
  </si>
  <si>
    <r>
      <t xml:space="preserve">167,8 </t>
    </r>
    <r>
      <rPr>
        <strike/>
        <sz val="10"/>
        <rFont val="Times New Roman"/>
        <family val="1"/>
        <charset val="186"/>
      </rPr>
      <t>81,8</t>
    </r>
  </si>
  <si>
    <r>
      <t xml:space="preserve">2073,0 </t>
    </r>
    <r>
      <rPr>
        <strike/>
        <sz val="10"/>
        <color theme="1"/>
        <rFont val="Times New Roman"/>
        <family val="1"/>
        <charset val="186"/>
      </rPr>
      <t>2051,7</t>
    </r>
  </si>
  <si>
    <r>
      <t xml:space="preserve">1113,3 </t>
    </r>
    <r>
      <rPr>
        <strike/>
        <sz val="10"/>
        <rFont val="Times New Roman"/>
        <family val="1"/>
        <charset val="186"/>
      </rPr>
      <t>1130,0</t>
    </r>
  </si>
  <si>
    <r>
      <t xml:space="preserve">80,2 </t>
    </r>
    <r>
      <rPr>
        <strike/>
        <sz val="10"/>
        <rFont val="Times New Roman"/>
        <family val="1"/>
        <charset val="186"/>
      </rPr>
      <t>42,2</t>
    </r>
  </si>
  <si>
    <r>
      <t xml:space="preserve">796,5 </t>
    </r>
    <r>
      <rPr>
        <strike/>
        <sz val="10"/>
        <color theme="1"/>
        <rFont val="Times New Roman"/>
        <family val="1"/>
        <charset val="186"/>
      </rPr>
      <t>814,5</t>
    </r>
  </si>
  <si>
    <r>
      <t xml:space="preserve">355,9 </t>
    </r>
    <r>
      <rPr>
        <strike/>
        <sz val="10"/>
        <rFont val="Times New Roman"/>
        <family val="1"/>
        <charset val="186"/>
      </rPr>
      <t>367,9</t>
    </r>
  </si>
  <si>
    <r>
      <t>407,6</t>
    </r>
    <r>
      <rPr>
        <strike/>
        <sz val="10"/>
        <rFont val="Times New Roman"/>
        <family val="1"/>
        <charset val="186"/>
      </rPr>
      <t xml:space="preserve"> 413,6</t>
    </r>
  </si>
  <si>
    <r>
      <t xml:space="preserve">1455,5 </t>
    </r>
    <r>
      <rPr>
        <strike/>
        <sz val="10"/>
        <color theme="1"/>
        <rFont val="Times New Roman"/>
        <family val="1"/>
        <charset val="186"/>
      </rPr>
      <t>1448,1</t>
    </r>
  </si>
  <si>
    <r>
      <t xml:space="preserve">665,8 </t>
    </r>
    <r>
      <rPr>
        <strike/>
        <sz val="10"/>
        <rFont val="Times New Roman"/>
        <family val="1"/>
        <charset val="186"/>
      </rPr>
      <t>670,5</t>
    </r>
  </si>
  <si>
    <r>
      <t>686,4</t>
    </r>
    <r>
      <rPr>
        <strike/>
        <sz val="10"/>
        <rFont val="Times New Roman"/>
        <family val="1"/>
        <charset val="186"/>
      </rPr>
      <t xml:space="preserve"> 698,9</t>
    </r>
  </si>
  <si>
    <r>
      <t xml:space="preserve">86,8 </t>
    </r>
    <r>
      <rPr>
        <strike/>
        <sz val="10"/>
        <rFont val="Times New Roman"/>
        <family val="1"/>
        <charset val="186"/>
      </rPr>
      <t>62,2</t>
    </r>
  </si>
  <si>
    <r>
      <t xml:space="preserve">759,0 </t>
    </r>
    <r>
      <rPr>
        <strike/>
        <sz val="10"/>
        <color theme="1"/>
        <rFont val="Times New Roman"/>
        <family val="1"/>
        <charset val="186"/>
      </rPr>
      <t>762,9</t>
    </r>
  </si>
  <si>
    <r>
      <t xml:space="preserve">369,1 </t>
    </r>
    <r>
      <rPr>
        <strike/>
        <sz val="10"/>
        <rFont val="Times New Roman"/>
        <family val="1"/>
        <charset val="186"/>
      </rPr>
      <t>371,2</t>
    </r>
  </si>
  <si>
    <r>
      <t xml:space="preserve">332,5 </t>
    </r>
    <r>
      <rPr>
        <strike/>
        <sz val="10"/>
        <rFont val="Times New Roman"/>
        <family val="1"/>
        <charset val="186"/>
      </rPr>
      <t>338,9</t>
    </r>
  </si>
  <si>
    <r>
      <t xml:space="preserve">34,4 </t>
    </r>
    <r>
      <rPr>
        <strike/>
        <sz val="10"/>
        <rFont val="Times New Roman"/>
        <family val="1"/>
        <charset val="186"/>
      </rPr>
      <t>29,8</t>
    </r>
  </si>
  <si>
    <r>
      <t>1372,0</t>
    </r>
    <r>
      <rPr>
        <strike/>
        <sz val="10"/>
        <color theme="1"/>
        <rFont val="Times New Roman"/>
        <family val="1"/>
        <charset val="186"/>
      </rPr>
      <t xml:space="preserve"> 1380,9</t>
    </r>
  </si>
  <si>
    <r>
      <t xml:space="preserve">610,2 </t>
    </r>
    <r>
      <rPr>
        <strike/>
        <sz val="10"/>
        <rFont val="Times New Roman"/>
        <family val="1"/>
        <charset val="186"/>
      </rPr>
      <t>619,1</t>
    </r>
  </si>
  <si>
    <r>
      <t xml:space="preserve">1065,2 </t>
    </r>
    <r>
      <rPr>
        <strike/>
        <sz val="10"/>
        <color theme="1"/>
        <rFont val="Times New Roman"/>
        <family val="1"/>
        <charset val="186"/>
      </rPr>
      <t>1046,7</t>
    </r>
  </si>
  <si>
    <r>
      <t xml:space="preserve">537,7 </t>
    </r>
    <r>
      <rPr>
        <strike/>
        <sz val="10"/>
        <rFont val="Times New Roman"/>
        <family val="1"/>
        <charset val="186"/>
      </rPr>
      <t>542,4</t>
    </r>
  </si>
  <si>
    <r>
      <t xml:space="preserve">87,1 </t>
    </r>
    <r>
      <rPr>
        <strike/>
        <sz val="10"/>
        <rFont val="Times New Roman"/>
        <family val="1"/>
        <charset val="186"/>
      </rPr>
      <t>63,9</t>
    </r>
  </si>
  <si>
    <r>
      <t xml:space="preserve">626,5 </t>
    </r>
    <r>
      <rPr>
        <strike/>
        <sz val="10"/>
        <color theme="1"/>
        <rFont val="Times New Roman"/>
        <family val="1"/>
        <charset val="186"/>
      </rPr>
      <t>623,0</t>
    </r>
  </si>
  <si>
    <r>
      <t xml:space="preserve">548,2 </t>
    </r>
    <r>
      <rPr>
        <strike/>
        <sz val="10"/>
        <rFont val="Times New Roman"/>
        <family val="1"/>
        <charset val="186"/>
      </rPr>
      <t>544,7</t>
    </r>
  </si>
  <si>
    <r>
      <t xml:space="preserve">15,0 </t>
    </r>
    <r>
      <rPr>
        <strike/>
        <sz val="10"/>
        <color theme="1"/>
        <rFont val="Times New Roman"/>
        <family val="1"/>
        <charset val="186"/>
      </rPr>
      <t>30,0</t>
    </r>
  </si>
  <si>
    <r>
      <t>15,0</t>
    </r>
    <r>
      <rPr>
        <strike/>
        <sz val="10"/>
        <rFont val="Times New Roman"/>
        <family val="1"/>
        <charset val="186"/>
      </rPr>
      <t xml:space="preserve"> 30,0</t>
    </r>
  </si>
  <si>
    <r>
      <t xml:space="preserve">686,7 </t>
    </r>
    <r>
      <rPr>
        <strike/>
        <sz val="10"/>
        <color theme="1"/>
        <rFont val="Times New Roman"/>
        <family val="1"/>
        <charset val="186"/>
      </rPr>
      <t>666,7</t>
    </r>
  </si>
  <si>
    <r>
      <t xml:space="preserve">432,2 </t>
    </r>
    <r>
      <rPr>
        <strike/>
        <sz val="10"/>
        <rFont val="Times New Roman"/>
        <family val="1"/>
        <charset val="186"/>
      </rPr>
      <t>417,2</t>
    </r>
  </si>
  <si>
    <r>
      <t xml:space="preserve">82,6 </t>
    </r>
    <r>
      <rPr>
        <strike/>
        <sz val="10"/>
        <rFont val="Times New Roman"/>
        <family val="1"/>
        <charset val="186"/>
      </rPr>
      <t>77,6</t>
    </r>
  </si>
  <si>
    <r>
      <t xml:space="preserve">2458,3 </t>
    </r>
    <r>
      <rPr>
        <strike/>
        <sz val="10"/>
        <color theme="1"/>
        <rFont val="Times New Roman"/>
        <family val="1"/>
        <charset val="186"/>
      </rPr>
      <t>2296,1</t>
    </r>
  </si>
  <si>
    <r>
      <t xml:space="preserve">698,6 </t>
    </r>
    <r>
      <rPr>
        <strike/>
        <sz val="10"/>
        <rFont val="Times New Roman"/>
        <family val="1"/>
        <charset val="186"/>
      </rPr>
      <t>664,4</t>
    </r>
  </si>
  <si>
    <r>
      <t xml:space="preserve">1759,7 </t>
    </r>
    <r>
      <rPr>
        <strike/>
        <sz val="10"/>
        <rFont val="Times New Roman"/>
        <family val="1"/>
        <charset val="186"/>
      </rPr>
      <t>1631,7</t>
    </r>
  </si>
  <si>
    <r>
      <t xml:space="preserve">19,2 </t>
    </r>
    <r>
      <rPr>
        <strike/>
        <sz val="10"/>
        <rFont val="Times New Roman"/>
        <family val="1"/>
        <charset val="186"/>
      </rPr>
      <t>0,0</t>
    </r>
  </si>
  <si>
    <r>
      <t xml:space="preserve">15,0 </t>
    </r>
    <r>
      <rPr>
        <strike/>
        <sz val="10"/>
        <color theme="1"/>
        <rFont val="Times New Roman"/>
        <family val="1"/>
        <charset val="186"/>
      </rPr>
      <t>0,0</t>
    </r>
  </si>
  <si>
    <r>
      <t xml:space="preserve">7,0 </t>
    </r>
    <r>
      <rPr>
        <strike/>
        <sz val="10"/>
        <rFont val="Times New Roman"/>
        <family val="1"/>
        <charset val="186"/>
      </rPr>
      <t>0,0</t>
    </r>
  </si>
  <si>
    <r>
      <t xml:space="preserve">8,8 </t>
    </r>
    <r>
      <rPr>
        <strike/>
        <sz val="10"/>
        <rFont val="Times New Roman"/>
        <family val="1"/>
        <charset val="186"/>
      </rPr>
      <t>0,0</t>
    </r>
  </si>
  <si>
    <r>
      <t xml:space="preserve">573,3 </t>
    </r>
    <r>
      <rPr>
        <strike/>
        <sz val="10"/>
        <rFont val="Times New Roman"/>
        <family val="1"/>
        <charset val="186"/>
      </rPr>
      <t>571,0</t>
    </r>
  </si>
  <si>
    <r>
      <t>964,5</t>
    </r>
    <r>
      <rPr>
        <strike/>
        <sz val="10"/>
        <rFont val="Times New Roman"/>
        <family val="1"/>
        <charset val="186"/>
      </rPr>
      <t xml:space="preserve"> 966,8</t>
    </r>
  </si>
  <si>
    <r>
      <t xml:space="preserve">72,0 </t>
    </r>
    <r>
      <rPr>
        <strike/>
        <sz val="10"/>
        <color theme="1"/>
        <rFont val="Times New Roman"/>
        <family val="1"/>
        <charset val="186"/>
      </rPr>
      <t>79,0</t>
    </r>
  </si>
  <si>
    <r>
      <t>72,0</t>
    </r>
    <r>
      <rPr>
        <strike/>
        <sz val="10"/>
        <rFont val="Times New Roman"/>
        <family val="1"/>
        <charset val="186"/>
      </rPr>
      <t xml:space="preserve"> 79,0</t>
    </r>
  </si>
  <si>
    <r>
      <t xml:space="preserve">489,2 </t>
    </r>
    <r>
      <rPr>
        <strike/>
        <sz val="10"/>
        <color theme="1"/>
        <rFont val="Times New Roman"/>
        <family val="1"/>
        <charset val="186"/>
      </rPr>
      <t>482,5</t>
    </r>
  </si>
  <si>
    <r>
      <t xml:space="preserve">489,2 </t>
    </r>
    <r>
      <rPr>
        <strike/>
        <sz val="10"/>
        <rFont val="Times New Roman"/>
        <family val="1"/>
        <charset val="186"/>
      </rPr>
      <t>482,5</t>
    </r>
  </si>
  <si>
    <r>
      <t xml:space="preserve">201,1 </t>
    </r>
    <r>
      <rPr>
        <strike/>
        <sz val="10"/>
        <color theme="1"/>
        <rFont val="Times New Roman"/>
        <family val="1"/>
        <charset val="186"/>
      </rPr>
      <t>285,0</t>
    </r>
  </si>
  <si>
    <r>
      <t xml:space="preserve">201,1 </t>
    </r>
    <r>
      <rPr>
        <strike/>
        <sz val="10"/>
        <rFont val="Times New Roman"/>
        <family val="1"/>
        <charset val="186"/>
      </rPr>
      <t>285,0</t>
    </r>
  </si>
  <si>
    <r>
      <t>499,6</t>
    </r>
    <r>
      <rPr>
        <strike/>
        <sz val="10"/>
        <color theme="1"/>
        <rFont val="Times New Roman"/>
        <family val="1"/>
        <charset val="186"/>
      </rPr>
      <t xml:space="preserve"> 500,0</t>
    </r>
  </si>
  <si>
    <r>
      <t xml:space="preserve">499,6 </t>
    </r>
    <r>
      <rPr>
        <strike/>
        <sz val="10"/>
        <rFont val="Times New Roman"/>
        <family val="1"/>
        <charset val="186"/>
      </rPr>
      <t>500,0</t>
    </r>
  </si>
  <si>
    <r>
      <t xml:space="preserve">78,5 </t>
    </r>
    <r>
      <rPr>
        <strike/>
        <sz val="10"/>
        <color theme="1"/>
        <rFont val="Times New Roman"/>
        <family val="1"/>
        <charset val="186"/>
      </rPr>
      <t>50,0</t>
    </r>
  </si>
  <si>
    <r>
      <t xml:space="preserve">28,5 </t>
    </r>
    <r>
      <rPr>
        <strike/>
        <sz val="10"/>
        <rFont val="Times New Roman"/>
        <family val="1"/>
        <charset val="186"/>
      </rPr>
      <t>0,0</t>
    </r>
  </si>
  <si>
    <r>
      <t xml:space="preserve">998,6 </t>
    </r>
    <r>
      <rPr>
        <strike/>
        <sz val="10"/>
        <color theme="1"/>
        <rFont val="Times New Roman"/>
        <family val="1"/>
        <charset val="186"/>
      </rPr>
      <t>0,0</t>
    </r>
  </si>
  <si>
    <r>
      <t xml:space="preserve">998,6 </t>
    </r>
    <r>
      <rPr>
        <strike/>
        <sz val="10"/>
        <rFont val="Times New Roman"/>
        <family val="1"/>
        <charset val="186"/>
      </rPr>
      <t>0,0</t>
    </r>
  </si>
  <si>
    <r>
      <t>163,8</t>
    </r>
    <r>
      <rPr>
        <strike/>
        <sz val="10"/>
        <color theme="1"/>
        <rFont val="Times New Roman"/>
        <family val="1"/>
        <charset val="186"/>
      </rPr>
      <t xml:space="preserve"> 0,0</t>
    </r>
  </si>
  <si>
    <r>
      <t xml:space="preserve">163,8 </t>
    </r>
    <r>
      <rPr>
        <strike/>
        <sz val="10"/>
        <rFont val="Times New Roman"/>
        <family val="1"/>
        <charset val="186"/>
      </rPr>
      <t>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</si>
</sst>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7" fillId="3" borderId="9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4" fontId="13" fillId="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4" fontId="12" fillId="3" borderId="1" xfId="0" applyNumberFormat="1" applyFont="1" applyFill="1" applyBorder="1" applyAlignment="1">
      <alignment horizontal="right" vertical="top"/>
    </xf>
    <xf numFmtId="0" fontId="3" fillId="3" borderId="0" xfId="0" applyFont="1" applyFill="1"/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160.xml"/><Relationship Id="rId171" Type="http://schemas.openxmlformats.org/officeDocument/2006/relationships/revisionLog" Target="revisionLog8.xml"/><Relationship Id="rId167" Type="http://schemas.openxmlformats.org/officeDocument/2006/relationships/revisionLog" Target="revisionLog4.xml"/><Relationship Id="rId162" Type="http://schemas.openxmlformats.org/officeDocument/2006/relationships/revisionLog" Target="revisionLog159.xml"/><Relationship Id="rId170" Type="http://schemas.openxmlformats.org/officeDocument/2006/relationships/revisionLog" Target="revisionLog7.xml"/><Relationship Id="rId161" Type="http://schemas.openxmlformats.org/officeDocument/2006/relationships/revisionLog" Target="revisionLog158.xml"/><Relationship Id="rId166" Type="http://schemas.openxmlformats.org/officeDocument/2006/relationships/revisionLog" Target="revisionLog3.xml"/><Relationship Id="rId160" Type="http://schemas.openxmlformats.org/officeDocument/2006/relationships/revisionLog" Target="revisionLog157.xml"/><Relationship Id="rId165" Type="http://schemas.openxmlformats.org/officeDocument/2006/relationships/revisionLog" Target="revisionLog2.xml"/><Relationship Id="rId164" Type="http://schemas.openxmlformats.org/officeDocument/2006/relationships/revisionLog" Target="revisionLog1.xml"/><Relationship Id="rId169" Type="http://schemas.openxmlformats.org/officeDocument/2006/relationships/revisionLog" Target="revisionLog6.xml"/><Relationship Id="rId168" Type="http://schemas.openxmlformats.org/officeDocument/2006/relationships/revisionLog" Target="revisionLog5.xml"/><Relationship Id="rId172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E570CC1-979A-4F60-8C8C-6294C457B5E2}" diskRevisions="1" revisionId="1007" version="13" preserveHistory="15">
  <header guid="{85143512-D64C-4BEF-A47D-4B729D16AAF4}" dateTime="2024-02-07T16:20:31" maxSheetId="3" userName="user" r:id="rId160" minRId="822" maxRId="823">
    <sheetIdMap count="2">
      <sheetId val="1"/>
      <sheetId val="2"/>
    </sheetIdMap>
  </header>
  <header guid="{BA25E55B-B644-4E7D-A0E7-F76268F9ABAB}" dateTime="2024-06-05T11:16:32" maxSheetId="3" userName="user" r:id="rId161">
    <sheetIdMap count="2">
      <sheetId val="1"/>
      <sheetId val="2"/>
    </sheetIdMap>
  </header>
  <header guid="{99AE8BB9-7375-4408-9E44-4D5812A453FD}" dateTime="2024-06-05T11:29:23" maxSheetId="3" userName="user" r:id="rId162" minRId="824" maxRId="851">
    <sheetIdMap count="2">
      <sheetId val="1"/>
      <sheetId val="2"/>
    </sheetIdMap>
  </header>
  <header guid="{08574E3A-8F32-491E-9C25-8E8FB66FD2CF}" dateTime="2024-06-11T08:55:43" maxSheetId="3" userName="user" r:id="rId163">
    <sheetIdMap count="2">
      <sheetId val="1"/>
      <sheetId val="2"/>
    </sheetIdMap>
  </header>
  <header guid="{5B52B379-06AA-4D3A-A378-73BB62A7F20F}" dateTime="2024-06-11T15:05:39" maxSheetId="3" userName="user" r:id="rId164" minRId="852" maxRId="908">
    <sheetIdMap count="2">
      <sheetId val="1"/>
      <sheetId val="2"/>
    </sheetIdMap>
  </header>
  <header guid="{70F28D70-9C5C-40ED-8E84-6C6AFBB0D999}" dateTime="2024-06-11T15:48:43" maxSheetId="3" userName="user" r:id="rId165" minRId="909" maxRId="913">
    <sheetIdMap count="2">
      <sheetId val="1"/>
      <sheetId val="2"/>
    </sheetIdMap>
  </header>
  <header guid="{CA0A704B-27C1-481F-9B50-DD700AF5B6A5}" dateTime="2024-06-11T15:49:07" maxSheetId="3" userName="user" r:id="rId166" minRId="914">
    <sheetIdMap count="2">
      <sheetId val="1"/>
      <sheetId val="2"/>
    </sheetIdMap>
  </header>
  <header guid="{CE4E46A8-BD16-47CB-9F1F-9F86ECD020D6}" dateTime="2024-06-11T17:06:00" maxSheetId="3" userName="user" r:id="rId167">
    <sheetIdMap count="2">
      <sheetId val="1"/>
      <sheetId val="2"/>
    </sheetIdMap>
  </header>
  <header guid="{585DA568-10E7-4C65-8445-B91430585AC7}" dateTime="2024-06-12T10:15:41" maxSheetId="3" userName="user" r:id="rId168" minRId="915" maxRId="923">
    <sheetIdMap count="2">
      <sheetId val="1"/>
      <sheetId val="2"/>
    </sheetIdMap>
  </header>
  <header guid="{FACB4457-0343-41F4-9F07-F9212B07797C}" dateTime="2024-06-12T10:17:17" maxSheetId="3" userName="user" r:id="rId169" minRId="924" maxRId="929">
    <sheetIdMap count="2">
      <sheetId val="1"/>
      <sheetId val="2"/>
    </sheetIdMap>
  </header>
  <header guid="{F8A31D97-BBCF-4438-B43D-839C8376D80D}" dateTime="2024-06-12T10:27:59" maxSheetId="3" userName="user" r:id="rId170" minRId="930" maxRId="977">
    <sheetIdMap count="2">
      <sheetId val="1"/>
      <sheetId val="2"/>
    </sheetIdMap>
  </header>
  <header guid="{70C2B9DB-D218-455A-85DB-A8E4FC84B89D}" dateTime="2024-06-12T10:31:26" maxSheetId="3" userName="user" r:id="rId171" minRId="978" maxRId="992">
    <sheetIdMap count="2">
      <sheetId val="1"/>
      <sheetId val="2"/>
    </sheetIdMap>
  </header>
  <header guid="{CE570CC1-979A-4F60-8C8C-6294C457B5E2}" dateTime="2024-06-12T10:35:21" maxSheetId="3" userName="user" r:id="rId172" minRId="993" maxRId="100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" sId="1" numFmtId="4">
    <oc r="D12">
      <v>17.399999999999999</v>
    </oc>
    <nc r="D12">
      <v>20.399999999999999</v>
    </nc>
  </rcc>
  <rcc rId="853" sId="1" numFmtId="4">
    <oc r="D16">
      <v>546.1</v>
    </oc>
    <nc r="D16">
      <v>546.6</v>
    </nc>
  </rcc>
  <rcc rId="854" sId="1" numFmtId="4">
    <oc r="D17">
      <v>331.6</v>
    </oc>
    <nc r="D17">
      <v>333.8</v>
    </nc>
  </rcc>
  <rcc rId="855" sId="1" numFmtId="4">
    <oc r="D19">
      <v>39.1</v>
    </oc>
    <nc r="D19">
      <v>49.3</v>
    </nc>
  </rcc>
  <rcc rId="856" sId="1" numFmtId="4">
    <oc r="D24">
      <v>155.6</v>
    </oc>
    <nc r="D24">
      <v>156.30000000000001</v>
    </nc>
  </rcc>
  <rcc rId="857" sId="1" numFmtId="4">
    <oc r="D26">
      <v>12.3</v>
    </oc>
    <nc r="D26">
      <v>13.6</v>
    </nc>
  </rcc>
  <rcc rId="858" sId="1" numFmtId="4">
    <oc r="D31">
      <v>219.1</v>
    </oc>
    <nc r="D31">
      <v>220.6</v>
    </nc>
  </rcc>
  <rcc rId="859" sId="1" numFmtId="4">
    <oc r="D33">
      <v>18.600000000000001</v>
    </oc>
    <nc r="D33">
      <v>23.6</v>
    </nc>
  </rcc>
  <rcc rId="860" sId="1" numFmtId="4">
    <oc r="D37">
      <v>475.2</v>
    </oc>
    <nc r="D37">
      <v>475.1</v>
    </nc>
  </rcc>
  <rcc rId="861" sId="1" numFmtId="4">
    <oc r="D40">
      <v>55</v>
    </oc>
    <nc r="D40">
      <v>55.7</v>
    </nc>
  </rcc>
  <rcc rId="862" sId="1" numFmtId="4">
    <oc r="D52">
      <v>289.2</v>
    </oc>
    <nc r="D52">
      <v>283.3</v>
    </nc>
  </rcc>
  <rcc rId="863" sId="1" numFmtId="4">
    <oc r="D53">
      <v>233.7</v>
    </oc>
    <nc r="D53">
      <v>238</v>
    </nc>
  </rcc>
  <rcc rId="864" sId="1" numFmtId="4">
    <oc r="D55">
      <v>30.7</v>
    </oc>
    <nc r="D55">
      <v>34</v>
    </nc>
  </rcc>
  <rcc rId="865" sId="1" numFmtId="4">
    <oc r="D59">
      <v>649.9</v>
    </oc>
    <nc r="D59">
      <v>649.70000000000005</v>
    </nc>
  </rcc>
  <rcc rId="866" sId="1" numFmtId="4">
    <oc r="D60">
      <v>525.5</v>
    </oc>
    <nc r="D60">
      <v>521.79999999999995</v>
    </nc>
  </rcc>
  <rcc rId="867" sId="1" numFmtId="4">
    <oc r="D68">
      <v>792.2</v>
    </oc>
    <nc r="D68">
      <v>776.3</v>
    </nc>
  </rcc>
  <rcc rId="868" sId="1" numFmtId="4">
    <oc r="D74">
      <v>617.79999999999995</v>
    </oc>
    <nc r="D74">
      <v>612.5</v>
    </nc>
  </rcc>
  <rcc rId="869" sId="1" numFmtId="4">
    <oc r="D75">
      <v>693.4</v>
    </oc>
    <nc r="D75">
      <v>680.7</v>
    </nc>
  </rcc>
  <rcc rId="870" sId="1" numFmtId="4">
    <oc r="D81">
      <v>959.1</v>
    </oc>
    <nc r="D81">
      <v>953.5</v>
    </nc>
  </rcc>
  <rcc rId="871" sId="1" numFmtId="4">
    <oc r="D82">
      <v>838.6</v>
    </oc>
    <nc r="D82">
      <v>827.3</v>
    </nc>
  </rcc>
  <rcc rId="872" sId="1" numFmtId="4">
    <oc r="D89">
      <v>1597.1</v>
    </oc>
    <nc r="D89">
      <v>1568.7</v>
    </nc>
  </rcc>
  <rcc rId="873" sId="1" numFmtId="4">
    <oc r="D91">
      <v>81.8</v>
    </oc>
    <nc r="D91">
      <v>167.8</v>
    </nc>
  </rcc>
  <rcc rId="874" sId="1" numFmtId="4">
    <oc r="D96">
      <v>1130</v>
    </oc>
    <nc r="D96">
      <v>1113.3</v>
    </nc>
  </rcc>
  <rcc rId="875" sId="1" numFmtId="4">
    <oc r="D98">
      <v>42.2</v>
    </oc>
    <nc r="D98">
      <v>80.2</v>
    </nc>
  </rcc>
  <rcc rId="876" sId="1" numFmtId="4">
    <oc r="D102">
      <v>367.9</v>
    </oc>
    <nc r="D102">
      <v>355.9</v>
    </nc>
  </rcc>
  <rcc rId="877" sId="1" numFmtId="4">
    <oc r="D103">
      <v>413.6</v>
    </oc>
    <nc r="D103">
      <v>407.6</v>
    </nc>
  </rcc>
  <rcc rId="878" sId="1" numFmtId="4">
    <oc r="D109">
      <v>670.5</v>
    </oc>
    <nc r="D109">
      <v>665.8</v>
    </nc>
  </rcc>
  <rcc rId="879" sId="1" numFmtId="4">
    <oc r="D110">
      <v>698.9</v>
    </oc>
    <nc r="D110">
      <v>686.4</v>
    </nc>
  </rcc>
  <rcc rId="880" sId="1" numFmtId="4">
    <oc r="D112">
      <v>62.2</v>
    </oc>
    <nc r="D112">
      <v>86.8</v>
    </nc>
  </rcc>
  <rcc rId="881" sId="1" numFmtId="4">
    <oc r="D116">
      <v>371.2</v>
    </oc>
    <nc r="D116">
      <v>369.1</v>
    </nc>
  </rcc>
  <rcc rId="882" sId="1" numFmtId="4">
    <oc r="D117">
      <v>338.9</v>
    </oc>
    <nc r="D117">
      <v>332.5</v>
    </nc>
  </rcc>
  <rcc rId="883" sId="1" numFmtId="4">
    <oc r="D119">
      <v>29.8</v>
    </oc>
    <nc r="D119">
      <v>34.4</v>
    </nc>
  </rcc>
  <rcc rId="884" sId="1" numFmtId="4">
    <oc r="D124">
      <v>619.1</v>
    </oc>
    <nc r="D124">
      <v>610.20000000000005</v>
    </nc>
  </rcc>
  <rcc rId="885" sId="1" numFmtId="4">
    <oc r="D131">
      <v>542.4</v>
    </oc>
    <nc r="D131">
      <v>537.70000000000005</v>
    </nc>
  </rcc>
  <rcc rId="886" sId="1" numFmtId="4">
    <oc r="D133">
      <v>63.9</v>
    </oc>
    <nc r="D133">
      <v>87.1</v>
    </nc>
  </rcc>
  <rcc rId="887" sId="1" numFmtId="4">
    <oc r="D138">
      <v>544.70000000000005</v>
    </oc>
    <nc r="D138">
      <v>548.20000000000005</v>
    </nc>
  </rcc>
  <rcc rId="888" sId="1" numFmtId="4">
    <oc r="D151">
      <v>30</v>
    </oc>
    <nc r="D151">
      <v>15</v>
    </nc>
  </rcc>
  <rcc rId="889" sId="1" numFmtId="4">
    <oc r="D157">
      <v>417.2</v>
    </oc>
    <nc r="D157">
      <v>432.2</v>
    </nc>
  </rcc>
  <rcc rId="890" sId="1" numFmtId="4">
    <oc r="D160">
      <v>77.599999999999994</v>
    </oc>
    <nc r="D160">
      <v>82.6</v>
    </nc>
  </rcc>
  <rcc rId="891" sId="1" numFmtId="4">
    <oc r="D164">
      <v>664.4</v>
    </oc>
    <nc r="D164">
      <v>698.6</v>
    </nc>
  </rcc>
  <rcc rId="892" sId="1" numFmtId="4">
    <oc r="D165">
      <v>1631.7</v>
    </oc>
    <nc r="D165">
      <v>1759.7</v>
    </nc>
  </rcc>
  <rcc rId="893" sId="1" numFmtId="4">
    <nc r="D166">
      <v>19.2</v>
    </nc>
  </rcc>
  <rcc rId="894" sId="1" numFmtId="4">
    <nc r="D170">
      <v>7</v>
    </nc>
  </rcc>
  <rcc rId="895" sId="1" numFmtId="4">
    <nc r="D171">
      <v>8.8000000000000007</v>
    </nc>
  </rcc>
  <rcc rId="896" sId="1" numFmtId="4">
    <oc r="D183">
      <v>571</v>
    </oc>
    <nc r="D183">
      <v>573.29999999999995</v>
    </nc>
  </rcc>
  <rcc rId="897" sId="1" numFmtId="4">
    <oc r="D184">
      <v>966.8</v>
    </oc>
    <nc r="D184">
      <v>964.5</v>
    </nc>
  </rcc>
  <rcc rId="898" sId="1" numFmtId="4">
    <oc r="D200">
      <v>79</v>
    </oc>
    <nc r="D200">
      <v>72</v>
    </nc>
  </rcc>
  <rcc rId="899" sId="1" numFmtId="4">
    <oc r="D205">
      <v>482.5</v>
    </oc>
    <nc r="D205">
      <v>489.2</v>
    </nc>
  </rcc>
  <rcc rId="900" sId="1" numFmtId="4">
    <oc r="D212">
      <v>285</v>
    </oc>
    <nc r="D212">
      <v>201.1</v>
    </nc>
  </rcc>
  <rcc rId="901" sId="1" numFmtId="4">
    <oc r="D224">
      <v>500</v>
    </oc>
    <nc r="D224">
      <v>499.6</v>
    </nc>
  </rcc>
  <rcc rId="902" sId="1" numFmtId="4">
    <nc r="D241">
      <v>28.5</v>
    </nc>
  </rcc>
  <rcc rId="903" sId="1" numFmtId="4">
    <nc r="D253">
      <v>998.6</v>
    </nc>
  </rcc>
  <rcc rId="904" sId="1">
    <nc r="D249">
      <f>SUM(D251:D254)</f>
    </nc>
  </rcc>
  <rrc rId="905" sId="1" ref="A259:XFD259" action="insertRow"/>
  <rcc rId="906" sId="1">
    <nc r="C259" t="inlineStr">
      <is>
        <t>Lietuvos Respublikos valstybės biudžeto dotacijos</t>
      </is>
    </nc>
  </rcc>
  <rcc rId="907" sId="1" numFmtId="4">
    <nc r="D259">
      <v>163.80000000000001</v>
    </nc>
  </rcc>
  <rcc rId="908" sId="1">
    <nc r="D256">
      <f>SUM(D258:D261)</f>
    </nc>
  </rcc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" sId="1">
    <oc r="D286">
      <f>+E10+E17+E24+E31+E38+E53+E60+E68+E75+E82+E89+E96+E103+E110+E117+E124+E131+E139+E146+E158+E165+E184+E196+E205+E217+E45+E190</f>
    </oc>
    <nc r="D286">
      <f>+E10+E17+E24+E31+E38+E53+E60+E68+E75+E82+E89+E96+E103+E110+E117+E124+E131+E139+E146+E158+E165+E184+E196+E205+E217+E45+E190+E252</f>
    </nc>
  </rcc>
  <rcc rId="823" sId="1">
    <oc r="E286">
      <f>+F10+F17+F24+F31+F38+F53+F60+F68+F75+F82+F89+F96+F103+F110+F117+F124+F131+F139+F146+F158+F165+F184+F196+F205+F217+F45+F190</f>
    </oc>
    <nc r="E286">
      <f>+F10+F17+F24+F31+F38+F53+F60+F68+F75+F82+F89+F96+F103+F110+F117+F124+F131+F139+F146+F158+F165+F184+F196+F205+F217+F45+F190+F252</f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24" sId="1" ref="A261:XFD261" action="insertRow"/>
  <rrc rId="825" sId="1" ref="A261:XFD261" action="insertRow"/>
  <rrc rId="826" sId="1" ref="A261:XFD261" action="insertRow"/>
  <rrc rId="827" sId="1" ref="A261:XFD261" action="insertRow"/>
  <rrc rId="828" sId="1" ref="A261:XFD261" action="insertRow"/>
  <rrc rId="829" sId="1" ref="A261:XFD261" action="insertRow"/>
  <rfmt sheetId="1" sqref="B261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61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830" sId="1" odxf="1" dxf="1">
    <nc r="G261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62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831" sId="1" odxf="1" dxf="1">
    <nc r="C262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832" sId="1" odxf="1" dxf="1">
    <nc r="E262">
      <f>SUM(E264:E266)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833" sId="1" odxf="1" dxf="1">
    <nc r="F262">
      <f>SUM(F264:F266)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6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63" start="0" length="0">
    <dxf>
      <alignment horizontal="left" readingOrder="0"/>
      <border outline="0">
        <top style="thin">
          <color indexed="64"/>
        </top>
        <bottom/>
      </border>
    </dxf>
  </rfmt>
  <rcc rId="834" sId="1" odxf="1" dxf="1">
    <nc r="C263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6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6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64" start="0" length="0">
    <dxf>
      <alignment horizontal="center" readingOrder="0"/>
      <border outline="0">
        <bottom/>
      </border>
    </dxf>
  </rfmt>
  <rcc rId="835" sId="1" odxf="1" dxf="1">
    <nc r="C264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4" start="0" length="0">
    <dxf>
      <border outline="0">
        <top style="thin">
          <color indexed="64"/>
        </top>
      </border>
    </dxf>
  </rfmt>
  <rfmt sheetId="1" sqref="E264" start="0" length="0">
    <dxf>
      <border outline="0">
        <top style="thin">
          <color indexed="64"/>
        </top>
      </border>
    </dxf>
  </rfmt>
  <rfmt sheetId="1" sqref="F264" start="0" length="0">
    <dxf>
      <border outline="0">
        <top style="thin">
          <color indexed="64"/>
        </top>
      </border>
    </dxf>
  </rfmt>
  <rfmt sheetId="1" sqref="G264" start="0" length="0">
    <dxf>
      <border outline="0">
        <top style="thin">
          <color indexed="64"/>
        </top>
      </border>
    </dxf>
  </rfmt>
  <rfmt sheetId="1" sqref="B265" start="0" length="0">
    <dxf>
      <border outline="0">
        <bottom/>
      </border>
    </dxf>
  </rfmt>
  <rcc rId="836" sId="1" odxf="1" dxf="1">
    <nc r="C265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65" start="0" length="0">
    <dxf>
      <border outline="0">
        <top style="thin">
          <color indexed="64"/>
        </top>
      </border>
    </dxf>
  </rfmt>
  <rfmt sheetId="1" sqref="E265" start="0" length="0">
    <dxf>
      <border outline="0">
        <top style="thin">
          <color indexed="64"/>
        </top>
      </border>
    </dxf>
  </rfmt>
  <rfmt sheetId="1" sqref="F265" start="0" length="0">
    <dxf>
      <border outline="0">
        <top style="thin">
          <color indexed="64"/>
        </top>
      </border>
    </dxf>
  </rfmt>
  <rfmt sheetId="1" sqref="G265" start="0" length="0">
    <dxf>
      <border outline="0">
        <top style="thin">
          <color indexed="64"/>
        </top>
      </border>
    </dxf>
  </rfmt>
  <rcc rId="837" sId="1" odxf="1" dxf="1">
    <nc r="C266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838" sId="1">
    <nc r="B261" t="inlineStr">
      <is>
        <t>002-01-06-10               (PVP)</t>
      </is>
    </nc>
  </rcc>
  <rcc rId="839" sId="1">
    <nc r="C261" t="inlineStr">
      <is>
        <t xml:space="preserve">Priemonė: Projekto „Ugdymo priemonės mokykloms“ įgyvendinimas </t>
      </is>
    </nc>
  </rcc>
  <rcc rId="840" sId="1">
    <nc r="D262">
      <f>SUM(D264:D266)</f>
    </nc>
  </rcc>
  <rcc rId="841" sId="1">
    <oc r="D278">
      <f>+D274+D269+D237+D231+D226+D221+D214+D209+D198+D194+D187+D181+D175+D162+D155+D149+D143+D136+D128+D121+D114+D107+D100+D93+D86+D79+D72+D65+D57+D50+D42+D35+D28+D21+D14+D7+D256+D249+D243+D203+D168</f>
    </oc>
    <nc r="D278">
      <f>+D274+D269+D237+D231+D226+D221+D214+D209+D198+D194+D187+D181+D175+D162+D155+D149+D143+D136+D128+D121+D114+D107+D100+D93+D86+D79+D72+D65+D57+D50+D42+D35+D28+D21+D14+D7+D256+D249+D243+D203+D168+D262</f>
    </nc>
  </rcc>
  <rcc rId="842" sId="1">
    <oc r="E278">
      <f>+E274+E269+E237+E231+E226+E221+E214+E209+E198+E194+E187+E181+E175+E162+E155+E149+E143+E136+E128+E121+E114+E107+E100+E93+E86+E79+E72+E65+E57+E50+E42+E35+E28+E21+E14+E7+E256+E249+E243+E203+E168</f>
    </oc>
    <nc r="E278">
      <f>+E274+E269+E237+E231+E226+E221+E214+E209+E198+E194+E187+E181+E175+E162+E155+E149+E143+E136+E128+E121+E114+E107+E100+E93+E86+E79+E72+E65+E57+E50+E42+E35+E28+E21+E14+E7+E256+E249+E243+E203+E168+E262</f>
    </nc>
  </rcc>
  <rcc rId="843" sId="1">
    <oc r="F278">
      <f>+F274+F269+F237+F231+F226+F221+F214+F209+F198+F194+F187+F181+F175+F162+F155+F149+F143+F136+F128+F121+F114+F107+F100+F93+F86+F79+F72+F65+F57+F50+F42+F35+F28+F21+F14+F7+F256+F249+F243+F203+F168</f>
    </oc>
    <nc r="F278">
      <f>+F274+F269+F237+F231+F226+F221+F214+F209+F198+F194+F187+F181+F175+F162+F155+F149+F143+F136+F128+F121+F114+F107+F100+F93+F86+F79+F72+F65+F57+F50+F42+F35+F28+F21+F14+F7+F256+F249+F243+F203+F168+F262</f>
    </nc>
  </rcc>
  <rcc rId="844" sId="1">
    <oc r="C289">
      <f>+D9+D16+D23+D30+D37+D52+D59+D67+D74+D81+D88+D95+D102+D109+D116+D123+D130+D138+D145+D151+D157+D164+D177+D183+D200+D233+D239+D271+D276</f>
    </oc>
    <nc r="C289">
      <f>+D9+D16+D23+D30+D37+D52+D59+D67+D74+D81+D88+D95+D102+D109+D116+D123+D130+D138+D145+D151+D157+D164+D177+D183+D200+D233+D239+D271+D276+D264</f>
    </nc>
  </rcc>
  <rcc rId="845" sId="1">
    <oc r="C291">
      <f>+D12+D19+D26+D33+D40+D55+D62+D70+D77+D84+D91+D98+D105+D112+D119+D126+D133+D141+D160+D192+D224+D229+D247+D212</f>
    </oc>
    <nc r="C291">
      <f>+D12+D19+D26+D33+D40+D55+D62+D70+D77+D84+D91+D98+D105+D112+D119+D126+D133+D141+D160+D192+D224+D229+D247+D212+D266</f>
    </nc>
  </rcc>
  <rcc rId="846" sId="1">
    <oc r="C293">
      <f>+D191</f>
    </oc>
    <nc r="C293">
      <f>+D191+D265</f>
    </nc>
  </rcc>
  <rcc rId="847" sId="1">
    <oc r="D293">
      <f>+E234+E240+E253</f>
    </oc>
    <nc r="D293">
      <f>+E234+E240+E253+E265</f>
    </nc>
  </rcc>
  <rcc rId="848" sId="1">
    <oc r="E293">
      <f>+F253+F240+F234</f>
    </oc>
    <nc r="E293">
      <f>+F253+F240+F234+F265</f>
    </nc>
  </rcc>
  <rcc rId="849" sId="1">
    <oc r="D289">
      <f>+E9+E16+E23+E30+E37+E52+E59+E67+E74+E81+E88+E95+E102+E109+E116+E123+E130+E138+E145+E151+E157+E164+E177+E183+E200+E233+E239+E271+E276+E228</f>
    </oc>
    <nc r="D289">
      <f>+E9+E16+E23+E30+E37+E52+E59+E67+E74+E81+E88+E95+E102+E109+E116+E123+E130+E138+E145+E151+E157+E164+E177+E183+E200+E233+E239+E271+E276+E228+E264</f>
    </nc>
  </rcc>
  <rcc rId="850" sId="1">
    <oc r="E289">
      <f>+F9+F16+F23+F30+F37+F52+F59+F67+F74+F81+F88+F95+F102+F109+F116+F123+F130+F138+F145+F151+F157+F164+F177+F183+F200+F233+F239+F271+F276+F258+F228</f>
    </oc>
    <nc r="E289">
      <f>+F9+F16+F23+F30+F37+F52+F59+F67+F74+F81+F88+F95+F102+F109+F116+F123+F130+F138+F145+F151+F157+F164+F177+F183+F200+F233+F239+F271+F276+F258+F228+F264</f>
    </nc>
  </rcc>
  <rfmt sheetId="1" sqref="H261">
    <dxf>
      <fill>
        <patternFill patternType="solid">
          <bgColor rgb="FFFFFF00"/>
        </patternFill>
      </fill>
    </dxf>
  </rfmt>
  <rcc rId="851" sId="1">
    <nc r="H261" t="inlineStr">
      <is>
        <t>NAUJA</t>
      </is>
    </nc>
  </rcc>
  <rcv guid="{332F9C2A-37BA-4BBD-8438-18775629EB58}" action="delete"/>
  <rcv guid="{332F9C2A-37BA-4BBD-8438-18775629EB58}" action="add"/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9" sId="1">
    <oc r="C290">
      <f>+D9+D16+D23+D30+D37+D52+D59+D67+D74+D81+D88+D95+D102+D109+D116+D123+D130+D138+D145+D151+D157+D164+D177+D183+D200+D233+D239+D272+D277+D265</f>
    </oc>
    <nc r="C290">
      <f>+D9+D16+D23+D30+D37+D52+D59+D67+D74+D81+D88+D95+D102+D109+D116+D123+D130+D138+D145+D151+D157+D164+D177+D183+D200+D233+D239+D272+D277+D265+D258+D251+D245+D228+D223+D216+D211+D189+D170</f>
    </nc>
  </rcc>
  <rcc rId="910" sId="1">
    <oc r="C292">
      <f>+D12+D19+D26+D33+D40+D55+D62+D70+D77+D84+D91+D98+D105+D112+D119+D126+D133+D141+D160+D192+D224+D229+D247+D212+D267</f>
    </oc>
    <nc r="C292">
      <f>+D12+D19+D26+D33+D40+D55+D62+D70+D77+D84+D91+D98+D105+D112+D119+D126+D133+D141+D160+D192+D224+D229+D247+D212+D267+D278+D273+D261+D254+D241+D235+D219+D206+D201+D185+D178+D173+D166+D152+D147</f>
    </nc>
  </rcc>
  <rcc rId="911" sId="1">
    <oc r="C294">
      <f>+D191+D266</f>
    </oc>
    <nc r="C294">
      <f>+D191+D266+D253+D246+D240+D234+D218</f>
    </nc>
  </rcc>
  <rcc rId="912" sId="1">
    <oc r="C293">
      <f>+D10+D17+D24+D31+D38+D53+D60+D68+D75+D82+D89+D96+D103+D110+D117+D124+D131+D139+D146+D158+D165+D184+D196+D205+D217+D45+D190</f>
    </oc>
    <nc r="C293">
      <f>+D10+D17+D24+D31+D38+D53+D60+D68+D75+D82+D89+D96+D103+D110+D117+D124+D131+D139+D146+D158+D165+D184+D196+D205+D217+D45+D190+D259+D252+D171</f>
    </nc>
  </rcc>
  <rcc rId="913" sId="1" numFmtId="4">
    <oc r="D281">
      <v>3962.9</v>
    </oc>
    <nc r="D281">
      <v>5337.1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" sId="1">
    <oc r="D280">
      <f>+D239+D233</f>
    </oc>
    <nc r="D280">
      <f>+D239+D233+D241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5" sId="1">
    <oc r="E281">
      <f>+E279-D279</f>
    </oc>
    <nc r="E281" t="inlineStr">
      <is>
        <r>
          <t xml:space="preserve">318,9 </t>
        </r>
        <r>
          <rPr>
            <strike/>
            <sz val="10"/>
            <color theme="1"/>
            <rFont val="Times New Roman"/>
            <family val="1"/>
            <charset val="186"/>
          </rPr>
          <t>1676,9</t>
        </r>
      </is>
    </nc>
  </rcc>
  <rcc rId="916" sId="1">
    <oc r="D280">
      <f>+D239+D233+D241</f>
    </oc>
    <nc r="D280" t="inlineStr">
      <is>
        <r>
          <t xml:space="preserve">155,5 </t>
        </r>
        <r>
          <rPr>
            <strike/>
            <sz val="10"/>
            <color theme="1"/>
            <rFont val="Times New Roman"/>
            <family val="1"/>
            <charset val="186"/>
          </rPr>
          <t>127,0</t>
        </r>
      </is>
    </nc>
  </rcc>
  <rcc rId="917" sId="1" numFmtId="4">
    <oc r="D281">
      <v>5337.1</v>
    </oc>
    <nc r="D281" t="inlineStr">
      <is>
        <r>
          <t xml:space="preserve">5337,1 </t>
        </r>
        <r>
          <rPr>
            <strike/>
            <sz val="10"/>
            <color theme="1"/>
            <rFont val="Times New Roman"/>
            <family val="1"/>
            <charset val="186"/>
          </rPr>
          <t>3962,9</t>
        </r>
      </is>
    </nc>
  </rcc>
  <rcc rId="918" sId="1">
    <oc r="D279">
      <f>+D275+D270+D237+D231+D226+D221+D214+D209+D198+D194+D187+D181+D175+D162+D155+D149+D143+D136+D128+D121+D114+D107+D100+D93+D86+D79+D72+D65+D57+D50+D42+D35+D28+D21+D14+D7+D256+D249+D243+D203+D168+D263</f>
    </oc>
    <nc r="D279" t="inlineStr">
      <is>
        <r>
          <t xml:space="preserve">29505,9 </t>
        </r>
        <r>
          <rPr>
            <strike/>
            <sz val="10"/>
            <rFont val="Times New Roman"/>
            <family val="1"/>
            <charset val="186"/>
          </rPr>
          <t>28147,9</t>
        </r>
      </is>
    </nc>
  </rcc>
  <rcc rId="919" sId="1">
    <oc r="C288">
      <f>+C290+C291+C292+C293+C294</f>
    </oc>
    <nc r="C288" t="inlineStr">
      <is>
        <r>
          <t xml:space="preserve">29505,9 </t>
        </r>
        <r>
          <rPr>
            <strike/>
            <sz val="9"/>
            <color theme="1"/>
            <rFont val="Times New Roman"/>
            <family val="1"/>
            <charset val="186"/>
          </rPr>
          <t>28147,9</t>
        </r>
      </is>
    </nc>
  </rcc>
  <rcc rId="920" sId="1">
    <oc r="C290">
      <f>+D9+D16+D23+D30+D37+D52+D59+D67+D74+D81+D88+D95+D102+D109+D116+D123+D130+D138+D145+D151+D157+D164+D177+D183+D200+D233+D239+D272+D277+D265+D258+D251+D245+D228+D223+D216+D211+D189+D170</f>
    </oc>
    <nc r="C290" t="inlineStr">
      <is>
        <r>
          <rPr>
            <b/>
            <sz val="9"/>
            <color theme="1"/>
            <rFont val="Times New Roman"/>
            <family val="1"/>
            <charset val="186"/>
          </rPr>
          <t>11741,5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11736,9</t>
        </r>
      </is>
    </nc>
  </rcc>
  <rcc rId="921" sId="1">
    <oc r="C292">
      <f>+D12+D19+D26+D33+D40+D55+D62+D70+D77+D84+D91+D98+D105+D112+D119+D126+D133+D141+D160+D192+D224+D229+D247+D212+D267+D278+D273+D261+D254+D241+D235+D219+D206+D201+D185+D178+D173+D166+D152+D147</f>
    </oc>
    <nc r="C292" t="inlineStr">
      <is>
        <r>
          <rPr>
            <b/>
            <sz val="9"/>
            <color theme="1"/>
            <rFont val="Times New Roman"/>
            <family val="1"/>
            <charset val="186"/>
          </rPr>
          <t>2762,2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2593,9</t>
        </r>
      </is>
    </nc>
  </rcc>
  <rcc rId="922" sId="1">
    <oc r="C293">
      <f>+D10+D17+D24+D31+D38+D53+D60+D68+D75+D82+D89+D96+D103+D110+D117+D124+D131+D139+D146+D158+D165+D184+D196+D205+D217+D45+D190+D259+D252+D171</f>
    </oc>
    <nc r="C293" t="inlineStr">
      <is>
        <r>
          <rPr>
            <b/>
            <sz val="9"/>
            <color theme="1"/>
            <rFont val="Times New Roman"/>
            <family val="1"/>
            <charset val="186"/>
          </rPr>
          <t>13485,9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13299,4</t>
        </r>
      </is>
    </nc>
  </rcc>
  <rcc rId="923" sId="1">
    <oc r="C294">
      <f>+D191+D266+D253+D246+D240+D234+D218</f>
    </oc>
    <nc r="C294" t="inlineStr">
      <is>
        <r>
          <rPr>
            <b/>
            <sz val="9"/>
            <color theme="1"/>
            <rFont val="Times New Roman"/>
            <family val="1"/>
            <charset val="186"/>
          </rPr>
          <t>1013,6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15,0</t>
        </r>
      </is>
    </nc>
  </rcc>
  <rfmt sheetId="1" sqref="C288:C294">
    <dxf>
      <alignment horizontal="right" readingOrder="0"/>
    </dxf>
  </rfmt>
  <rcv guid="{332F9C2A-37BA-4BBD-8438-18775629EB58}" action="delete"/>
  <rcv guid="{332F9C2A-37BA-4BBD-8438-18775629EB5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4" sId="1">
    <oc r="D7">
      <f>SUM(D9:D12)</f>
    </oc>
    <nc r="D7" t="inlineStr">
      <is>
        <r>
          <t xml:space="preserve">564,8 </t>
        </r>
        <r>
          <rPr>
            <strike/>
            <sz val="10"/>
            <color theme="1"/>
            <rFont val="Times New Roman"/>
            <family val="1"/>
            <charset val="186"/>
          </rPr>
          <t>561,8</t>
        </r>
      </is>
    </nc>
  </rcc>
  <rcc rId="925" sId="1" numFmtId="4">
    <oc r="D12">
      <v>20.399999999999999</v>
    </oc>
    <nc r="D12" t="inlineStr">
      <is>
        <r>
          <t xml:space="preserve">20,4 </t>
        </r>
        <r>
          <rPr>
            <strike/>
            <sz val="10"/>
            <rFont val="Times New Roman"/>
            <family val="1"/>
            <charset val="186"/>
          </rPr>
          <t>17,4</t>
        </r>
      </is>
    </nc>
  </rcc>
  <rcc rId="926" sId="1">
    <oc r="D14">
      <f>SUM(D16:D19)</f>
    </oc>
    <nc r="D14" t="inlineStr">
      <is>
        <r>
          <t xml:space="preserve">974,8 </t>
        </r>
        <r>
          <rPr>
            <strike/>
            <sz val="10"/>
            <color theme="1"/>
            <rFont val="Times New Roman"/>
            <family val="1"/>
            <charset val="186"/>
          </rPr>
          <t>961,9</t>
        </r>
      </is>
    </nc>
  </rcc>
  <rcc rId="927" sId="1" numFmtId="4">
    <oc r="D16">
      <v>546.6</v>
    </oc>
    <nc r="D16" t="inlineStr">
      <is>
        <r>
          <t xml:space="preserve">546,6 </t>
        </r>
        <r>
          <rPr>
            <strike/>
            <sz val="10"/>
            <rFont val="Times New Roman"/>
            <family val="1"/>
            <charset val="186"/>
          </rPr>
          <t>546,1</t>
        </r>
      </is>
    </nc>
  </rcc>
  <rcc rId="928" sId="1" numFmtId="4">
    <oc r="D17">
      <v>333.8</v>
    </oc>
    <nc r="D17" t="inlineStr">
      <is>
        <r>
          <t xml:space="preserve">333,8 </t>
        </r>
        <r>
          <rPr>
            <strike/>
            <sz val="10"/>
            <rFont val="Times New Roman"/>
            <family val="1"/>
            <charset val="186"/>
          </rPr>
          <t>331,6</t>
        </r>
      </is>
    </nc>
  </rcc>
  <rcc rId="929" sId="1" numFmtId="4">
    <oc r="D19">
      <v>49.3</v>
    </oc>
    <nc r="D19" t="inlineStr">
      <is>
        <r>
          <t xml:space="preserve">49,3 </t>
        </r>
        <r>
          <rPr>
            <strike/>
            <sz val="10"/>
            <rFont val="Times New Roman"/>
            <family val="1"/>
            <charset val="186"/>
          </rPr>
          <t>39,1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0" sId="1">
    <oc r="D21">
      <f>SUM(D23:D26)</f>
    </oc>
    <nc r="D21" t="inlineStr">
      <is>
        <r>
          <t xml:space="preserve">478,7 </t>
        </r>
        <r>
          <rPr>
            <strike/>
            <sz val="10"/>
            <color theme="1"/>
            <rFont val="Times New Roman"/>
            <family val="1"/>
            <charset val="186"/>
          </rPr>
          <t>476,7</t>
        </r>
      </is>
    </nc>
  </rcc>
  <rcc rId="931" sId="1" numFmtId="4">
    <oc r="D24">
      <v>156.30000000000001</v>
    </oc>
    <nc r="D24" t="inlineStr">
      <is>
        <r>
          <t xml:space="preserve">156,3 </t>
        </r>
        <r>
          <rPr>
            <strike/>
            <sz val="10"/>
            <rFont val="Times New Roman"/>
            <family val="1"/>
            <charset val="186"/>
          </rPr>
          <t>155,6</t>
        </r>
      </is>
    </nc>
  </rcc>
  <rcc rId="932" sId="1">
    <oc r="D26">
      <v>13.6</v>
    </oc>
    <nc r="D26" t="inlineStr">
      <is>
        <r>
          <t xml:space="preserve">13,6 </t>
        </r>
        <r>
          <rPr>
            <strike/>
            <sz val="10"/>
            <rFont val="Times New Roman"/>
            <family val="1"/>
            <charset val="186"/>
          </rPr>
          <t>12,3</t>
        </r>
      </is>
    </nc>
  </rcc>
  <rcc rId="933" sId="1">
    <oc r="D28">
      <f>SUM(D30:D33)</f>
    </oc>
    <nc r="D28" t="inlineStr">
      <is>
        <r>
          <t xml:space="preserve">562,0 </t>
        </r>
        <r>
          <rPr>
            <strike/>
            <sz val="10"/>
            <color theme="1"/>
            <rFont val="Times New Roman"/>
            <family val="1"/>
            <charset val="186"/>
          </rPr>
          <t>555,5</t>
        </r>
      </is>
    </nc>
  </rcc>
  <rcc rId="934" sId="1" numFmtId="4">
    <oc r="D31">
      <v>220.6</v>
    </oc>
    <nc r="D31" t="inlineStr">
      <is>
        <r>
          <t xml:space="preserve">220,6 </t>
        </r>
        <r>
          <rPr>
            <strike/>
            <sz val="10"/>
            <rFont val="Times New Roman"/>
            <family val="1"/>
            <charset val="186"/>
          </rPr>
          <t>219,1</t>
        </r>
      </is>
    </nc>
  </rcc>
  <rcc rId="935" sId="1" numFmtId="4">
    <oc r="D33">
      <v>23.6</v>
    </oc>
    <nc r="D33" t="inlineStr">
      <is>
        <r>
          <t xml:space="preserve">23,6 </t>
        </r>
        <r>
          <rPr>
            <strike/>
            <sz val="10"/>
            <rFont val="Times New Roman"/>
            <family val="1"/>
            <charset val="186"/>
          </rPr>
          <t>18,6</t>
        </r>
      </is>
    </nc>
  </rcc>
  <rcc rId="936" sId="1">
    <oc r="D35">
      <f>SUM(D37:D40)</f>
    </oc>
    <nc r="D35" t="inlineStr">
      <is>
        <r>
          <t xml:space="preserve">943,3 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942,7 </t>
        </r>
      </is>
    </nc>
  </rcc>
  <rcc rId="937" sId="1" numFmtId="4">
    <oc r="D37">
      <v>475.1</v>
    </oc>
    <nc r="D37" t="inlineStr">
      <is>
        <r>
          <t xml:space="preserve">475,1 </t>
        </r>
        <r>
          <rPr>
            <strike/>
            <sz val="10"/>
            <rFont val="Times New Roman"/>
            <family val="1"/>
            <charset val="186"/>
          </rPr>
          <t>475,2</t>
        </r>
      </is>
    </nc>
  </rcc>
  <rcc rId="938" sId="1" numFmtId="4">
    <oc r="D40">
      <v>55.7</v>
    </oc>
    <nc r="D40" t="inlineStr">
      <is>
        <r>
          <t xml:space="preserve">55,7 </t>
        </r>
        <r>
          <rPr>
            <strike/>
            <sz val="10"/>
            <rFont val="Times New Roman"/>
            <family val="1"/>
            <charset val="186"/>
          </rPr>
          <t>55,0</t>
        </r>
      </is>
    </nc>
  </rcc>
  <rcc rId="939" sId="1" numFmtId="4">
    <oc r="D50">
      <f>SUM(D52:D55)</f>
    </oc>
    <nc r="D50">
      <v>576</v>
    </nc>
  </rcc>
  <rcc rId="940" sId="1" numFmtId="4">
    <oc r="D52">
      <v>283.3</v>
    </oc>
    <nc r="D52" t="inlineStr">
      <is>
        <r>
          <t xml:space="preserve">283,3 </t>
        </r>
        <r>
          <rPr>
            <strike/>
            <sz val="10"/>
            <rFont val="Times New Roman"/>
            <family val="1"/>
            <charset val="186"/>
          </rPr>
          <t>289,2</t>
        </r>
      </is>
    </nc>
  </rcc>
  <rcc rId="941" sId="1" numFmtId="4">
    <oc r="D53">
      <v>238</v>
    </oc>
    <nc r="D53" t="inlineStr">
      <is>
        <r>
          <t xml:space="preserve">238,0 </t>
        </r>
        <r>
          <rPr>
            <strike/>
            <sz val="10"/>
            <rFont val="Times New Roman"/>
            <family val="1"/>
            <charset val="186"/>
          </rPr>
          <t>233,7</t>
        </r>
      </is>
    </nc>
  </rcc>
  <rcc rId="942" sId="1" numFmtId="4">
    <oc r="D55">
      <v>34</v>
    </oc>
    <nc r="D55" t="inlineStr">
      <is>
        <r>
          <t xml:space="preserve">34,0 </t>
        </r>
        <r>
          <rPr>
            <strike/>
            <sz val="10"/>
            <rFont val="Times New Roman"/>
            <family val="1"/>
            <charset val="186"/>
          </rPr>
          <t>30,7</t>
        </r>
      </is>
    </nc>
  </rcc>
  <rcc rId="943" sId="1">
    <oc r="D57">
      <f>SUM(D59:D62)</f>
    </oc>
    <nc r="D57" t="inlineStr">
      <is>
        <r>
          <t xml:space="preserve">1321,1 </t>
        </r>
        <r>
          <rPr>
            <strike/>
            <sz val="10"/>
            <color theme="1"/>
            <rFont val="Times New Roman"/>
            <family val="1"/>
            <charset val="186"/>
          </rPr>
          <t>1325,0</t>
        </r>
      </is>
    </nc>
  </rcc>
  <rcc rId="944" sId="1" numFmtId="4">
    <oc r="D59">
      <v>649.70000000000005</v>
    </oc>
    <nc r="D59" t="inlineStr">
      <is>
        <r>
          <t xml:space="preserve">649,7 </t>
        </r>
        <r>
          <rPr>
            <strike/>
            <sz val="10"/>
            <rFont val="Times New Roman"/>
            <family val="1"/>
            <charset val="186"/>
          </rPr>
          <t>649,9</t>
        </r>
      </is>
    </nc>
  </rcc>
  <rcc rId="945" sId="1" numFmtId="4">
    <oc r="D60">
      <v>521.79999999999995</v>
    </oc>
    <nc r="D60" t="inlineStr">
      <is>
        <r>
          <t xml:space="preserve">521,8 </t>
        </r>
        <r>
          <rPr>
            <strike/>
            <sz val="10"/>
            <rFont val="Times New Roman"/>
            <family val="1"/>
            <charset val="186"/>
          </rPr>
          <t>525,5</t>
        </r>
      </is>
    </nc>
  </rcc>
  <rcc rId="946" sId="1">
    <oc r="D65">
      <f>SUM(D67:D70)</f>
    </oc>
    <nc r="D65" t="inlineStr">
      <is>
        <r>
          <t xml:space="preserve">1464,7 </t>
        </r>
        <r>
          <rPr>
            <strike/>
            <sz val="10"/>
            <color theme="1"/>
            <rFont val="Times New Roman"/>
            <family val="1"/>
            <charset val="186"/>
          </rPr>
          <t>1480,6</t>
        </r>
      </is>
    </nc>
  </rcc>
  <rcc rId="947" sId="1" numFmtId="4">
    <oc r="D68">
      <v>776.3</v>
    </oc>
    <nc r="D68" t="inlineStr">
      <is>
        <r>
          <t xml:space="preserve">776,3 </t>
        </r>
        <r>
          <rPr>
            <strike/>
            <sz val="10"/>
            <rFont val="Times New Roman"/>
            <family val="1"/>
            <charset val="186"/>
          </rPr>
          <t>792,2</t>
        </r>
      </is>
    </nc>
  </rcc>
  <rcc rId="948" sId="1">
    <oc r="D72">
      <f>SUM(D74:D77)</f>
    </oc>
    <nc r="D72" t="inlineStr">
      <is>
        <r>
          <t xml:space="preserve">1434,9 </t>
        </r>
        <r>
          <rPr>
            <strike/>
            <sz val="10"/>
            <color theme="1"/>
            <rFont val="Times New Roman"/>
            <family val="1"/>
            <charset val="186"/>
          </rPr>
          <t>1452,9</t>
        </r>
      </is>
    </nc>
  </rcc>
  <rcc rId="949" sId="1" numFmtId="4">
    <oc r="D74">
      <v>612.5</v>
    </oc>
    <nc r="D74" t="inlineStr">
      <is>
        <r>
          <t xml:space="preserve">612,5 </t>
        </r>
        <r>
          <rPr>
            <strike/>
            <sz val="10"/>
            <rFont val="Times New Roman"/>
            <family val="1"/>
            <charset val="186"/>
          </rPr>
          <t>617,8</t>
        </r>
      </is>
    </nc>
  </rcc>
  <rcc rId="950" sId="1" numFmtId="4">
    <oc r="D75">
      <v>680.7</v>
    </oc>
    <nc r="D75" t="inlineStr">
      <is>
        <r>
          <t xml:space="preserve">680,7 </t>
        </r>
        <r>
          <rPr>
            <strike/>
            <sz val="10"/>
            <rFont val="Times New Roman"/>
            <family val="1"/>
            <charset val="186"/>
          </rPr>
          <t>693,4</t>
        </r>
      </is>
    </nc>
  </rcc>
  <rcc rId="951" sId="1">
    <oc r="D79">
      <f>SUM(D81:D84)</f>
    </oc>
    <nc r="D79" t="inlineStr">
      <is>
        <r>
          <t>1905,8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1922,7</t>
        </r>
      </is>
    </nc>
  </rcc>
  <rcc rId="952" sId="1" numFmtId="4">
    <oc r="D81">
      <v>953.5</v>
    </oc>
    <nc r="D81" t="inlineStr">
      <is>
        <r>
          <t xml:space="preserve">953,5 </t>
        </r>
        <r>
          <rPr>
            <strike/>
            <sz val="10"/>
            <rFont val="Times New Roman"/>
            <family val="1"/>
            <charset val="186"/>
          </rPr>
          <t>959,1</t>
        </r>
      </is>
    </nc>
  </rcc>
  <rcc rId="953" sId="1" numFmtId="4">
    <oc r="D82">
      <v>827.3</v>
    </oc>
    <nc r="D82" t="inlineStr">
      <is>
        <r>
          <t xml:space="preserve">827,3 </t>
        </r>
        <r>
          <rPr>
            <strike/>
            <sz val="10"/>
            <rFont val="Times New Roman"/>
            <family val="1"/>
            <charset val="186"/>
          </rPr>
          <t>838,6</t>
        </r>
      </is>
    </nc>
  </rcc>
  <rcc rId="954" sId="1">
    <oc r="D86">
      <f>SUM(D88:D91)</f>
    </oc>
    <nc r="D86" t="inlineStr">
      <is>
        <r>
          <t xml:space="preserve">2481,1 </t>
        </r>
        <r>
          <rPr>
            <strike/>
            <sz val="10"/>
            <color theme="1"/>
            <rFont val="Times New Roman"/>
            <family val="1"/>
            <charset val="186"/>
          </rPr>
          <t>2423,5</t>
        </r>
      </is>
    </nc>
  </rcc>
  <rcc rId="955" sId="1" numFmtId="4">
    <oc r="D89">
      <v>1568.7</v>
    </oc>
    <nc r="D89" t="inlineStr">
      <is>
        <r>
          <t xml:space="preserve">1568,7 </t>
        </r>
        <r>
          <rPr>
            <strike/>
            <sz val="10"/>
            <rFont val="Times New Roman"/>
            <family val="1"/>
            <charset val="186"/>
          </rPr>
          <t>1597,1</t>
        </r>
      </is>
    </nc>
  </rcc>
  <rcc rId="956" sId="1" numFmtId="4">
    <oc r="D91">
      <v>167.8</v>
    </oc>
    <nc r="D91" t="inlineStr">
      <is>
        <r>
          <t xml:space="preserve">167,8 </t>
        </r>
        <r>
          <rPr>
            <strike/>
            <sz val="10"/>
            <rFont val="Times New Roman"/>
            <family val="1"/>
            <charset val="186"/>
          </rPr>
          <t>81,8</t>
        </r>
      </is>
    </nc>
  </rcc>
  <rcc rId="957" sId="1">
    <oc r="D93">
      <f>SUM(D95:D98)</f>
    </oc>
    <nc r="D93" t="inlineStr">
      <is>
        <r>
          <t xml:space="preserve">2073,0 </t>
        </r>
        <r>
          <rPr>
            <strike/>
            <sz val="10"/>
            <color theme="1"/>
            <rFont val="Times New Roman"/>
            <family val="1"/>
            <charset val="186"/>
          </rPr>
          <t>2051,7</t>
        </r>
      </is>
    </nc>
  </rcc>
  <rcc rId="958" sId="1" numFmtId="4">
    <oc r="D96">
      <v>1113.3</v>
    </oc>
    <nc r="D96" t="inlineStr">
      <is>
        <r>
          <t xml:space="preserve">1113,3 </t>
        </r>
        <r>
          <rPr>
            <strike/>
            <sz val="10"/>
            <rFont val="Times New Roman"/>
            <family val="1"/>
            <charset val="186"/>
          </rPr>
          <t>1130,0</t>
        </r>
      </is>
    </nc>
  </rcc>
  <rcc rId="959" sId="1" numFmtId="4">
    <oc r="D98">
      <v>80.2</v>
    </oc>
    <nc r="D98" t="inlineStr">
      <is>
        <r>
          <t xml:space="preserve">80,2 </t>
        </r>
        <r>
          <rPr>
            <strike/>
            <sz val="10"/>
            <rFont val="Times New Roman"/>
            <family val="1"/>
            <charset val="186"/>
          </rPr>
          <t>42,2</t>
        </r>
      </is>
    </nc>
  </rcc>
  <rcc rId="960" sId="1">
    <oc r="D100">
      <f>SUM(D102:D105)</f>
    </oc>
    <nc r="D100" t="inlineStr">
      <is>
        <r>
          <t xml:space="preserve">796,5 </t>
        </r>
        <r>
          <rPr>
            <strike/>
            <sz val="10"/>
            <color theme="1"/>
            <rFont val="Times New Roman"/>
            <family val="1"/>
            <charset val="186"/>
          </rPr>
          <t>814,5</t>
        </r>
      </is>
    </nc>
  </rcc>
  <rcc rId="961" sId="1" numFmtId="4">
    <oc r="D102">
      <v>355.9</v>
    </oc>
    <nc r="D102" t="inlineStr">
      <is>
        <r>
          <t xml:space="preserve">355,9 </t>
        </r>
        <r>
          <rPr>
            <strike/>
            <sz val="10"/>
            <rFont val="Times New Roman"/>
            <family val="1"/>
            <charset val="186"/>
          </rPr>
          <t>367,9</t>
        </r>
      </is>
    </nc>
  </rcc>
  <rcc rId="962" sId="1" numFmtId="4">
    <oc r="D103">
      <v>407.6</v>
    </oc>
    <nc r="D103" t="inlineStr">
      <is>
        <r>
          <t>407,6</t>
        </r>
        <r>
          <rPr>
            <strike/>
            <sz val="10"/>
            <rFont val="Times New Roman"/>
            <family val="1"/>
            <charset val="186"/>
          </rPr>
          <t xml:space="preserve"> 413,6</t>
        </r>
      </is>
    </nc>
  </rcc>
  <rcc rId="963" sId="1">
    <oc r="D107">
      <f>SUM(D109:D112)</f>
    </oc>
    <nc r="D107" t="inlineStr">
      <is>
        <r>
          <t xml:space="preserve">1455,5 </t>
        </r>
        <r>
          <rPr>
            <strike/>
            <sz val="10"/>
            <color theme="1"/>
            <rFont val="Times New Roman"/>
            <family val="1"/>
            <charset val="186"/>
          </rPr>
          <t>1448,1</t>
        </r>
      </is>
    </nc>
  </rcc>
  <rcc rId="964" sId="1" numFmtId="4">
    <oc r="D109">
      <v>665.8</v>
    </oc>
    <nc r="D109" t="inlineStr">
      <is>
        <r>
          <t xml:space="preserve">665,8 </t>
        </r>
        <r>
          <rPr>
            <strike/>
            <sz val="10"/>
            <rFont val="Times New Roman"/>
            <family val="1"/>
            <charset val="186"/>
          </rPr>
          <t>670,5</t>
        </r>
      </is>
    </nc>
  </rcc>
  <rcc rId="965" sId="1" numFmtId="4">
    <oc r="D110">
      <v>686.4</v>
    </oc>
    <nc r="D110" t="inlineStr">
      <is>
        <r>
          <t>686,4</t>
        </r>
        <r>
          <rPr>
            <strike/>
            <sz val="10"/>
            <rFont val="Times New Roman"/>
            <family val="1"/>
            <charset val="186"/>
          </rPr>
          <t xml:space="preserve"> 698,9</t>
        </r>
      </is>
    </nc>
  </rcc>
  <rcc rId="966" sId="1" numFmtId="4">
    <oc r="D112">
      <v>86.8</v>
    </oc>
    <nc r="D112" t="inlineStr">
      <is>
        <r>
          <t xml:space="preserve">86,8 </t>
        </r>
        <r>
          <rPr>
            <strike/>
            <sz val="10"/>
            <rFont val="Times New Roman"/>
            <family val="1"/>
            <charset val="186"/>
          </rPr>
          <t>62,2</t>
        </r>
      </is>
    </nc>
  </rcc>
  <rcc rId="967" sId="1">
    <oc r="D114">
      <f>SUM(D116:D119)</f>
    </oc>
    <nc r="D114" t="inlineStr">
      <is>
        <r>
          <t xml:space="preserve">759,0 </t>
        </r>
        <r>
          <rPr>
            <strike/>
            <sz val="10"/>
            <color theme="1"/>
            <rFont val="Times New Roman"/>
            <family val="1"/>
            <charset val="186"/>
          </rPr>
          <t>762,9</t>
        </r>
      </is>
    </nc>
  </rcc>
  <rcc rId="968" sId="1" numFmtId="4">
    <oc r="D116">
      <v>369.1</v>
    </oc>
    <nc r="D116" t="inlineStr">
      <is>
        <r>
          <t xml:space="preserve">369,1 </t>
        </r>
        <r>
          <rPr>
            <strike/>
            <sz val="10"/>
            <rFont val="Times New Roman"/>
            <family val="1"/>
            <charset val="186"/>
          </rPr>
          <t>371,2</t>
        </r>
      </is>
    </nc>
  </rcc>
  <rcc rId="969" sId="1" numFmtId="4">
    <oc r="D117">
      <v>332.5</v>
    </oc>
    <nc r="D117" t="inlineStr">
      <is>
        <r>
          <t xml:space="preserve">332,5 </t>
        </r>
        <r>
          <rPr>
            <strike/>
            <sz val="10"/>
            <rFont val="Times New Roman"/>
            <family val="1"/>
            <charset val="186"/>
          </rPr>
          <t>338,9</t>
        </r>
      </is>
    </nc>
  </rcc>
  <rcc rId="970" sId="1" numFmtId="4">
    <oc r="D119">
      <v>34.4</v>
    </oc>
    <nc r="D119" t="inlineStr">
      <is>
        <r>
          <t xml:space="preserve">34,4 </t>
        </r>
        <r>
          <rPr>
            <strike/>
            <sz val="10"/>
            <rFont val="Times New Roman"/>
            <family val="1"/>
            <charset val="186"/>
          </rPr>
          <t>29,8</t>
        </r>
      </is>
    </nc>
  </rcc>
  <rcc rId="971" sId="1">
    <oc r="D121">
      <f>SUM(D123:D126)</f>
    </oc>
    <nc r="D121" t="inlineStr">
      <is>
        <r>
          <t>1372,0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1380,9</t>
        </r>
      </is>
    </nc>
  </rcc>
  <rcc rId="972" sId="1" numFmtId="4">
    <oc r="D124">
      <v>610.20000000000005</v>
    </oc>
    <nc r="D124" t="inlineStr">
      <is>
        <r>
          <t xml:space="preserve">610,2 </t>
        </r>
        <r>
          <rPr>
            <strike/>
            <sz val="10"/>
            <rFont val="Times New Roman"/>
            <family val="1"/>
            <charset val="186"/>
          </rPr>
          <t>619,1</t>
        </r>
      </is>
    </nc>
  </rcc>
  <rcc rId="973" sId="1">
    <oc r="D128">
      <f>SUM(D130:D133)</f>
    </oc>
    <nc r="D128" t="inlineStr">
      <is>
        <r>
          <t xml:space="preserve">1065,2 </t>
        </r>
        <r>
          <rPr>
            <strike/>
            <sz val="10"/>
            <color theme="1"/>
            <rFont val="Times New Roman"/>
            <family val="1"/>
            <charset val="186"/>
          </rPr>
          <t>1046,7</t>
        </r>
      </is>
    </nc>
  </rcc>
  <rcc rId="974" sId="1" numFmtId="4">
    <oc r="D131">
      <v>537.70000000000005</v>
    </oc>
    <nc r="D131" t="inlineStr">
      <is>
        <r>
          <t xml:space="preserve">537,7 </t>
        </r>
        <r>
          <rPr>
            <strike/>
            <sz val="10"/>
            <rFont val="Times New Roman"/>
            <family val="1"/>
            <charset val="186"/>
          </rPr>
          <t>542,4</t>
        </r>
      </is>
    </nc>
  </rcc>
  <rcc rId="975" sId="1" numFmtId="4">
    <oc r="D133">
      <v>87.1</v>
    </oc>
    <nc r="D133" t="inlineStr">
      <is>
        <r>
          <t xml:space="preserve">87,1 </t>
        </r>
        <r>
          <rPr>
            <strike/>
            <sz val="10"/>
            <rFont val="Times New Roman"/>
            <family val="1"/>
            <charset val="186"/>
          </rPr>
          <t>63,9</t>
        </r>
      </is>
    </nc>
  </rcc>
  <rcc rId="976" sId="1">
    <oc r="D136">
      <f>SUM(D138:D141)</f>
    </oc>
    <nc r="D136" t="inlineStr">
      <is>
        <r>
          <t xml:space="preserve">626,5 </t>
        </r>
        <r>
          <rPr>
            <strike/>
            <sz val="10"/>
            <color theme="1"/>
            <rFont val="Times New Roman"/>
            <family val="1"/>
            <charset val="186"/>
          </rPr>
          <t>623,0</t>
        </r>
      </is>
    </nc>
  </rcc>
  <rcc rId="977" sId="1" numFmtId="4">
    <oc r="D138">
      <v>548.20000000000005</v>
    </oc>
    <nc r="D138" t="inlineStr">
      <is>
        <r>
          <t xml:space="preserve">548,2 </t>
        </r>
        <r>
          <rPr>
            <strike/>
            <sz val="10"/>
            <rFont val="Times New Roman"/>
            <family val="1"/>
            <charset val="186"/>
          </rPr>
          <t>544,7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" sId="1">
    <oc r="D149">
      <f>SUM(D151:D152)</f>
    </oc>
    <nc r="D149" t="inlineStr">
      <is>
        <r>
          <t xml:space="preserve">15,0 </t>
        </r>
        <r>
          <rPr>
            <strike/>
            <sz val="10"/>
            <color theme="1"/>
            <rFont val="Times New Roman"/>
            <family val="1"/>
            <charset val="186"/>
          </rPr>
          <t>30,0</t>
        </r>
      </is>
    </nc>
  </rcc>
  <rcc rId="979" sId="1" numFmtId="4">
    <oc r="D151">
      <v>15</v>
    </oc>
    <nc r="D151" t="inlineStr">
      <is>
        <r>
          <t>15,0</t>
        </r>
        <r>
          <rPr>
            <strike/>
            <sz val="10"/>
            <rFont val="Times New Roman"/>
            <family val="1"/>
            <charset val="186"/>
          </rPr>
          <t xml:space="preserve"> 30,0</t>
        </r>
      </is>
    </nc>
  </rcc>
  <rcc rId="980" sId="1">
    <oc r="D155">
      <f>SUM(D157:D160)</f>
    </oc>
    <nc r="D155" t="inlineStr">
      <is>
        <r>
          <t xml:space="preserve">686,7 </t>
        </r>
        <r>
          <rPr>
            <strike/>
            <sz val="10"/>
            <color theme="1"/>
            <rFont val="Times New Roman"/>
            <family val="1"/>
            <charset val="186"/>
          </rPr>
          <t>666,7</t>
        </r>
      </is>
    </nc>
  </rcc>
  <rcc rId="981" sId="1" numFmtId="4">
    <oc r="D157">
      <v>432.2</v>
    </oc>
    <nc r="D157" t="inlineStr">
      <is>
        <r>
          <t xml:space="preserve">432,2 </t>
        </r>
        <r>
          <rPr>
            <strike/>
            <sz val="10"/>
            <rFont val="Times New Roman"/>
            <family val="1"/>
            <charset val="186"/>
          </rPr>
          <t>417,2</t>
        </r>
      </is>
    </nc>
  </rcc>
  <rcc rId="982" sId="1" numFmtId="4">
    <oc r="D160">
      <v>82.6</v>
    </oc>
    <nc r="D160" t="inlineStr">
      <is>
        <r>
          <t xml:space="preserve">82,6 </t>
        </r>
        <r>
          <rPr>
            <strike/>
            <sz val="10"/>
            <rFont val="Times New Roman"/>
            <family val="1"/>
            <charset val="186"/>
          </rPr>
          <t>77,6</t>
        </r>
      </is>
    </nc>
  </rcc>
  <rcc rId="983" sId="1">
    <oc r="D162">
      <f>SUM(D164:D166)</f>
    </oc>
    <nc r="D162" t="inlineStr">
      <is>
        <r>
          <t xml:space="preserve">2458,3 </t>
        </r>
        <r>
          <rPr>
            <strike/>
            <sz val="10"/>
            <color theme="1"/>
            <rFont val="Times New Roman"/>
            <family val="1"/>
            <charset val="186"/>
          </rPr>
          <t>2296,1</t>
        </r>
      </is>
    </nc>
  </rcc>
  <rcc rId="984" sId="1" numFmtId="4">
    <oc r="D164">
      <v>698.6</v>
    </oc>
    <nc r="D164" t="inlineStr">
      <is>
        <r>
          <t xml:space="preserve">698,6 </t>
        </r>
        <r>
          <rPr>
            <strike/>
            <sz val="10"/>
            <rFont val="Times New Roman"/>
            <family val="1"/>
            <charset val="186"/>
          </rPr>
          <t>664,4</t>
        </r>
      </is>
    </nc>
  </rcc>
  <rcc rId="985" sId="1" numFmtId="4">
    <oc r="D165">
      <v>1759.7</v>
    </oc>
    <nc r="D165" t="inlineStr">
      <is>
        <r>
          <t xml:space="preserve">1759,7 </t>
        </r>
        <r>
          <rPr>
            <strike/>
            <sz val="10"/>
            <rFont val="Times New Roman"/>
            <family val="1"/>
            <charset val="186"/>
          </rPr>
          <t>1631,7</t>
        </r>
      </is>
    </nc>
  </rcc>
  <rcc rId="986" sId="1" numFmtId="4">
    <oc r="D166">
      <v>19.2</v>
    </oc>
    <nc r="D166" t="inlineStr">
      <is>
        <r>
          <t xml:space="preserve">19,2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987" sId="1">
    <oc r="D168">
      <f>SUM(D170:D173)</f>
    </oc>
    <nc r="D168" t="inlineStr">
      <is>
        <r>
          <t xml:space="preserve">15,0 </t>
        </r>
        <r>
          <rPr>
            <strike/>
            <sz val="10"/>
            <color theme="1"/>
            <rFont val="Times New Roman"/>
            <family val="1"/>
            <charset val="186"/>
          </rPr>
          <t>0,0</t>
        </r>
      </is>
    </nc>
  </rcc>
  <rcc rId="988" sId="1" numFmtId="4">
    <oc r="D170">
      <v>7</v>
    </oc>
    <nc r="D170" t="inlineStr">
      <is>
        <r>
          <t xml:space="preserve">7,0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989" sId="1" numFmtId="4">
    <oc r="D171">
      <v>8.8000000000000007</v>
    </oc>
    <nc r="D171" t="inlineStr">
      <is>
        <r>
          <t xml:space="preserve">8,8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990" sId="1">
    <oc r="D183">
      <v>573.29999999999995</v>
    </oc>
    <nc r="D183" t="inlineStr">
      <is>
        <r>
          <t xml:space="preserve">573,3 </t>
        </r>
        <r>
          <rPr>
            <strike/>
            <sz val="10"/>
            <rFont val="Times New Roman"/>
            <family val="1"/>
            <charset val="186"/>
          </rPr>
          <t>571,0</t>
        </r>
      </is>
    </nc>
  </rcc>
  <rcc rId="991" sId="1" numFmtId="4">
    <oc r="D184">
      <v>964.5</v>
    </oc>
    <nc r="D184" t="inlineStr">
      <is>
        <r>
          <t>964,5</t>
        </r>
        <r>
          <rPr>
            <strike/>
            <sz val="10"/>
            <rFont val="Times New Roman"/>
            <family val="1"/>
            <charset val="186"/>
          </rPr>
          <t xml:space="preserve"> 966,8</t>
        </r>
      </is>
    </nc>
  </rcc>
  <rcc rId="992" sId="1" numFmtId="4">
    <oc r="D181">
      <f>SUM(D183:D185)</f>
    </oc>
    <nc r="D181">
      <v>1537.8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" sId="1">
    <oc r="D198">
      <f>SUM(D200:D201)</f>
    </oc>
    <nc r="D198" t="inlineStr">
      <is>
        <r>
          <t xml:space="preserve">72,0 </t>
        </r>
        <r>
          <rPr>
            <strike/>
            <sz val="10"/>
            <color theme="1"/>
            <rFont val="Times New Roman"/>
            <family val="1"/>
            <charset val="186"/>
          </rPr>
          <t>79,0</t>
        </r>
      </is>
    </nc>
  </rcc>
  <rcc rId="994" sId="1" numFmtId="4">
    <oc r="D200">
      <v>72</v>
    </oc>
    <nc r="D200" t="inlineStr">
      <is>
        <r>
          <t>72,0</t>
        </r>
        <r>
          <rPr>
            <strike/>
            <sz val="10"/>
            <rFont val="Times New Roman"/>
            <family val="1"/>
            <charset val="186"/>
          </rPr>
          <t xml:space="preserve"> 79,0</t>
        </r>
      </is>
    </nc>
  </rcc>
  <rcc rId="995" sId="1">
    <oc r="D203">
      <f>SUM(D205:D206)</f>
    </oc>
    <nc r="D203" t="inlineStr">
      <is>
        <r>
          <t xml:space="preserve">489,2 </t>
        </r>
        <r>
          <rPr>
            <strike/>
            <sz val="10"/>
            <color theme="1"/>
            <rFont val="Times New Roman"/>
            <family val="1"/>
            <charset val="186"/>
          </rPr>
          <t>482,5</t>
        </r>
      </is>
    </nc>
  </rcc>
  <rcc rId="996" sId="1" numFmtId="4">
    <oc r="D205">
      <v>489.2</v>
    </oc>
    <nc r="D205" t="inlineStr">
      <is>
        <r>
          <t xml:space="preserve">489,2 </t>
        </r>
        <r>
          <rPr>
            <strike/>
            <sz val="10"/>
            <rFont val="Times New Roman"/>
            <family val="1"/>
            <charset val="186"/>
          </rPr>
          <t>482,5</t>
        </r>
      </is>
    </nc>
  </rcc>
  <rcc rId="997" sId="1">
    <oc r="D209">
      <f>SUM(D211:D212)</f>
    </oc>
    <nc r="D209" t="inlineStr">
      <is>
        <r>
          <t xml:space="preserve">201,1 </t>
        </r>
        <r>
          <rPr>
            <strike/>
            <sz val="10"/>
            <color theme="1"/>
            <rFont val="Times New Roman"/>
            <family val="1"/>
            <charset val="186"/>
          </rPr>
          <t>285,0</t>
        </r>
      </is>
    </nc>
  </rcc>
  <rcc rId="998" sId="1" numFmtId="4">
    <oc r="D212">
      <v>201.1</v>
    </oc>
    <nc r="D212" t="inlineStr">
      <is>
        <r>
          <t xml:space="preserve">201,1 </t>
        </r>
        <r>
          <rPr>
            <strike/>
            <sz val="10"/>
            <rFont val="Times New Roman"/>
            <family val="1"/>
            <charset val="186"/>
          </rPr>
          <t>285,0</t>
        </r>
      </is>
    </nc>
  </rcc>
  <rcc rId="999" sId="1">
    <oc r="D221">
      <f>SUM(D223:D224)</f>
    </oc>
    <nc r="D221" t="inlineStr">
      <is>
        <r>
          <t>499,6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500,0</t>
        </r>
      </is>
    </nc>
  </rcc>
  <rcc rId="1000" sId="1" numFmtId="4">
    <oc r="D224">
      <v>499.6</v>
    </oc>
    <nc r="D224" t="inlineStr">
      <is>
        <r>
          <t xml:space="preserve">499,6 </t>
        </r>
        <r>
          <rPr>
            <strike/>
            <sz val="10"/>
            <rFont val="Times New Roman"/>
            <family val="1"/>
            <charset val="186"/>
          </rPr>
          <t>500,0</t>
        </r>
      </is>
    </nc>
  </rcc>
  <rcc rId="1001" sId="1">
    <oc r="D237">
      <f>SUM(D239:D241)</f>
    </oc>
    <nc r="D237" t="inlineStr">
      <is>
        <r>
          <t xml:space="preserve">78,5 </t>
        </r>
        <r>
          <rPr>
            <strike/>
            <sz val="10"/>
            <color theme="1"/>
            <rFont val="Times New Roman"/>
            <family val="1"/>
            <charset val="186"/>
          </rPr>
          <t>50,0</t>
        </r>
      </is>
    </nc>
  </rcc>
  <rcc rId="1002" sId="1" numFmtId="4">
    <oc r="D241">
      <v>28.5</v>
    </oc>
    <nc r="D241" t="inlineStr">
      <is>
        <r>
          <t xml:space="preserve">28,5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1003" sId="1">
    <oc r="D249">
      <f>SUM(D251:D254)</f>
    </oc>
    <nc r="D249" t="inlineStr">
      <is>
        <r>
          <t xml:space="preserve">998,6 </t>
        </r>
        <r>
          <rPr>
            <strike/>
            <sz val="10"/>
            <color theme="1"/>
            <rFont val="Times New Roman"/>
            <family val="1"/>
            <charset val="186"/>
          </rPr>
          <t>0,0</t>
        </r>
      </is>
    </nc>
  </rcc>
  <rcc rId="1004" sId="1" numFmtId="4">
    <oc r="D253">
      <v>998.6</v>
    </oc>
    <nc r="D253" t="inlineStr">
      <is>
        <r>
          <t xml:space="preserve">998,6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1005" sId="1">
    <oc r="D256">
      <f>SUM(D258:D261)</f>
    </oc>
    <nc r="D256" t="inlineStr">
      <is>
        <r>
          <t>163,8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0,0</t>
        </r>
      </is>
    </nc>
  </rcc>
  <rcc rId="1006" sId="1" numFmtId="4">
    <oc r="D259">
      <v>163.80000000000001</v>
    </oc>
    <nc r="D259" t="inlineStr">
      <is>
        <r>
          <t xml:space="preserve">163,8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1007" sId="1">
    <oc r="H262" t="inlineStr">
      <is>
        <t>NAUJA</t>
      </is>
    </oc>
    <nc r="H262"/>
  </rcc>
  <rfmt sheetId="1" sqref="H262">
    <dxf>
      <fill>
        <patternFill>
          <bgColor theme="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85143512-D64C-4BEF-A47D-4B729D16AAF4}" name="user" id="-882780681" dateTime="2024-06-05T11:16:32"/>
  <userInfo guid="{99AE8BB9-7375-4408-9E44-4D5812A453FD}" name="user" id="-882817198" dateTime="2024-06-05T11:24:16"/>
  <userInfo guid="{CA0A704B-27C1-481F-9B50-DD700AF5B6A5}" name="user" id="-882788635" dateTime="2024-06-11T14:54:54"/>
  <userInfo guid="{CE570CC1-979A-4F60-8C8C-6294C457B5E2}" name="user" id="-882776578" dateTime="2024-06-12T10:11:33"/>
  <userInfo guid="{CE570CC1-979A-4F60-8C8C-6294C457B5E2}" name="user" id="-882775743" dateTime="2024-06-12T10:46:4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4"/>
  <sheetViews>
    <sheetView tabSelected="1" topLeftCell="A271" zoomScaleNormal="100" workbookViewId="0">
      <selection activeCell="J265" sqref="J26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18</v>
      </c>
      <c r="C2" s="87"/>
      <c r="D2" s="87"/>
      <c r="E2" s="87"/>
      <c r="F2" s="87"/>
      <c r="G2" s="87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 t="s">
        <v>149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364.7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156.30000000000001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 t="s">
        <v>150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 t="s">
        <v>151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 t="s">
        <v>152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 t="s">
        <v>153</v>
      </c>
      <c r="E17" s="7">
        <v>344</v>
      </c>
      <c r="F17" s="7">
        <v>347.6</v>
      </c>
      <c r="G17" s="57"/>
    </row>
    <row r="18" spans="2:7" ht="19.5" customHeight="1" x14ac:dyDescent="0.2">
      <c r="B18" s="81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2"/>
      <c r="C19" s="42" t="s">
        <v>10</v>
      </c>
      <c r="D19" s="7" t="s">
        <v>154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 t="s">
        <v>155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83"/>
      <c r="C22" s="44" t="s">
        <v>4</v>
      </c>
      <c r="D22" s="7"/>
      <c r="E22" s="7"/>
      <c r="F22" s="7"/>
      <c r="G22" s="59"/>
    </row>
    <row r="23" spans="2:7" ht="27.75" customHeight="1" x14ac:dyDescent="0.2">
      <c r="B23" s="84"/>
      <c r="C23" s="42" t="s">
        <v>11</v>
      </c>
      <c r="D23" s="23">
        <v>289.8</v>
      </c>
      <c r="E23" s="24">
        <v>306.10000000000002</v>
      </c>
      <c r="F23" s="24">
        <v>309.3</v>
      </c>
      <c r="G23" s="60"/>
    </row>
    <row r="24" spans="2:7" ht="15.75" customHeight="1" x14ac:dyDescent="0.2">
      <c r="B24" s="84"/>
      <c r="C24" s="42" t="s">
        <v>14</v>
      </c>
      <c r="D24" s="23" t="s">
        <v>156</v>
      </c>
      <c r="E24" s="24">
        <v>161.4</v>
      </c>
      <c r="F24" s="24">
        <v>163.1</v>
      </c>
      <c r="G24" s="60"/>
    </row>
    <row r="25" spans="2:7" ht="18.75" customHeight="1" x14ac:dyDescent="0.2">
      <c r="B25" s="84"/>
      <c r="C25" s="42" t="s">
        <v>19</v>
      </c>
      <c r="D25" s="23">
        <v>19</v>
      </c>
      <c r="E25" s="24">
        <v>19.7</v>
      </c>
      <c r="F25" s="24">
        <v>20</v>
      </c>
      <c r="G25" s="60"/>
    </row>
    <row r="26" spans="2:7" ht="16.149999999999999" customHeight="1" x14ac:dyDescent="0.2">
      <c r="B26" s="85"/>
      <c r="C26" s="42" t="s">
        <v>10</v>
      </c>
      <c r="D26" s="23" t="s">
        <v>157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 t="s">
        <v>158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83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84"/>
      <c r="C30" s="42" t="s">
        <v>11</v>
      </c>
      <c r="D30" s="23">
        <v>288.5</v>
      </c>
      <c r="E30" s="24">
        <v>304.10000000000002</v>
      </c>
      <c r="F30" s="24">
        <v>307.3</v>
      </c>
      <c r="G30" s="60"/>
    </row>
    <row r="31" spans="2:7" ht="17.25" customHeight="1" x14ac:dyDescent="0.2">
      <c r="B31" s="84"/>
      <c r="C31" s="42" t="s">
        <v>14</v>
      </c>
      <c r="D31" s="23" t="s">
        <v>159</v>
      </c>
      <c r="E31" s="24">
        <v>227.3</v>
      </c>
      <c r="F31" s="24">
        <v>229.7</v>
      </c>
      <c r="G31" s="60"/>
    </row>
    <row r="32" spans="2:7" ht="16.149999999999999" customHeight="1" x14ac:dyDescent="0.2">
      <c r="B32" s="84"/>
      <c r="C32" s="42" t="s">
        <v>19</v>
      </c>
      <c r="D32" s="23">
        <v>29.3</v>
      </c>
      <c r="E32" s="24">
        <v>30.4</v>
      </c>
      <c r="F32" s="24">
        <v>30.7</v>
      </c>
      <c r="G32" s="60"/>
    </row>
    <row r="33" spans="2:7" ht="16.149999999999999" customHeight="1" x14ac:dyDescent="0.2">
      <c r="B33" s="85"/>
      <c r="C33" s="42" t="s">
        <v>10</v>
      </c>
      <c r="D33" s="23" t="s">
        <v>160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 t="s">
        <v>161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83"/>
      <c r="C36" s="44" t="s">
        <v>4</v>
      </c>
      <c r="D36" s="7"/>
      <c r="E36" s="7"/>
      <c r="F36" s="7"/>
      <c r="G36" s="59"/>
    </row>
    <row r="37" spans="2:7" ht="31.9" customHeight="1" x14ac:dyDescent="0.2">
      <c r="B37" s="84"/>
      <c r="C37" s="42" t="s">
        <v>11</v>
      </c>
      <c r="D37" s="23" t="s">
        <v>162</v>
      </c>
      <c r="E37" s="24">
        <v>499.7</v>
      </c>
      <c r="F37" s="24">
        <v>505</v>
      </c>
      <c r="G37" s="60"/>
    </row>
    <row r="38" spans="2:7" ht="16.149999999999999" customHeight="1" x14ac:dyDescent="0.2">
      <c r="B38" s="84"/>
      <c r="C38" s="42" t="s">
        <v>14</v>
      </c>
      <c r="D38" s="23">
        <v>343.9</v>
      </c>
      <c r="E38" s="24">
        <v>356.7</v>
      </c>
      <c r="F38" s="24">
        <v>360.5</v>
      </c>
      <c r="G38" s="60"/>
    </row>
    <row r="39" spans="2:7" ht="16.149999999999999" customHeight="1" x14ac:dyDescent="0.2">
      <c r="B39" s="84"/>
      <c r="C39" s="42" t="s">
        <v>19</v>
      </c>
      <c r="D39" s="23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5"/>
      <c r="C40" s="42" t="s">
        <v>10</v>
      </c>
      <c r="D40" s="23" t="s">
        <v>163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49.4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83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84"/>
      <c r="C44" s="42" t="s">
        <v>11</v>
      </c>
      <c r="D44" s="24"/>
      <c r="E44" s="24"/>
      <c r="F44" s="24"/>
      <c r="G44" s="60"/>
    </row>
    <row r="45" spans="2:7" ht="16.149999999999999" customHeight="1" x14ac:dyDescent="0.2">
      <c r="B45" s="84"/>
      <c r="C45" s="42" t="s">
        <v>14</v>
      </c>
      <c r="D45" s="23">
        <v>49.4</v>
      </c>
      <c r="E45" s="24">
        <v>51.2</v>
      </c>
      <c r="F45" s="24">
        <v>51.7</v>
      </c>
      <c r="G45" s="60"/>
    </row>
    <row r="46" spans="2:7" ht="16.149999999999999" customHeight="1" x14ac:dyDescent="0.2">
      <c r="B46" s="84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5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v>576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83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84"/>
      <c r="C52" s="42" t="s">
        <v>11</v>
      </c>
      <c r="D52" s="23" t="s">
        <v>164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84"/>
      <c r="C53" s="42" t="s">
        <v>14</v>
      </c>
      <c r="D53" s="23" t="s">
        <v>165</v>
      </c>
      <c r="E53" s="24">
        <v>242.4</v>
      </c>
      <c r="F53" s="24">
        <v>245</v>
      </c>
      <c r="G53" s="60"/>
    </row>
    <row r="54" spans="2:7" ht="16.149999999999999" customHeight="1" x14ac:dyDescent="0.2">
      <c r="B54" s="84"/>
      <c r="C54" s="42" t="s">
        <v>19</v>
      </c>
      <c r="D54" s="23">
        <v>20.7</v>
      </c>
      <c r="E54" s="24">
        <v>21.5</v>
      </c>
      <c r="F54" s="24">
        <v>21.7</v>
      </c>
      <c r="G54" s="60"/>
    </row>
    <row r="55" spans="2:7" ht="16.149999999999999" customHeight="1" x14ac:dyDescent="0.2">
      <c r="B55" s="85"/>
      <c r="C55" s="42" t="s">
        <v>10</v>
      </c>
      <c r="D55" s="23" t="s">
        <v>166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 t="s">
        <v>167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83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84"/>
      <c r="C59" s="42" t="s">
        <v>11</v>
      </c>
      <c r="D59" s="23" t="s">
        <v>168</v>
      </c>
      <c r="E59" s="24">
        <v>679.1</v>
      </c>
      <c r="F59" s="24">
        <v>686.3</v>
      </c>
      <c r="G59" s="60"/>
    </row>
    <row r="60" spans="2:7" ht="16.149999999999999" customHeight="1" x14ac:dyDescent="0.2">
      <c r="B60" s="84"/>
      <c r="C60" s="42" t="s">
        <v>14</v>
      </c>
      <c r="D60" s="23" t="s">
        <v>169</v>
      </c>
      <c r="E60" s="24">
        <v>545.1</v>
      </c>
      <c r="F60" s="24">
        <v>550.9</v>
      </c>
      <c r="G60" s="60"/>
    </row>
    <row r="61" spans="2:7" ht="16.149999999999999" customHeight="1" x14ac:dyDescent="0.2">
      <c r="B61" s="84"/>
      <c r="C61" s="42" t="s">
        <v>19</v>
      </c>
      <c r="D61" s="23">
        <v>89</v>
      </c>
      <c r="E61" s="24">
        <v>92.3</v>
      </c>
      <c r="F61" s="24">
        <v>93.3</v>
      </c>
      <c r="G61" s="60"/>
    </row>
    <row r="62" spans="2:7" ht="16.149999999999999" customHeight="1" x14ac:dyDescent="0.2">
      <c r="B62" s="85"/>
      <c r="C62" s="42" t="s">
        <v>10</v>
      </c>
      <c r="D62" s="23">
        <v>60.6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 t="s">
        <v>170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83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84"/>
      <c r="C67" s="42" t="s">
        <v>11</v>
      </c>
      <c r="D67" s="23">
        <v>576.1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84"/>
      <c r="C68" s="42" t="s">
        <v>14</v>
      </c>
      <c r="D68" s="24" t="s">
        <v>171</v>
      </c>
      <c r="E68" s="24">
        <v>821.7</v>
      </c>
      <c r="F68" s="24">
        <v>830.4</v>
      </c>
      <c r="G68" s="60"/>
    </row>
    <row r="69" spans="2:7" ht="16.149999999999999" customHeight="1" x14ac:dyDescent="0.2">
      <c r="B69" s="84"/>
      <c r="C69" s="42" t="s">
        <v>19</v>
      </c>
      <c r="D69" s="24">
        <v>2.7</v>
      </c>
      <c r="E69" s="24">
        <v>2.8</v>
      </c>
      <c r="F69" s="24">
        <v>2.8</v>
      </c>
      <c r="G69" s="60"/>
    </row>
    <row r="70" spans="2:7" ht="16.149999999999999" customHeight="1" x14ac:dyDescent="0.2">
      <c r="B70" s="85"/>
      <c r="C70" s="42" t="s">
        <v>10</v>
      </c>
      <c r="D70" s="23">
        <v>109.6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 t="s">
        <v>172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83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84"/>
      <c r="C74" s="42" t="s">
        <v>11</v>
      </c>
      <c r="D74" s="23" t="s">
        <v>173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84"/>
      <c r="C75" s="42" t="s">
        <v>14</v>
      </c>
      <c r="D75" s="23" t="s">
        <v>174</v>
      </c>
      <c r="E75" s="24">
        <v>719.3</v>
      </c>
      <c r="F75" s="24">
        <v>726.9</v>
      </c>
      <c r="G75" s="60"/>
    </row>
    <row r="76" spans="2:7" ht="16.5" customHeight="1" x14ac:dyDescent="0.2">
      <c r="B76" s="84"/>
      <c r="C76" s="42" t="s">
        <v>19</v>
      </c>
      <c r="D76" s="23">
        <v>17.399999999999999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5"/>
      <c r="C77" s="42" t="s">
        <v>10</v>
      </c>
      <c r="D77" s="23">
        <v>124.3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 t="s">
        <v>175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83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84"/>
      <c r="C81" s="42" t="s">
        <v>11</v>
      </c>
      <c r="D81" s="23" t="s">
        <v>176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84"/>
      <c r="C82" s="42" t="s">
        <v>14</v>
      </c>
      <c r="D82" s="23" t="s">
        <v>177</v>
      </c>
      <c r="E82" s="24">
        <v>869.9</v>
      </c>
      <c r="F82" s="24">
        <v>879.1</v>
      </c>
      <c r="G82" s="60"/>
    </row>
    <row r="83" spans="2:7" ht="16.149999999999999" customHeight="1" x14ac:dyDescent="0.2">
      <c r="B83" s="84"/>
      <c r="C83" s="42" t="s">
        <v>19</v>
      </c>
      <c r="D83" s="23">
        <v>36.200000000000003</v>
      </c>
      <c r="E83" s="24">
        <v>37.6</v>
      </c>
      <c r="F83" s="24">
        <v>38</v>
      </c>
      <c r="G83" s="60"/>
    </row>
    <row r="84" spans="2:7" ht="20.25" customHeight="1" x14ac:dyDescent="0.2">
      <c r="B84" s="85"/>
      <c r="C84" s="42" t="s">
        <v>10</v>
      </c>
      <c r="D84" s="23">
        <v>88.8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 t="s">
        <v>178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83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84"/>
      <c r="C88" s="42" t="s">
        <v>11</v>
      </c>
      <c r="D88" s="24">
        <v>741</v>
      </c>
      <c r="E88" s="24">
        <v>821.1</v>
      </c>
      <c r="F88" s="24">
        <v>829.8</v>
      </c>
      <c r="G88" s="60"/>
    </row>
    <row r="89" spans="2:7" ht="16.149999999999999" customHeight="1" x14ac:dyDescent="0.2">
      <c r="B89" s="84"/>
      <c r="C89" s="42" t="s">
        <v>14</v>
      </c>
      <c r="D89" s="24" t="s">
        <v>179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84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5"/>
      <c r="C91" s="42" t="s">
        <v>10</v>
      </c>
      <c r="D91" s="23" t="s">
        <v>180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 t="s">
        <v>181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83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84"/>
      <c r="C95" s="42" t="s">
        <v>11</v>
      </c>
      <c r="D95" s="23">
        <v>874.4</v>
      </c>
      <c r="E95" s="24">
        <v>930.8</v>
      </c>
      <c r="F95" s="24">
        <v>940.7</v>
      </c>
      <c r="G95" s="60"/>
    </row>
    <row r="96" spans="2:7" ht="18.75" customHeight="1" x14ac:dyDescent="0.2">
      <c r="B96" s="84"/>
      <c r="C96" s="42" t="s">
        <v>14</v>
      </c>
      <c r="D96" s="24" t="s">
        <v>182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84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5"/>
      <c r="C98" s="42" t="s">
        <v>10</v>
      </c>
      <c r="D98" s="23" t="s">
        <v>183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 t="s">
        <v>184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3" t="s">
        <v>185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3" t="s">
        <v>186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3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3">
        <v>32.5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 t="s">
        <v>187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3" t="s">
        <v>188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 t="s">
        <v>189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16.5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3" t="s">
        <v>190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 t="s">
        <v>191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3" t="s">
        <v>192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3" t="s">
        <v>193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3">
        <v>23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3" t="s">
        <v>194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 t="s">
        <v>195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3">
        <v>578.4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3" t="s">
        <v>196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3">
        <v>26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3">
        <v>157.4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 t="s">
        <v>197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3">
        <v>409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3" t="s">
        <v>198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3">
        <v>31.4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3" t="s">
        <v>199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 t="s">
        <v>200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 t="s">
        <v>201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3">
        <v>63.1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3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3">
        <v>5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323.89999999999998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3">
        <v>162.19999999999999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161.69999999999999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 t="s">
        <v>202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3" t="s">
        <v>203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 t="s">
        <v>204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3" t="s">
        <v>205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3">
        <v>136.9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3">
        <v>35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3" t="s">
        <v>206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 t="s">
        <v>207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3" t="s">
        <v>208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3" t="s">
        <v>209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 t="s">
        <v>210</v>
      </c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 t="s">
        <v>211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 t="s">
        <v>212</v>
      </c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 t="s">
        <v>213</v>
      </c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25.6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3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/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v>1537.8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3" t="s">
        <v>214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3" t="s">
        <v>215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SUM(D189:D192)</f>
        <v>86.399999999999991</v>
      </c>
      <c r="E187" s="9">
        <f t="shared" ref="E187:F187" si="26">SUM(E189:E192)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13.5" customHeight="1" x14ac:dyDescent="0.2">
      <c r="B190" s="30"/>
      <c r="C190" s="42" t="s">
        <v>14</v>
      </c>
      <c r="D190" s="23">
        <v>71.3</v>
      </c>
      <c r="E190" s="24"/>
      <c r="F190" s="24"/>
      <c r="G190" s="60"/>
    </row>
    <row r="191" spans="2:7" ht="27.75" customHeight="1" x14ac:dyDescent="0.2">
      <c r="B191" s="30"/>
      <c r="C191" s="42" t="s">
        <v>15</v>
      </c>
      <c r="D191" s="23">
        <v>15</v>
      </c>
      <c r="E191" s="24"/>
      <c r="F191" s="24"/>
      <c r="G191" s="60"/>
    </row>
    <row r="192" spans="2:7" ht="18" customHeight="1" x14ac:dyDescent="0.2">
      <c r="B192" s="37"/>
      <c r="C192" s="42" t="s">
        <v>10</v>
      </c>
      <c r="D192" s="23">
        <v>0.1</v>
      </c>
      <c r="E192" s="24"/>
      <c r="F192" s="24"/>
      <c r="G192" s="60"/>
    </row>
    <row r="193" spans="2:7" ht="30.75" customHeight="1" x14ac:dyDescent="0.2">
      <c r="B193" s="46" t="s">
        <v>61</v>
      </c>
      <c r="C193" s="15" t="s">
        <v>117</v>
      </c>
      <c r="D193" s="25"/>
      <c r="E193" s="25"/>
      <c r="F193" s="25"/>
      <c r="G193" s="54" t="s">
        <v>78</v>
      </c>
    </row>
    <row r="194" spans="2:7" ht="18" customHeight="1" x14ac:dyDescent="0.2">
      <c r="B194" s="43"/>
      <c r="C194" s="19" t="s">
        <v>3</v>
      </c>
      <c r="D194" s="9">
        <f>SUM(D196)</f>
        <v>50</v>
      </c>
      <c r="E194" s="9">
        <f t="shared" ref="E194:F194" si="27">SUM(E196)</f>
        <v>50</v>
      </c>
      <c r="F194" s="9">
        <f t="shared" si="27"/>
        <v>50</v>
      </c>
      <c r="G194" s="58"/>
    </row>
    <row r="195" spans="2:7" ht="14.25" customHeight="1" x14ac:dyDescent="0.2">
      <c r="B195" s="48"/>
      <c r="C195" s="44" t="s">
        <v>4</v>
      </c>
      <c r="D195" s="7"/>
      <c r="E195" s="7"/>
      <c r="F195" s="7"/>
      <c r="G195" s="59"/>
    </row>
    <row r="196" spans="2:7" ht="18" customHeight="1" x14ac:dyDescent="0.2">
      <c r="B196" s="30"/>
      <c r="C196" s="64" t="s">
        <v>14</v>
      </c>
      <c r="D196" s="77">
        <v>50</v>
      </c>
      <c r="E196" s="65">
        <v>50</v>
      </c>
      <c r="F196" s="65">
        <v>50</v>
      </c>
      <c r="G196" s="66"/>
    </row>
    <row r="197" spans="2:7" x14ac:dyDescent="0.2">
      <c r="B197" s="14" t="s">
        <v>62</v>
      </c>
      <c r="C197" s="15" t="s">
        <v>116</v>
      </c>
      <c r="D197" s="25"/>
      <c r="E197" s="25"/>
      <c r="F197" s="25"/>
      <c r="G197" s="54" t="s">
        <v>78</v>
      </c>
    </row>
    <row r="198" spans="2:7" ht="21" customHeight="1" x14ac:dyDescent="0.2">
      <c r="B198" s="43"/>
      <c r="C198" s="19" t="s">
        <v>3</v>
      </c>
      <c r="D198" s="9" t="s">
        <v>216</v>
      </c>
      <c r="E198" s="9">
        <f t="shared" ref="E198:F198" si="28">SUM(E200:E201)</f>
        <v>107.3</v>
      </c>
      <c r="F198" s="9">
        <f t="shared" si="28"/>
        <v>108.4</v>
      </c>
      <c r="G198" s="58"/>
    </row>
    <row r="199" spans="2:7" ht="17.25" customHeight="1" x14ac:dyDescent="0.2">
      <c r="B199" s="48"/>
      <c r="C199" s="44" t="s">
        <v>4</v>
      </c>
      <c r="D199" s="7"/>
      <c r="E199" s="7"/>
      <c r="F199" s="7"/>
      <c r="G199" s="59"/>
    </row>
    <row r="200" spans="2:7" ht="28.5" customHeight="1" x14ac:dyDescent="0.2">
      <c r="B200" s="30"/>
      <c r="C200" s="42" t="s">
        <v>11</v>
      </c>
      <c r="D200" s="23" t="s">
        <v>217</v>
      </c>
      <c r="E200" s="24">
        <v>107.3</v>
      </c>
      <c r="F200" s="24">
        <v>108.4</v>
      </c>
      <c r="G200" s="60"/>
    </row>
    <row r="201" spans="2:7" ht="15.75" customHeight="1" x14ac:dyDescent="0.2">
      <c r="B201" s="37"/>
      <c r="C201" s="42" t="s">
        <v>10</v>
      </c>
      <c r="D201" s="24"/>
      <c r="E201" s="24"/>
      <c r="F201" s="24"/>
      <c r="G201" s="60"/>
    </row>
    <row r="202" spans="2:7" ht="29.25" customHeight="1" x14ac:dyDescent="0.2">
      <c r="B202" s="14" t="s">
        <v>63</v>
      </c>
      <c r="C202" s="15" t="s">
        <v>115</v>
      </c>
      <c r="D202" s="25"/>
      <c r="E202" s="25"/>
      <c r="F202" s="25"/>
      <c r="G202" s="54" t="s">
        <v>79</v>
      </c>
    </row>
    <row r="203" spans="2:7" ht="15.75" customHeight="1" x14ac:dyDescent="0.2">
      <c r="B203" s="17"/>
      <c r="C203" s="19" t="s">
        <v>21</v>
      </c>
      <c r="D203" s="9" t="s">
        <v>218</v>
      </c>
      <c r="E203" s="9">
        <f t="shared" ref="E203:F203" si="29">SUM(E205:E206)</f>
        <v>500.5</v>
      </c>
      <c r="F203" s="9">
        <f t="shared" si="29"/>
        <v>505.8</v>
      </c>
      <c r="G203" s="58"/>
    </row>
    <row r="204" spans="2:7" ht="15.75" customHeight="1" x14ac:dyDescent="0.2">
      <c r="B204" s="83"/>
      <c r="C204" s="44" t="s">
        <v>4</v>
      </c>
      <c r="D204" s="7"/>
      <c r="E204" s="7"/>
      <c r="F204" s="7"/>
      <c r="G204" s="59"/>
    </row>
    <row r="205" spans="2:7" ht="15.75" customHeight="1" x14ac:dyDescent="0.2">
      <c r="B205" s="84"/>
      <c r="C205" s="64" t="s">
        <v>14</v>
      </c>
      <c r="D205" s="23" t="s">
        <v>219</v>
      </c>
      <c r="E205" s="24">
        <v>500.5</v>
      </c>
      <c r="F205" s="24">
        <v>505.8</v>
      </c>
      <c r="G205" s="60"/>
    </row>
    <row r="206" spans="2:7" ht="15.75" customHeight="1" x14ac:dyDescent="0.2">
      <c r="B206" s="85"/>
      <c r="C206" s="42" t="s">
        <v>10</v>
      </c>
      <c r="D206" s="24"/>
      <c r="E206" s="24"/>
      <c r="F206" s="24"/>
      <c r="G206" s="60"/>
    </row>
    <row r="207" spans="2:7" ht="17.25" customHeight="1" x14ac:dyDescent="0.2">
      <c r="B207" s="12" t="s">
        <v>65</v>
      </c>
      <c r="C207" s="20" t="s">
        <v>114</v>
      </c>
      <c r="D207" s="26"/>
      <c r="E207" s="26"/>
      <c r="F207" s="26"/>
      <c r="G207" s="53"/>
    </row>
    <row r="208" spans="2:7" ht="30" customHeight="1" x14ac:dyDescent="0.2">
      <c r="B208" s="46" t="s">
        <v>66</v>
      </c>
      <c r="C208" s="15" t="s">
        <v>113</v>
      </c>
      <c r="D208" s="25"/>
      <c r="E208" s="25"/>
      <c r="F208" s="25"/>
      <c r="G208" s="54" t="s">
        <v>73</v>
      </c>
    </row>
    <row r="209" spans="2:7" ht="17.25" customHeight="1" x14ac:dyDescent="0.2">
      <c r="B209" s="43"/>
      <c r="C209" s="19" t="s">
        <v>3</v>
      </c>
      <c r="D209" s="9" t="s">
        <v>220</v>
      </c>
      <c r="E209" s="9">
        <f t="shared" ref="E209:F209" si="30">SUM(E211:E212)</f>
        <v>0</v>
      </c>
      <c r="F209" s="9">
        <f t="shared" si="30"/>
        <v>0</v>
      </c>
      <c r="G209" s="58"/>
    </row>
    <row r="210" spans="2:7" ht="15.75" customHeight="1" x14ac:dyDescent="0.2">
      <c r="B210" s="48"/>
      <c r="C210" s="44" t="s">
        <v>4</v>
      </c>
      <c r="D210" s="7"/>
      <c r="E210" s="7"/>
      <c r="F210" s="7"/>
      <c r="G210" s="59"/>
    </row>
    <row r="211" spans="2:7" ht="26.25" customHeight="1" x14ac:dyDescent="0.2">
      <c r="B211" s="30"/>
      <c r="C211" s="42" t="s">
        <v>11</v>
      </c>
      <c r="D211" s="24"/>
      <c r="E211" s="24"/>
      <c r="F211" s="24"/>
      <c r="G211" s="60"/>
    </row>
    <row r="212" spans="2:7" ht="17.25" customHeight="1" x14ac:dyDescent="0.2">
      <c r="B212" s="37"/>
      <c r="C212" s="42" t="s">
        <v>10</v>
      </c>
      <c r="D212" s="23" t="s">
        <v>221</v>
      </c>
      <c r="E212" s="23"/>
      <c r="F212" s="23"/>
      <c r="G212" s="60"/>
    </row>
    <row r="213" spans="2:7" ht="16.5" customHeight="1" x14ac:dyDescent="0.2">
      <c r="B213" s="46" t="s">
        <v>67</v>
      </c>
      <c r="C213" s="15" t="s">
        <v>112</v>
      </c>
      <c r="D213" s="25"/>
      <c r="E213" s="25"/>
      <c r="F213" s="25"/>
      <c r="G213" s="54" t="s">
        <v>73</v>
      </c>
    </row>
    <row r="214" spans="2:7" ht="18" customHeight="1" x14ac:dyDescent="0.2">
      <c r="B214" s="43"/>
      <c r="C214" s="19" t="s">
        <v>3</v>
      </c>
      <c r="D214" s="9">
        <f>SUM(D216:D219)</f>
        <v>56.1</v>
      </c>
      <c r="E214" s="9">
        <f t="shared" ref="E214:F214" si="31">SUM(E216:E219)</f>
        <v>58.2</v>
      </c>
      <c r="F214" s="9">
        <f t="shared" si="31"/>
        <v>58.8</v>
      </c>
      <c r="G214" s="58"/>
    </row>
    <row r="215" spans="2:7" ht="16.149999999999999" customHeight="1" x14ac:dyDescent="0.2">
      <c r="B215" s="48"/>
      <c r="C215" s="44" t="s">
        <v>4</v>
      </c>
      <c r="D215" s="7"/>
      <c r="E215" s="7"/>
      <c r="F215" s="7"/>
      <c r="G215" s="59"/>
    </row>
    <row r="216" spans="2:7" ht="16.149999999999999" customHeight="1" x14ac:dyDescent="0.2">
      <c r="B216" s="30"/>
      <c r="C216" s="42" t="s">
        <v>11</v>
      </c>
      <c r="D216" s="24"/>
      <c r="E216" s="24"/>
      <c r="F216" s="24"/>
      <c r="G216" s="60"/>
    </row>
    <row r="217" spans="2:7" ht="16.149999999999999" customHeight="1" x14ac:dyDescent="0.2">
      <c r="B217" s="30"/>
      <c r="C217" s="64" t="s">
        <v>14</v>
      </c>
      <c r="D217" s="23">
        <v>56.1</v>
      </c>
      <c r="E217" s="24">
        <v>58.2</v>
      </c>
      <c r="F217" s="24">
        <v>58.8</v>
      </c>
      <c r="G217" s="60"/>
    </row>
    <row r="218" spans="2:7" ht="16.149999999999999" customHeight="1" x14ac:dyDescent="0.2">
      <c r="B218" s="36"/>
      <c r="C218" s="42" t="s">
        <v>15</v>
      </c>
      <c r="D218" s="24"/>
      <c r="E218" s="24"/>
      <c r="F218" s="24"/>
      <c r="G218" s="60"/>
    </row>
    <row r="219" spans="2:7" ht="16.149999999999999" customHeight="1" x14ac:dyDescent="0.2">
      <c r="B219" s="37"/>
      <c r="C219" s="42" t="s">
        <v>10</v>
      </c>
      <c r="D219" s="51"/>
      <c r="E219" s="51"/>
      <c r="F219" s="51"/>
      <c r="G219" s="61"/>
    </row>
    <row r="220" spans="2:7" ht="27" customHeight="1" x14ac:dyDescent="0.2">
      <c r="B220" s="46" t="s">
        <v>68</v>
      </c>
      <c r="C220" s="15" t="s">
        <v>111</v>
      </c>
      <c r="D220" s="25"/>
      <c r="E220" s="25"/>
      <c r="F220" s="25"/>
      <c r="G220" s="54" t="s">
        <v>73</v>
      </c>
    </row>
    <row r="221" spans="2:7" ht="16.149999999999999" customHeight="1" x14ac:dyDescent="0.2">
      <c r="B221" s="43"/>
      <c r="C221" s="19" t="s">
        <v>3</v>
      </c>
      <c r="D221" s="9" t="s">
        <v>222</v>
      </c>
      <c r="E221" s="9">
        <f t="shared" ref="E221:F221" si="32">SUM(E223:E224)</f>
        <v>0</v>
      </c>
      <c r="F221" s="9">
        <f t="shared" si="32"/>
        <v>0</v>
      </c>
      <c r="G221" s="58"/>
    </row>
    <row r="222" spans="2:7" ht="16.149999999999999" customHeight="1" x14ac:dyDescent="0.2">
      <c r="B222" s="48"/>
      <c r="C222" s="44" t="s">
        <v>4</v>
      </c>
      <c r="D222" s="7"/>
      <c r="E222" s="7"/>
      <c r="F222" s="7"/>
      <c r="G222" s="59"/>
    </row>
    <row r="223" spans="2:7" ht="16.149999999999999" customHeight="1" x14ac:dyDescent="0.2">
      <c r="B223" s="30"/>
      <c r="C223" s="42" t="s">
        <v>11</v>
      </c>
      <c r="D223" s="24"/>
      <c r="E223" s="24"/>
      <c r="F223" s="24"/>
      <c r="G223" s="60"/>
    </row>
    <row r="224" spans="2:7" ht="16.149999999999999" customHeight="1" x14ac:dyDescent="0.2">
      <c r="B224" s="37"/>
      <c r="C224" s="42" t="s">
        <v>10</v>
      </c>
      <c r="D224" s="23" t="s">
        <v>223</v>
      </c>
      <c r="E224" s="23"/>
      <c r="F224" s="23"/>
      <c r="G224" s="60"/>
    </row>
    <row r="225" spans="2:7" ht="21" customHeight="1" x14ac:dyDescent="0.2">
      <c r="B225" s="46" t="s">
        <v>69</v>
      </c>
      <c r="C225" s="15" t="s">
        <v>110</v>
      </c>
      <c r="D225" s="25"/>
      <c r="E225" s="25"/>
      <c r="F225" s="25"/>
      <c r="G225" s="54" t="s">
        <v>73</v>
      </c>
    </row>
    <row r="226" spans="2:7" ht="16.149999999999999" customHeight="1" x14ac:dyDescent="0.2">
      <c r="B226" s="43"/>
      <c r="C226" s="19" t="s">
        <v>3</v>
      </c>
      <c r="D226" s="9">
        <f>SUM(D228:D229)</f>
        <v>200</v>
      </c>
      <c r="E226" s="9">
        <f t="shared" ref="E226:F226" si="33">SUM(E228:E229)</f>
        <v>655</v>
      </c>
      <c r="F226" s="9">
        <f t="shared" si="33"/>
        <v>655</v>
      </c>
      <c r="G226" s="58"/>
    </row>
    <row r="227" spans="2:7" x14ac:dyDescent="0.2">
      <c r="B227" s="48"/>
      <c r="C227" s="44" t="s">
        <v>4</v>
      </c>
      <c r="D227" s="7"/>
      <c r="E227" s="7"/>
      <c r="F227" s="7"/>
      <c r="G227" s="59"/>
    </row>
    <row r="228" spans="2:7" ht="25.5" x14ac:dyDescent="0.2">
      <c r="B228" s="30"/>
      <c r="C228" s="42" t="s">
        <v>11</v>
      </c>
      <c r="D228" s="24"/>
      <c r="E228" s="23">
        <v>655</v>
      </c>
      <c r="F228" s="23">
        <v>655</v>
      </c>
      <c r="G228" s="60"/>
    </row>
    <row r="229" spans="2:7" ht="18.75" customHeight="1" x14ac:dyDescent="0.2">
      <c r="B229" s="37"/>
      <c r="C229" s="42" t="s">
        <v>10</v>
      </c>
      <c r="D229" s="23">
        <v>200</v>
      </c>
      <c r="E229" s="24"/>
      <c r="F229" s="24"/>
      <c r="G229" s="60"/>
    </row>
    <row r="230" spans="2:7" ht="43.5" customHeight="1" x14ac:dyDescent="0.2">
      <c r="B230" s="46" t="s">
        <v>80</v>
      </c>
      <c r="C230" s="15" t="s">
        <v>109</v>
      </c>
      <c r="D230" s="25"/>
      <c r="E230" s="25"/>
      <c r="F230" s="25"/>
      <c r="G230" s="54" t="s">
        <v>81</v>
      </c>
    </row>
    <row r="231" spans="2:7" ht="16.149999999999999" customHeight="1" x14ac:dyDescent="0.2">
      <c r="B231" s="43"/>
      <c r="C231" s="19" t="s">
        <v>3</v>
      </c>
      <c r="D231" s="9">
        <f>SUM(D233:D235)</f>
        <v>77</v>
      </c>
      <c r="E231" s="9">
        <f t="shared" ref="E231:F231" si="34">SUM(E233:E235)</f>
        <v>961.5</v>
      </c>
      <c r="F231" s="9">
        <f t="shared" si="34"/>
        <v>961.5</v>
      </c>
      <c r="G231" s="58"/>
    </row>
    <row r="232" spans="2:7" ht="16.149999999999999" customHeight="1" x14ac:dyDescent="0.2">
      <c r="B232" s="48"/>
      <c r="C232" s="44" t="s">
        <v>4</v>
      </c>
      <c r="D232" s="7"/>
      <c r="E232" s="7"/>
      <c r="F232" s="7"/>
      <c r="G232" s="59"/>
    </row>
    <row r="233" spans="2:7" ht="16.149999999999999" customHeight="1" x14ac:dyDescent="0.2">
      <c r="B233" s="30"/>
      <c r="C233" s="42" t="s">
        <v>11</v>
      </c>
      <c r="D233" s="23">
        <v>77</v>
      </c>
      <c r="E233" s="23">
        <v>111.5</v>
      </c>
      <c r="F233" s="23">
        <v>111.5</v>
      </c>
      <c r="G233" s="60"/>
    </row>
    <row r="234" spans="2:7" ht="16.149999999999999" customHeight="1" x14ac:dyDescent="0.2">
      <c r="B234" s="36"/>
      <c r="C234" s="42" t="s">
        <v>15</v>
      </c>
      <c r="D234" s="24"/>
      <c r="E234" s="24">
        <v>850</v>
      </c>
      <c r="F234" s="24">
        <v>850</v>
      </c>
      <c r="G234" s="60"/>
    </row>
    <row r="235" spans="2:7" ht="16.149999999999999" customHeight="1" x14ac:dyDescent="0.2">
      <c r="B235" s="37"/>
      <c r="C235" s="42" t="s">
        <v>10</v>
      </c>
      <c r="D235" s="51"/>
      <c r="E235" s="51"/>
      <c r="F235" s="51"/>
      <c r="G235" s="61"/>
    </row>
    <row r="236" spans="2:7" ht="55.5" customHeight="1" x14ac:dyDescent="0.2">
      <c r="B236" s="46" t="s">
        <v>82</v>
      </c>
      <c r="C236" s="15" t="s">
        <v>108</v>
      </c>
      <c r="D236" s="25"/>
      <c r="E236" s="25"/>
      <c r="F236" s="25"/>
      <c r="G236" s="54" t="s">
        <v>75</v>
      </c>
    </row>
    <row r="237" spans="2:7" ht="16.149999999999999" customHeight="1" x14ac:dyDescent="0.2">
      <c r="B237" s="43"/>
      <c r="C237" s="19" t="s">
        <v>3</v>
      </c>
      <c r="D237" s="9" t="s">
        <v>224</v>
      </c>
      <c r="E237" s="9">
        <f t="shared" ref="E237:F237" si="35">SUM(E239:E241)</f>
        <v>240</v>
      </c>
      <c r="F237" s="9">
        <f t="shared" si="35"/>
        <v>310</v>
      </c>
      <c r="G237" s="58"/>
    </row>
    <row r="238" spans="2:7" ht="16.149999999999999" customHeight="1" x14ac:dyDescent="0.2">
      <c r="B238" s="48"/>
      <c r="C238" s="44" t="s">
        <v>4</v>
      </c>
      <c r="D238" s="7"/>
      <c r="E238" s="7"/>
      <c r="F238" s="7"/>
      <c r="G238" s="59"/>
    </row>
    <row r="239" spans="2:7" ht="16.149999999999999" customHeight="1" x14ac:dyDescent="0.2">
      <c r="B239" s="30"/>
      <c r="C239" s="42" t="s">
        <v>11</v>
      </c>
      <c r="D239" s="23">
        <v>50</v>
      </c>
      <c r="E239" s="23">
        <v>40</v>
      </c>
      <c r="F239" s="23"/>
      <c r="G239" s="60"/>
    </row>
    <row r="240" spans="2:7" ht="16.149999999999999" customHeight="1" x14ac:dyDescent="0.2">
      <c r="B240" s="36"/>
      <c r="C240" s="42" t="s">
        <v>15</v>
      </c>
      <c r="D240" s="24"/>
      <c r="E240" s="24">
        <v>200</v>
      </c>
      <c r="F240" s="24">
        <v>310</v>
      </c>
      <c r="G240" s="60"/>
    </row>
    <row r="241" spans="2:7" ht="16.149999999999999" customHeight="1" x14ac:dyDescent="0.2">
      <c r="B241" s="37"/>
      <c r="C241" s="42" t="s">
        <v>10</v>
      </c>
      <c r="D241" s="51" t="s">
        <v>225</v>
      </c>
      <c r="E241" s="51"/>
      <c r="F241" s="51"/>
      <c r="G241" s="61"/>
    </row>
    <row r="242" spans="2:7" ht="28.5" customHeight="1" x14ac:dyDescent="0.2">
      <c r="B242" s="46" t="s">
        <v>83</v>
      </c>
      <c r="C242" s="15" t="s">
        <v>107</v>
      </c>
      <c r="D242" s="25"/>
      <c r="E242" s="25"/>
      <c r="F242" s="25"/>
      <c r="G242" s="54" t="s">
        <v>73</v>
      </c>
    </row>
    <row r="243" spans="2:7" ht="16.149999999999999" customHeight="1" x14ac:dyDescent="0.2">
      <c r="B243" s="43"/>
      <c r="C243" s="19" t="s">
        <v>3</v>
      </c>
      <c r="D243" s="9">
        <f>SUM(D245:D247)</f>
        <v>500</v>
      </c>
      <c r="E243" s="9">
        <f t="shared" ref="E243:F243" si="36">SUM(E245:E247)</f>
        <v>0</v>
      </c>
      <c r="F243" s="9">
        <f t="shared" si="36"/>
        <v>0</v>
      </c>
      <c r="G243" s="58"/>
    </row>
    <row r="244" spans="2:7" ht="16.149999999999999" customHeight="1" x14ac:dyDescent="0.2">
      <c r="B244" s="48"/>
      <c r="C244" s="44" t="s">
        <v>4</v>
      </c>
      <c r="D244" s="7"/>
      <c r="E244" s="7"/>
      <c r="F244" s="7"/>
      <c r="G244" s="59"/>
    </row>
    <row r="245" spans="2:7" ht="16.149999999999999" customHeight="1" x14ac:dyDescent="0.2">
      <c r="B245" s="30"/>
      <c r="C245" s="42" t="s">
        <v>11</v>
      </c>
      <c r="D245" s="24"/>
      <c r="E245" s="24"/>
      <c r="F245" s="24"/>
      <c r="G245" s="60"/>
    </row>
    <row r="246" spans="2:7" ht="16.149999999999999" customHeight="1" x14ac:dyDescent="0.2">
      <c r="B246" s="36"/>
      <c r="C246" s="42" t="s">
        <v>15</v>
      </c>
      <c r="D246" s="24"/>
      <c r="E246" s="24"/>
      <c r="F246" s="24"/>
      <c r="G246" s="60"/>
    </row>
    <row r="247" spans="2:7" ht="16.149999999999999" customHeight="1" x14ac:dyDescent="0.2">
      <c r="B247" s="37"/>
      <c r="C247" s="42" t="s">
        <v>10</v>
      </c>
      <c r="D247" s="67">
        <v>500</v>
      </c>
      <c r="E247" s="67"/>
      <c r="F247" s="67"/>
      <c r="G247" s="61"/>
    </row>
    <row r="248" spans="2:7" ht="33" customHeight="1" x14ac:dyDescent="0.2">
      <c r="B248" s="46" t="s">
        <v>87</v>
      </c>
      <c r="C248" s="15" t="s">
        <v>106</v>
      </c>
      <c r="D248" s="25"/>
      <c r="E248" s="25"/>
      <c r="F248" s="25"/>
      <c r="G248" s="54" t="s">
        <v>73</v>
      </c>
    </row>
    <row r="249" spans="2:7" ht="16.149999999999999" customHeight="1" x14ac:dyDescent="0.2">
      <c r="B249" s="43"/>
      <c r="C249" s="19" t="s">
        <v>3</v>
      </c>
      <c r="D249" s="9" t="s">
        <v>226</v>
      </c>
      <c r="E249" s="9">
        <f>SUM(E251:E254)</f>
        <v>476.90000000000003</v>
      </c>
      <c r="F249" s="9">
        <f>SUM(F251:F254)</f>
        <v>26.2</v>
      </c>
      <c r="G249" s="58"/>
    </row>
    <row r="250" spans="2:7" ht="16.149999999999999" customHeight="1" x14ac:dyDescent="0.2">
      <c r="B250" s="48"/>
      <c r="C250" s="44" t="s">
        <v>4</v>
      </c>
      <c r="D250" s="7"/>
      <c r="E250" s="7"/>
      <c r="F250" s="7"/>
      <c r="G250" s="59"/>
    </row>
    <row r="251" spans="2:7" ht="25.5" x14ac:dyDescent="0.2">
      <c r="B251" s="30"/>
      <c r="C251" s="42" t="s">
        <v>11</v>
      </c>
      <c r="D251" s="24"/>
      <c r="E251" s="23"/>
      <c r="F251" s="23"/>
      <c r="G251" s="60"/>
    </row>
    <row r="252" spans="2:7" ht="16.149999999999999" customHeight="1" x14ac:dyDescent="0.2">
      <c r="B252" s="30"/>
      <c r="C252" s="42" t="s">
        <v>14</v>
      </c>
      <c r="D252" s="24"/>
      <c r="E252" s="23">
        <v>50.6</v>
      </c>
      <c r="F252" s="23">
        <v>1.2</v>
      </c>
      <c r="G252" s="60"/>
    </row>
    <row r="253" spans="2:7" ht="16.149999999999999" customHeight="1" x14ac:dyDescent="0.2">
      <c r="B253" s="36"/>
      <c r="C253" s="42" t="s">
        <v>15</v>
      </c>
      <c r="D253" s="24" t="s">
        <v>227</v>
      </c>
      <c r="E253" s="23">
        <v>426.3</v>
      </c>
      <c r="F253" s="23">
        <v>25</v>
      </c>
      <c r="G253" s="60"/>
    </row>
    <row r="254" spans="2:7" ht="16.149999999999999" customHeight="1" x14ac:dyDescent="0.2">
      <c r="B254" s="37"/>
      <c r="C254" s="42" t="s">
        <v>10</v>
      </c>
      <c r="D254" s="51"/>
      <c r="E254" s="51"/>
      <c r="F254" s="51"/>
      <c r="G254" s="61"/>
    </row>
    <row r="255" spans="2:7" ht="51.6" customHeight="1" x14ac:dyDescent="0.2">
      <c r="B255" s="46" t="s">
        <v>86</v>
      </c>
      <c r="C255" s="15" t="s">
        <v>105</v>
      </c>
      <c r="D255" s="25"/>
      <c r="E255" s="25"/>
      <c r="F255" s="25"/>
      <c r="G255" s="54" t="s">
        <v>73</v>
      </c>
    </row>
    <row r="256" spans="2:7" ht="16.149999999999999" customHeight="1" x14ac:dyDescent="0.2">
      <c r="B256" s="43"/>
      <c r="C256" s="19" t="s">
        <v>3</v>
      </c>
      <c r="D256" s="9" t="s">
        <v>228</v>
      </c>
      <c r="E256" s="9">
        <f>SUM(E258:E261)</f>
        <v>0</v>
      </c>
      <c r="F256" s="9">
        <f>SUM(F258:F261)</f>
        <v>102.4</v>
      </c>
      <c r="G256" s="58"/>
    </row>
    <row r="257" spans="2:8" ht="16.149999999999999" customHeight="1" x14ac:dyDescent="0.2">
      <c r="B257" s="48"/>
      <c r="C257" s="44" t="s">
        <v>4</v>
      </c>
      <c r="D257" s="7"/>
      <c r="E257" s="7"/>
      <c r="F257" s="7"/>
      <c r="G257" s="59"/>
    </row>
    <row r="258" spans="2:8" ht="24" customHeight="1" x14ac:dyDescent="0.2">
      <c r="B258" s="30"/>
      <c r="C258" s="42" t="s">
        <v>11</v>
      </c>
      <c r="D258" s="24"/>
      <c r="E258" s="24"/>
      <c r="F258" s="24">
        <v>102.4</v>
      </c>
      <c r="G258" s="60"/>
    </row>
    <row r="259" spans="2:8" ht="24" customHeight="1" x14ac:dyDescent="0.2">
      <c r="B259" s="79"/>
      <c r="C259" s="42" t="s">
        <v>14</v>
      </c>
      <c r="D259" s="24" t="s">
        <v>229</v>
      </c>
      <c r="E259" s="24"/>
      <c r="F259" s="24"/>
      <c r="G259" s="60"/>
    </row>
    <row r="260" spans="2:8" ht="16.149999999999999" customHeight="1" x14ac:dyDescent="0.2">
      <c r="B260" s="36"/>
      <c r="C260" s="42" t="s">
        <v>15</v>
      </c>
      <c r="D260" s="24"/>
      <c r="E260" s="24"/>
      <c r="F260" s="24"/>
      <c r="G260" s="60"/>
    </row>
    <row r="261" spans="2:8" ht="16.149999999999999" customHeight="1" x14ac:dyDescent="0.2">
      <c r="B261" s="37"/>
      <c r="C261" s="42" t="s">
        <v>10</v>
      </c>
      <c r="D261" s="51"/>
      <c r="E261" s="51"/>
      <c r="F261" s="51"/>
      <c r="G261" s="61"/>
    </row>
    <row r="262" spans="2:8" ht="29.25" customHeight="1" x14ac:dyDescent="0.2">
      <c r="B262" s="46" t="s">
        <v>138</v>
      </c>
      <c r="C262" s="15" t="s">
        <v>139</v>
      </c>
      <c r="D262" s="25"/>
      <c r="E262" s="25"/>
      <c r="F262" s="25"/>
      <c r="G262" s="54" t="s">
        <v>73</v>
      </c>
      <c r="H262" s="93"/>
    </row>
    <row r="263" spans="2:8" ht="16.149999999999999" customHeight="1" x14ac:dyDescent="0.2">
      <c r="B263" s="43"/>
      <c r="C263" s="19" t="s">
        <v>3</v>
      </c>
      <c r="D263" s="9">
        <f>SUM(D265:D267)</f>
        <v>0</v>
      </c>
      <c r="E263" s="9">
        <f>SUM(E265:E267)</f>
        <v>0</v>
      </c>
      <c r="F263" s="9">
        <f>SUM(F265:F267)</f>
        <v>0</v>
      </c>
      <c r="G263" s="58"/>
    </row>
    <row r="264" spans="2:8" ht="16.149999999999999" customHeight="1" x14ac:dyDescent="0.2">
      <c r="B264" s="48"/>
      <c r="C264" s="44" t="s">
        <v>4</v>
      </c>
      <c r="D264" s="7"/>
      <c r="E264" s="7"/>
      <c r="F264" s="7"/>
      <c r="G264" s="59"/>
    </row>
    <row r="265" spans="2:8" ht="25.5" customHeight="1" x14ac:dyDescent="0.2">
      <c r="B265" s="78"/>
      <c r="C265" s="42" t="s">
        <v>11</v>
      </c>
      <c r="D265" s="24"/>
      <c r="E265" s="24"/>
      <c r="F265" s="24"/>
      <c r="G265" s="60"/>
    </row>
    <row r="266" spans="2:8" ht="16.149999999999999" customHeight="1" x14ac:dyDescent="0.2">
      <c r="B266" s="36"/>
      <c r="C266" s="42" t="s">
        <v>15</v>
      </c>
      <c r="D266" s="24"/>
      <c r="E266" s="24"/>
      <c r="F266" s="24"/>
      <c r="G266" s="60"/>
    </row>
    <row r="267" spans="2:8" ht="16.149999999999999" customHeight="1" x14ac:dyDescent="0.2">
      <c r="B267" s="37"/>
      <c r="C267" s="42" t="s">
        <v>10</v>
      </c>
      <c r="D267" s="51"/>
      <c r="E267" s="51"/>
      <c r="F267" s="51"/>
      <c r="G267" s="61"/>
    </row>
    <row r="268" spans="2:8" ht="27.75" customHeight="1" x14ac:dyDescent="0.2">
      <c r="B268" s="12" t="s">
        <v>70</v>
      </c>
      <c r="C268" s="20" t="s">
        <v>104</v>
      </c>
      <c r="D268" s="26"/>
      <c r="E268" s="26"/>
      <c r="F268" s="26"/>
      <c r="G268" s="53"/>
    </row>
    <row r="269" spans="2:8" ht="34.9" customHeight="1" x14ac:dyDescent="0.2">
      <c r="B269" s="46" t="s">
        <v>71</v>
      </c>
      <c r="C269" s="15" t="s">
        <v>103</v>
      </c>
      <c r="D269" s="25"/>
      <c r="E269" s="25"/>
      <c r="F269" s="25"/>
      <c r="G269" s="54" t="s">
        <v>84</v>
      </c>
    </row>
    <row r="270" spans="2:8" ht="16.149999999999999" customHeight="1" x14ac:dyDescent="0.2">
      <c r="B270" s="43"/>
      <c r="C270" s="19" t="s">
        <v>3</v>
      </c>
      <c r="D270" s="9">
        <f>SUM(D272:D273)</f>
        <v>35</v>
      </c>
      <c r="E270" s="9">
        <f t="shared" ref="E270:F270" si="37">SUM(E272:E273)</f>
        <v>36.299999999999997</v>
      </c>
      <c r="F270" s="9">
        <f t="shared" si="37"/>
        <v>36.700000000000003</v>
      </c>
      <c r="G270" s="58"/>
    </row>
    <row r="271" spans="2:8" ht="16.149999999999999" customHeight="1" x14ac:dyDescent="0.2">
      <c r="B271" s="48"/>
      <c r="C271" s="44" t="s">
        <v>4</v>
      </c>
      <c r="D271" s="7"/>
      <c r="E271" s="7"/>
      <c r="F271" s="7"/>
      <c r="G271" s="59"/>
    </row>
    <row r="272" spans="2:8" ht="16.149999999999999" customHeight="1" x14ac:dyDescent="0.2">
      <c r="B272" s="30"/>
      <c r="C272" s="42" t="s">
        <v>11</v>
      </c>
      <c r="D272" s="23">
        <v>35</v>
      </c>
      <c r="E272" s="24">
        <v>36.299999999999997</v>
      </c>
      <c r="F272" s="24">
        <v>36.700000000000003</v>
      </c>
      <c r="G272" s="60"/>
    </row>
    <row r="273" spans="2:7" ht="16.149999999999999" customHeight="1" x14ac:dyDescent="0.2">
      <c r="B273" s="37"/>
      <c r="C273" s="42" t="s">
        <v>10</v>
      </c>
      <c r="D273" s="24"/>
      <c r="E273" s="24"/>
      <c r="F273" s="24"/>
      <c r="G273" s="60"/>
    </row>
    <row r="274" spans="2:7" ht="25.5" customHeight="1" x14ac:dyDescent="0.2">
      <c r="B274" s="46" t="s">
        <v>72</v>
      </c>
      <c r="C274" s="15" t="s">
        <v>102</v>
      </c>
      <c r="D274" s="25"/>
      <c r="E274" s="25"/>
      <c r="F274" s="25"/>
      <c r="G274" s="54" t="s">
        <v>85</v>
      </c>
    </row>
    <row r="275" spans="2:7" ht="25.5" customHeight="1" x14ac:dyDescent="0.2">
      <c r="B275" s="43"/>
      <c r="C275" s="19" t="s">
        <v>3</v>
      </c>
      <c r="D275" s="9">
        <f>SUM(D277:D278)</f>
        <v>12</v>
      </c>
      <c r="E275" s="9">
        <f t="shared" ref="E275:F275" si="38">SUM(E277:E278)</f>
        <v>12.4</v>
      </c>
      <c r="F275" s="9">
        <f t="shared" si="38"/>
        <v>12.5</v>
      </c>
      <c r="G275" s="58"/>
    </row>
    <row r="276" spans="2:7" ht="16.149999999999999" customHeight="1" x14ac:dyDescent="0.2">
      <c r="B276" s="48"/>
      <c r="C276" s="44" t="s">
        <v>4</v>
      </c>
      <c r="D276" s="7"/>
      <c r="E276" s="7"/>
      <c r="F276" s="7"/>
      <c r="G276" s="59"/>
    </row>
    <row r="277" spans="2:7" ht="16.149999999999999" customHeight="1" x14ac:dyDescent="0.2">
      <c r="B277" s="30"/>
      <c r="C277" s="42" t="s">
        <v>11</v>
      </c>
      <c r="D277" s="23">
        <v>12</v>
      </c>
      <c r="E277" s="24">
        <v>12.4</v>
      </c>
      <c r="F277" s="24">
        <v>12.5</v>
      </c>
      <c r="G277" s="60"/>
    </row>
    <row r="278" spans="2:7" ht="16.149999999999999" customHeight="1" x14ac:dyDescent="0.2">
      <c r="B278" s="37"/>
      <c r="C278" s="42" t="s">
        <v>10</v>
      </c>
      <c r="D278" s="24"/>
      <c r="E278" s="24"/>
      <c r="F278" s="24"/>
      <c r="G278" s="60"/>
    </row>
    <row r="279" spans="2:7" ht="26.25" customHeight="1" x14ac:dyDescent="0.2">
      <c r="B279" s="29"/>
      <c r="C279" s="40" t="s">
        <v>22</v>
      </c>
      <c r="D279" s="41" t="s">
        <v>143</v>
      </c>
      <c r="E279" s="41">
        <f t="shared" ref="E279:F279" si="39">+E275+E270+E237+E231+E226+E221+E214+E209+E198+E194+E187+E181+E175+E162+E155+E149+E143+E136+E128+E121+E114+E107+E100+E93+E86+E79+E72+E65+E57+E50+E42+E35+E28+E21+E14+E7+E256+E249+E243+E203+E168+E263</f>
        <v>29824.800000000007</v>
      </c>
      <c r="F279" s="41">
        <f t="shared" si="39"/>
        <v>29836.799999999999</v>
      </c>
      <c r="G279" s="62"/>
    </row>
    <row r="280" spans="2:7" ht="15.75" customHeight="1" x14ac:dyDescent="0.2">
      <c r="B280" s="22"/>
      <c r="C280" s="21" t="s">
        <v>5</v>
      </c>
      <c r="D280" s="6" t="s">
        <v>141</v>
      </c>
      <c r="E280" s="6">
        <f>+E234+E233+E239+E240</f>
        <v>1201.5</v>
      </c>
      <c r="F280" s="6">
        <f>+F240+F234+F233</f>
        <v>1271.5</v>
      </c>
      <c r="G280" s="63"/>
    </row>
    <row r="281" spans="2:7" ht="31.5" customHeight="1" x14ac:dyDescent="0.2">
      <c r="B281" s="22"/>
      <c r="C281" s="21" t="s">
        <v>6</v>
      </c>
      <c r="D281" s="6" t="s">
        <v>142</v>
      </c>
      <c r="E281" s="6" t="s">
        <v>140</v>
      </c>
      <c r="F281" s="6">
        <f>+F279-E279</f>
        <v>11.999999999992724</v>
      </c>
      <c r="G281" s="63"/>
    </row>
    <row r="282" spans="2:7" ht="13.15" customHeight="1" x14ac:dyDescent="0.2">
      <c r="B282" s="86" t="s">
        <v>12</v>
      </c>
      <c r="C282" s="86"/>
      <c r="D282" s="86"/>
      <c r="E282" s="86"/>
      <c r="F282" s="86"/>
      <c r="G282" s="86"/>
    </row>
    <row r="283" spans="2:7" ht="18" customHeight="1" x14ac:dyDescent="0.2">
      <c r="B283" s="88" t="s">
        <v>13</v>
      </c>
      <c r="C283" s="88"/>
      <c r="D283" s="88"/>
      <c r="E283" s="88"/>
      <c r="F283" s="88"/>
      <c r="G283" s="88"/>
    </row>
    <row r="284" spans="2:7" x14ac:dyDescent="0.2">
      <c r="B284" s="80" t="s">
        <v>17</v>
      </c>
      <c r="C284" s="80"/>
      <c r="D284" s="80"/>
      <c r="E284" s="80"/>
      <c r="F284" s="80"/>
      <c r="G284" s="80"/>
    </row>
    <row r="285" spans="2:7" x14ac:dyDescent="0.2">
      <c r="B285" s="1" t="s">
        <v>16</v>
      </c>
    </row>
    <row r="287" spans="2:7" x14ac:dyDescent="0.2">
      <c r="B287" s="68" t="s">
        <v>136</v>
      </c>
      <c r="C287" s="69">
        <v>2024</v>
      </c>
      <c r="D287" s="69">
        <v>2025</v>
      </c>
      <c r="E287" s="69">
        <v>2026</v>
      </c>
    </row>
    <row r="288" spans="2:7" ht="36" x14ac:dyDescent="0.2">
      <c r="B288" s="70" t="s">
        <v>3</v>
      </c>
      <c r="C288" s="89" t="s">
        <v>144</v>
      </c>
      <c r="D288" s="76">
        <f>+D290+D291+D292+D293+D294</f>
        <v>29824.799999999999</v>
      </c>
      <c r="E288" s="76">
        <f>+E290+E291+E293+E292+E294</f>
        <v>29836.800000000007</v>
      </c>
      <c r="F288" s="35"/>
      <c r="G288" s="35"/>
    </row>
    <row r="289" spans="2:6" x14ac:dyDescent="0.2">
      <c r="B289" s="71" t="s">
        <v>4</v>
      </c>
      <c r="C289" s="90"/>
      <c r="D289" s="72"/>
      <c r="E289" s="72"/>
    </row>
    <row r="290" spans="2:6" ht="40.5" customHeight="1" x14ac:dyDescent="0.2">
      <c r="B290" s="73" t="s">
        <v>11</v>
      </c>
      <c r="C290" s="91" t="s">
        <v>145</v>
      </c>
      <c r="D290" s="74">
        <f>+E9+E16+E23+E30+E37+E52+E59+E67+E74+E81+E88+E95+E102+E109+E116+E123+E130+E138+E145+E151+E157+E164+E177+E183+E200+E233+E239+E272+E277+E228+E265</f>
        <v>13078.499999999998</v>
      </c>
      <c r="E290" s="74">
        <f>+F9+F16+F23+F30+F37+F52+F59+F67+F74+F81+F88+F95+F102+F109+F116+F123+F130+F138+F145+F151+F157+F164+F177+F183+F200+F233+F239+F272+F277+F258+F228+F265</f>
        <v>13270.600000000002</v>
      </c>
    </row>
    <row r="291" spans="2:6" ht="24" x14ac:dyDescent="0.2">
      <c r="B291" s="73" t="s">
        <v>137</v>
      </c>
      <c r="C291" s="92">
        <f>+D11+D18+D25+D32+D39+D54+D61+D69+D76+D83+D90+D97+D104+D111+D118+D125+D132+D140+D159</f>
        <v>502.69999999999993</v>
      </c>
      <c r="D291" s="74">
        <f>+E11+E18+E25+E32+E39+E54+E61+E69+E76+E83+E90+E97+E104+E111+E118+E125+E132+E140+E159</f>
        <v>521.70000000000005</v>
      </c>
      <c r="E291" s="74">
        <f>+F11+F18+F25+F32+F39+F54+F61+F69+F76+F83+F90+F97+F104+F111+F118+F125+F132+F140+F159</f>
        <v>527.5</v>
      </c>
    </row>
    <row r="292" spans="2:6" ht="15.75" customHeight="1" x14ac:dyDescent="0.2">
      <c r="B292" s="73" t="s">
        <v>10</v>
      </c>
      <c r="C292" s="92" t="s">
        <v>146</v>
      </c>
      <c r="D292" s="74">
        <f>+E12+E19+E26+E33+E40+E55+E62+E70+E77+E84+E91+E98+E105+E112+E119+E126+E133+E141+E160+E192+E224+E229+E247+E212</f>
        <v>978.1</v>
      </c>
      <c r="E292" s="74">
        <f>+F12+F19+F26+F33+F40+F55+F62+F70+F77+F84+F91+F98+F105+F112+F119+F126+F133+F141+F160+F192+F224+F229+F247+F212</f>
        <v>988.2</v>
      </c>
      <c r="F292" s="35"/>
    </row>
    <row r="293" spans="2:6" ht="36" x14ac:dyDescent="0.2">
      <c r="B293" s="73" t="s">
        <v>14</v>
      </c>
      <c r="C293" s="92" t="s">
        <v>147</v>
      </c>
      <c r="D293" s="74">
        <f>+E10+E17+E24+E31+E38+E53+E60+E68+E75+E82+E89+E96+E103+E110+E117+E124+E131+E139+E146+E158+E165+E184+E196+E205+E217+E45+E190+E252</f>
        <v>13770.200000000003</v>
      </c>
      <c r="E293" s="74">
        <f>+F10+F17+F24+F31+F38+F53+F60+F68+F75+F82+F89+F96+F103+F110+F117+F124+F131+F139+F146+F158+F165+F184+F196+F205+F217+F45+F190+F252</f>
        <v>13865.500000000002</v>
      </c>
    </row>
    <row r="294" spans="2:6" ht="35.25" customHeight="1" x14ac:dyDescent="0.2">
      <c r="B294" s="75" t="s">
        <v>15</v>
      </c>
      <c r="C294" s="92" t="s">
        <v>148</v>
      </c>
      <c r="D294" s="74">
        <f>+E234+E240+E253+E266</f>
        <v>1476.3</v>
      </c>
      <c r="E294" s="74">
        <f>+F253+F240+F234+F266</f>
        <v>1185</v>
      </c>
    </row>
  </sheetData>
  <customSheetViews>
    <customSheetView guid="{332F9C2A-37BA-4BBD-8438-18775629EB58}" fitToPage="1" topLeftCell="A272">
      <selection activeCell="G291" sqref="G29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678B05E8-00BB-446F-89A2-E3C034534362}" fitToPage="1" topLeftCell="A188">
      <selection activeCell="D199" sqref="D19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17">
    <mergeCell ref="B2:G2"/>
    <mergeCell ref="B29:B33"/>
    <mergeCell ref="B36:B40"/>
    <mergeCell ref="B204:B206"/>
    <mergeCell ref="B283:G283"/>
    <mergeCell ref="B284:G284"/>
    <mergeCell ref="B18:B19"/>
    <mergeCell ref="B22:B26"/>
    <mergeCell ref="B282:G282"/>
    <mergeCell ref="B43:B47"/>
    <mergeCell ref="B51:B55"/>
    <mergeCell ref="B58:B62"/>
    <mergeCell ref="B66:B70"/>
    <mergeCell ref="B73:B77"/>
    <mergeCell ref="B80:B84"/>
    <mergeCell ref="B87:B91"/>
    <mergeCell ref="B94:B98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2024-02-10T11:51:23Z</cp:lastPrinted>
  <dcterms:created xsi:type="dcterms:W3CDTF">2023-07-11T10:34:54Z</dcterms:created>
  <dcterms:modified xsi:type="dcterms:W3CDTF">2024-06-12T07:35:21Z</dcterms:modified>
</cp:coreProperties>
</file>