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Šarūnės su lyginamaisiais\"/>
    </mc:Choice>
  </mc:AlternateContent>
  <xr:revisionPtr revIDLastSave="0" documentId="13_ncr:81_{44B77D99-F170-4D6E-ADEE-0E0B5F2C4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ograma 3 lentelė" sheetId="1" r:id="rId1"/>
    <sheet name="Lėšų atmintinė" sheetId="2" state="hidden" r:id="rId2"/>
  </sheets>
  <calcPr calcId="181029"/>
  <customWorkbookViews>
    <customWorkbookView name="Migle Brazeniene - Personal View" guid="{530B83ED-570D-4354-9AD4-04EFB5ECABC2}" mergeInterval="0" personalView="1" maximized="1" xWindow="-8" yWindow="-8" windowWidth="1936" windowHeight="1056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user - Individuali peržiūra" guid="{C1EF5078-F834-466D-A78D-C2FEFDDB78FD}" mergeInterval="0" personalView="1" xWindow="538" yWindow="84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83" i="1" l="1"/>
  <c r="D84" i="1"/>
  <c r="E84" i="1"/>
  <c r="E31" i="1"/>
  <c r="F31" i="1"/>
  <c r="E7" i="1"/>
  <c r="F7" i="1"/>
  <c r="F16" i="1"/>
  <c r="E83" i="1" s="1"/>
  <c r="E82" i="1"/>
  <c r="E54" i="1"/>
  <c r="D85" i="1" s="1"/>
  <c r="E81" i="1"/>
  <c r="F37" i="1"/>
  <c r="E37" i="1"/>
  <c r="E48" i="1"/>
  <c r="D81" i="1"/>
  <c r="D82" i="1"/>
  <c r="C82" i="1"/>
  <c r="E12" i="1"/>
  <c r="D79" i="1" l="1"/>
  <c r="F12" i="1"/>
  <c r="E18" i="1"/>
  <c r="F18" i="1"/>
  <c r="D18" i="1"/>
  <c r="E23" i="1"/>
  <c r="F23" i="1"/>
  <c r="D23" i="1"/>
  <c r="E27" i="1"/>
  <c r="F27" i="1"/>
  <c r="D27" i="1"/>
  <c r="E59" i="1"/>
  <c r="F59" i="1"/>
  <c r="F54" i="1"/>
  <c r="E85" i="1" s="1"/>
  <c r="E79" i="1" s="1"/>
  <c r="D54" i="1"/>
  <c r="F48" i="1"/>
  <c r="E43" i="1"/>
  <c r="F43" i="1"/>
  <c r="D43" i="1"/>
  <c r="F69" i="1" l="1"/>
  <c r="E69" i="1"/>
  <c r="F71" i="1" l="1"/>
</calcChain>
</file>

<file path=xl/sharedStrings.xml><?xml version="1.0" encoding="utf-8"?>
<sst xmlns="http://schemas.openxmlformats.org/spreadsheetml/2006/main" count="141" uniqueCount="88">
  <si>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</si>
  <si>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</si>
  <si>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</si>
  <si>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</si>
  <si>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</si>
  <si>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</si>
  <si>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</si>
  <si>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</si>
  <si>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</si>
  <si>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</si>
  <si>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</si>
  <si>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</si>
  <si>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</si>
  <si>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</si>
  <si>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</si>
  <si>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</si>
  <si>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</si>
  <si>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</si>
  <si>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</si>
  <si>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</si>
  <si>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3 lentelė. Panevėžio rajono savivaldybės 2024–2026 metų 001 Savivaldybės valdymo programos uždaviniai, priemonės, asignavimai ir kitos lėšos (tūkst. eurų)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</si>
  <si>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</si>
  <si>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</si>
  <si>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</si>
  <si>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</si>
  <si>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</si>
  <si>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</si>
  <si>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</si>
  <si>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</si>
  <si>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</si>
  <si>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</si>
  <si>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</si>
  <si>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</si>
  <si>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</si>
  <si>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</si>
  <si>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</si>
  <si>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</si>
  <si>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</si>
  <si>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</si>
  <si>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</si>
  <si>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</si>
  <si>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</si>
  <si>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</si>
  <si>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</si>
  <si>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</si>
  <si>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</si>
  <si>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</si>
  <si>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2.3.2.2</t>
  </si>
  <si>
    <t>1.1.1.1; 1.1.1.3; 2.1.7.2; 2.3.1.3; 2.3.2.1; 2.3.2.2</t>
  </si>
  <si>
    <t>1.1.1.1;
1.1.1.2</t>
  </si>
  <si>
    <t>2.1.7.2</t>
  </si>
  <si>
    <t>1.1.2.1</t>
  </si>
  <si>
    <t>2.2.2.2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</si>
  <si>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</si>
  <si>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</si>
  <si>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</si>
  <si>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</si>
  <si>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</si>
  <si>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</si>
  <si>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</si>
  <si>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</si>
  <si>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</si>
  <si>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</si>
  <si>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</si>
  <si>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Panevėžio rajono Vadoklių seniūnijos pastato, esančio Ramygalos g. 39, Vadoklių mstl., Panevėžio r., energinio efektyvumo didinimas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</si>
  <si>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</si>
  <si>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</si>
  <si>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</si>
  <si>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</si>
  <si>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r>
      <t xml:space="preserve">739,9 </t>
    </r>
    <r>
      <rPr>
        <strike/>
        <sz val="10"/>
        <color theme="1"/>
        <rFont val="Times New Roman"/>
        <family val="1"/>
        <charset val="186"/>
      </rPr>
      <t>781,4</t>
    </r>
  </si>
  <si>
    <t xml:space="preserve">-162,8
</t>
  </si>
  <si>
    <r>
      <t xml:space="preserve">11260,8 </t>
    </r>
    <r>
      <rPr>
        <b/>
        <strike/>
        <sz val="10"/>
        <rFont val="Times New Roman"/>
        <family val="1"/>
        <charset val="186"/>
      </rPr>
      <t>11219,3</t>
    </r>
  </si>
  <si>
    <r>
      <rPr>
        <b/>
        <sz val="9"/>
        <color theme="1"/>
        <rFont val="Times New Roman"/>
        <family val="1"/>
        <charset val="186"/>
      </rPr>
      <t>11260,8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11219,3</t>
    </r>
  </si>
  <si>
    <r>
      <rPr>
        <b/>
        <sz val="9"/>
        <color theme="1"/>
        <rFont val="Times New Roman"/>
        <family val="1"/>
        <charset val="186"/>
      </rPr>
      <t>8633,5</t>
    </r>
    <r>
      <rPr>
        <strike/>
        <sz val="9"/>
        <color theme="1"/>
        <rFont val="Times New Roman"/>
        <family val="1"/>
        <charset val="186"/>
      </rPr>
      <t xml:space="preserve"> 8596,5</t>
    </r>
  </si>
  <si>
    <r>
      <rPr>
        <b/>
        <sz val="9"/>
        <color theme="1"/>
        <rFont val="Times New Roman"/>
        <family val="1"/>
        <charset val="186"/>
      </rPr>
      <t>109,4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104,3</t>
    </r>
  </si>
  <si>
    <r>
      <rPr>
        <b/>
        <sz val="9"/>
        <color theme="1"/>
        <rFont val="Times New Roman"/>
        <family val="1"/>
        <charset val="186"/>
      </rPr>
      <t>2475,4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2486,0</t>
    </r>
  </si>
  <si>
    <r>
      <rPr>
        <b/>
        <sz val="9"/>
        <color theme="1"/>
        <rFont val="Times New Roman"/>
        <family val="1"/>
        <charset val="186"/>
      </rPr>
      <t>10,0</t>
    </r>
    <r>
      <rPr>
        <strike/>
        <sz val="9"/>
        <color theme="1"/>
        <rFont val="Times New Roman"/>
        <family val="1"/>
        <charset val="186"/>
      </rPr>
      <t xml:space="preserve"> 0,0</t>
    </r>
  </si>
  <si>
    <r>
      <t xml:space="preserve">749,6 </t>
    </r>
    <r>
      <rPr>
        <strike/>
        <sz val="10"/>
        <rFont val="Times New Roman"/>
        <family val="1"/>
        <charset val="186"/>
      </rPr>
      <t>748,9</t>
    </r>
  </si>
  <si>
    <r>
      <t>750,3</t>
    </r>
    <r>
      <rPr>
        <b/>
        <strike/>
        <sz val="10"/>
        <color theme="1"/>
        <rFont val="Times New Roman"/>
        <family val="1"/>
        <charset val="186"/>
      </rPr>
      <t xml:space="preserve"> </t>
    </r>
    <r>
      <rPr>
        <strike/>
        <sz val="10"/>
        <color theme="1"/>
        <rFont val="Times New Roman"/>
        <family val="1"/>
        <charset val="186"/>
      </rPr>
      <t>749,6</t>
    </r>
  </si>
  <si>
    <r>
      <t>6950,4</t>
    </r>
    <r>
      <rPr>
        <strike/>
        <sz val="10"/>
        <color theme="1"/>
        <rFont val="Times New Roman"/>
        <family val="1"/>
        <charset val="186"/>
      </rPr>
      <t xml:space="preserve"> 6951,6</t>
    </r>
  </si>
  <si>
    <r>
      <t xml:space="preserve">6817,3 </t>
    </r>
    <r>
      <rPr>
        <strike/>
        <sz val="10"/>
        <rFont val="Times New Roman"/>
        <family val="1"/>
        <charset val="186"/>
      </rPr>
      <t>6821,6</t>
    </r>
  </si>
  <si>
    <r>
      <t xml:space="preserve">100,6 </t>
    </r>
    <r>
      <rPr>
        <strike/>
        <sz val="10"/>
        <rFont val="Times New Roman"/>
        <family val="1"/>
        <charset val="186"/>
      </rPr>
      <t>97,5</t>
    </r>
  </si>
  <si>
    <r>
      <rPr>
        <b/>
        <sz val="10"/>
        <rFont val="Times New Roman"/>
        <family val="1"/>
        <charset val="186"/>
      </rPr>
      <t>343,9</t>
    </r>
    <r>
      <rPr>
        <sz val="10"/>
        <rFont val="Times New Roman"/>
        <family val="1"/>
        <charset val="186"/>
      </rPr>
      <t xml:space="preserve"> </t>
    </r>
    <r>
      <rPr>
        <strike/>
        <sz val="10"/>
        <rFont val="Times New Roman"/>
        <family val="1"/>
        <charset val="186"/>
      </rPr>
      <t>343,3</t>
    </r>
  </si>
  <si>
    <r>
      <t xml:space="preserve">1175,6 </t>
    </r>
    <r>
      <rPr>
        <strike/>
        <sz val="10"/>
        <rFont val="Times New Roman"/>
        <family val="1"/>
        <charset val="186"/>
      </rPr>
      <t>1176,2</t>
    </r>
  </si>
  <si>
    <r>
      <t>1356,5</t>
    </r>
    <r>
      <rPr>
        <strike/>
        <sz val="10"/>
        <color theme="1"/>
        <rFont val="Times New Roman"/>
        <family val="1"/>
        <charset val="186"/>
      </rPr>
      <t xml:space="preserve"> 1354,5</t>
    </r>
  </si>
  <si>
    <r>
      <t xml:space="preserve">7,0 </t>
    </r>
    <r>
      <rPr>
        <strike/>
        <sz val="10"/>
        <rFont val="Times New Roman"/>
        <family val="1"/>
        <charset val="186"/>
      </rPr>
      <t>5,0</t>
    </r>
  </si>
  <si>
    <r>
      <t xml:space="preserve">90,9 </t>
    </r>
    <r>
      <rPr>
        <strike/>
        <sz val="10"/>
        <color theme="1"/>
        <rFont val="Times New Roman"/>
        <family val="1"/>
        <charset val="186"/>
      </rPr>
      <t>50,9</t>
    </r>
  </si>
  <si>
    <r>
      <t xml:space="preserve">90,9 </t>
    </r>
    <r>
      <rPr>
        <strike/>
        <sz val="10"/>
        <rFont val="Times New Roman"/>
        <family val="1"/>
        <charset val="186"/>
      </rPr>
      <t>50,9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</si>
</sst>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b/>
      <strike/>
      <sz val="10"/>
      <name val="Times New Roman"/>
      <family val="1"/>
      <charset val="186"/>
    </font>
    <font>
      <strike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  <font>
      <strike/>
      <sz val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49" fontId="1" fillId="0" borderId="1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/>
    </xf>
    <xf numFmtId="164" fontId="12" fillId="5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164" fontId="12" fillId="3" borderId="1" xfId="0" applyNumberFormat="1" applyFont="1" applyFill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9.xml"/><Relationship Id="rId63" Type="http://schemas.openxmlformats.org/officeDocument/2006/relationships/revisionLog" Target="revisionLog63.xml"/><Relationship Id="rId68" Type="http://schemas.openxmlformats.org/officeDocument/2006/relationships/revisionLog" Target="revisionLog5.xml"/><Relationship Id="rId67" Type="http://schemas.openxmlformats.org/officeDocument/2006/relationships/revisionLog" Target="revisionLog4.xml"/><Relationship Id="rId71" Type="http://schemas.openxmlformats.org/officeDocument/2006/relationships/revisionLog" Target="revisionLog8.xml"/><Relationship Id="rId70" Type="http://schemas.openxmlformats.org/officeDocument/2006/relationships/revisionLog" Target="revisionLog7.xml"/><Relationship Id="rId66" Type="http://schemas.openxmlformats.org/officeDocument/2006/relationships/revisionLog" Target="revisionLog3.xml"/><Relationship Id="rId65" Type="http://schemas.openxmlformats.org/officeDocument/2006/relationships/revisionLog" Target="revisionLog2.xml"/><Relationship Id="rId64" Type="http://schemas.openxmlformats.org/officeDocument/2006/relationships/revisionLog" Target="revisionLog1.xml"/><Relationship Id="rId69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54F736E-3D37-40DE-9DD3-2C96FCFAE75F}" diskRevisions="1" revisionId="623" version="10" preserveHistory="15">
  <header guid="{C0333824-4FB3-430F-845B-83F64B47FC13}" dateTime="2024-02-06T19:33:55" maxSheetId="3" userName="Sarune Drobuzaite" r:id="rId63" minRId="585" maxRId="587">
    <sheetIdMap count="2">
      <sheetId val="1"/>
      <sheetId val="2"/>
    </sheetIdMap>
  </header>
  <header guid="{FF3673A8-6B93-4378-905A-AB5F1742C598}" dateTime="2024-06-05T11:16:04" maxSheetId="3" userName="user" r:id="rId64">
    <sheetIdMap count="2">
      <sheetId val="1"/>
      <sheetId val="2"/>
    </sheetIdMap>
  </header>
  <header guid="{883F84A6-931B-4A3F-9495-DF492A804DB7}" dateTime="2024-06-11T08:55:02" maxSheetId="3" userName="user" r:id="rId65">
    <sheetIdMap count="2">
      <sheetId val="1"/>
      <sheetId val="2"/>
    </sheetIdMap>
  </header>
  <header guid="{7905C038-5C6A-48FE-86E5-10364F90E466}" dateTime="2024-06-11T16:19:10" maxSheetId="3" userName="user" r:id="rId66" minRId="588" maxRId="590">
    <sheetIdMap count="2">
      <sheetId val="1"/>
      <sheetId val="2"/>
    </sheetIdMap>
  </header>
  <header guid="{5683927D-8613-4257-81FF-1E39DF744134}" dateTime="2024-06-11T16:23:58" maxSheetId="3" userName="user" r:id="rId67" minRId="591" maxRId="595">
    <sheetIdMap count="2">
      <sheetId val="1"/>
      <sheetId val="2"/>
    </sheetIdMap>
  </header>
  <header guid="{25E76B20-237A-4A3E-BC51-EBA6887E05D0}" dateTime="2024-06-11T16:31:16" maxSheetId="3" userName="user" r:id="rId68">
    <sheetIdMap count="2">
      <sheetId val="1"/>
      <sheetId val="2"/>
    </sheetIdMap>
  </header>
  <header guid="{B7A0DD75-559A-4571-850F-968C757467F9}" dateTime="2024-06-11T16:54:06" maxSheetId="3" userName="user" r:id="rId69" minRId="596" maxRId="602">
    <sheetIdMap count="2">
      <sheetId val="1"/>
      <sheetId val="2"/>
    </sheetIdMap>
  </header>
  <header guid="{DF1AB3B5-93B8-497B-9A12-9BED4055A08A}" dateTime="2024-06-12T10:40:25" maxSheetId="3" userName="user" r:id="rId70" minRId="603" maxRId="611">
    <sheetIdMap count="2">
      <sheetId val="1"/>
      <sheetId val="2"/>
    </sheetIdMap>
  </header>
  <header guid="{909802A1-93E9-441C-BB15-FDCAC986D39B}" dateTime="2024-06-12T10:44:53" maxSheetId="3" userName="user" r:id="rId71" minRId="612" maxRId="623">
    <sheetIdMap count="2">
      <sheetId val="1"/>
      <sheetId val="2"/>
    </sheetIdMap>
  </header>
  <header guid="{354F736E-3D37-40DE-9DD3-2C96FCFAE75F}" dateTime="2024-06-12T14:00:11" maxSheetId="3" userName="Migle Brazeniene" r:id="rId7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8" sId="1" numFmtId="4">
    <oc r="D9">
      <v>748.9</v>
    </oc>
    <nc r="D9">
      <v>749.6</v>
    </nc>
  </rcc>
  <rcc rId="589" sId="1" numFmtId="4">
    <oc r="D14">
      <v>6821.6</v>
    </oc>
    <nc r="D14">
      <v>6817.3</v>
    </nc>
  </rcc>
  <rcc rId="590" sId="1" numFmtId="4">
    <oc r="D16">
      <v>97.5</v>
    </oc>
    <nc r="D16">
      <v>100.6</v>
    </nc>
  </rcc>
  <rcv guid="{C1EF5078-F834-466D-A78D-C2FEFDDB78FD}" action="delete"/>
  <rcv guid="{C1EF5078-F834-466D-A78D-C2FEFDDB78F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1" sId="1" numFmtId="4">
    <oc r="D40">
      <v>5</v>
    </oc>
    <nc r="D40">
      <v>7</v>
    </nc>
  </rcc>
  <rcc rId="592" sId="1" numFmtId="4">
    <oc r="D50">
      <v>50.9</v>
    </oc>
    <nc r="D50">
      <v>90.9</v>
    </nc>
  </rcc>
  <rcc rId="593" sId="1" numFmtId="4">
    <oc r="D33">
      <v>343.3</v>
    </oc>
    <nc r="D33">
      <v>343.9</v>
    </nc>
  </rcc>
  <rcc rId="594" sId="1" numFmtId="4">
    <oc r="D34">
      <v>1176.2</v>
    </oc>
    <nc r="D34">
      <v>1175.5999999999999</v>
    </nc>
  </rcc>
  <rcc rId="595" sId="1" numFmtId="4">
    <oc r="D70">
      <v>-146</v>
    </oc>
    <nc r="D70">
      <v>-162.80000000000001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0">
    <dxf>
      <fill>
        <patternFill patternType="solid">
          <bgColor rgb="FFFFFF00"/>
        </patternFill>
      </fill>
    </dxf>
  </rfmt>
  <rfmt sheetId="1" sqref="C81">
    <dxf>
      <fill>
        <patternFill patternType="solid">
          <bgColor rgb="FFFFFF00"/>
        </patternFill>
      </fill>
    </dxf>
  </rfmt>
  <rfmt sheetId="1" sqref="C82">
    <dxf>
      <fill>
        <patternFill patternType="solid">
          <bgColor rgb="FFFFFF00"/>
        </patternFill>
      </fill>
    </dxf>
  </rfmt>
  <rfmt sheetId="1" sqref="C80:C82">
    <dxf>
      <fill>
        <patternFill>
          <bgColor theme="0"/>
        </patternFill>
      </fill>
    </dxf>
  </rfmt>
  <rcv guid="{C1EF5078-F834-466D-A78D-C2FEFDDB78FD}" action="delete"/>
  <rcv guid="{C1EF5078-F834-466D-A78D-C2FEFDDB78F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6" sId="1" ref="A63:XFD63" action="insertRow"/>
  <rcc rId="597" sId="1">
    <nc r="C63" t="inlineStr">
      <is>
        <t>Europos Sąjungos ir kitos tarptautinės finansinės paramos lėšos</t>
      </is>
    </nc>
  </rcc>
  <rcc rId="598" sId="1" numFmtId="4">
    <nc r="D63">
      <v>10</v>
    </nc>
  </rcc>
  <rcc rId="599" sId="1" numFmtId="4">
    <oc r="D62">
      <v>10</v>
    </oc>
    <nc r="D62"/>
  </rcc>
  <rcc rId="600" sId="1">
    <oc r="D59">
      <f>SUM(D61:D65)</f>
    </oc>
    <nc r="D59">
      <f>SUM(D61:D65)</f>
    </nc>
  </rcc>
  <rcc rId="601" sId="1" odxf="1" dxf="1">
    <nc r="C85">
      <f>D63</f>
    </nc>
    <odxf>
      <numFmt numFmtId="0" formatCode="General"/>
    </odxf>
    <ndxf>
      <numFmt numFmtId="164" formatCode="0.0"/>
    </ndxf>
  </rcc>
  <rcc rId="602" sId="1">
    <oc r="C79">
      <f>+C81+C82+C83+C84</f>
    </oc>
    <nc r="C79">
      <f>+C81+C82+C83+C84+C85</f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" sId="1" numFmtId="4">
    <oc r="D14">
      <v>6858.8</v>
    </oc>
    <nc r="D14">
      <v>6821.6</v>
    </nc>
  </rcc>
  <rcc rId="586" sId="1" numFmtId="4">
    <oc r="D33">
      <v>344.2</v>
    </oc>
    <nc r="D33">
      <v>343.3</v>
    </nc>
  </rcc>
  <rcc rId="587" sId="1" numFmtId="4">
    <oc r="D34">
      <v>1148.5999999999999</v>
    </oc>
    <nc r="D34">
      <v>1176.2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" sId="1">
    <oc r="E71">
      <f>+E69-D69</f>
    </oc>
    <nc r="E71" t="inlineStr">
      <is>
        <r>
          <t xml:space="preserve">739,9 </t>
        </r>
        <r>
          <rPr>
            <strike/>
            <sz val="10"/>
            <color theme="1"/>
            <rFont val="Times New Roman"/>
            <family val="1"/>
            <charset val="186"/>
          </rPr>
          <t>781,4</t>
        </r>
      </is>
    </nc>
  </rcc>
  <rfmt sheetId="1" sqref="D71">
    <dxf>
      <numFmt numFmtId="30" formatCode="@"/>
    </dxf>
  </rfmt>
  <rcc rId="604" sId="1">
    <oc r="D71">
      <v>-162.80000000000001</v>
    </oc>
    <nc r="D71" t="inlineStr">
      <is>
        <t xml:space="preserve">-162,8
</t>
      </is>
    </nc>
  </rcc>
  <rcc rId="605" sId="1">
    <oc r="D69">
      <f>D59+D54+D48+D43+D37+D31+D27+D23+D18+D12+D7</f>
    </oc>
    <nc r="D69" t="inlineStr">
      <is>
        <r>
          <t xml:space="preserve">11260,8 </t>
        </r>
        <r>
          <rPr>
            <b/>
            <strike/>
            <sz val="10"/>
            <rFont val="Times New Roman"/>
            <family val="1"/>
            <charset val="186"/>
          </rPr>
          <t>11219,3</t>
        </r>
      </is>
    </nc>
  </rcc>
  <rcc rId="606" sId="1">
    <nc r="D72">
      <v>-146</v>
    </nc>
  </rcc>
  <rfmt sheetId="1" sqref="D72">
    <dxf>
      <alignment horizontal="center" readingOrder="0"/>
    </dxf>
  </rfmt>
  <rfmt sheetId="1" sqref="D72" start="0" length="2147483647">
    <dxf>
      <font>
        <strike/>
      </font>
    </dxf>
  </rfmt>
  <rfmt sheetId="1" sqref="D72">
    <dxf>
      <numFmt numFmtId="164" formatCode="0.0"/>
    </dxf>
  </rfmt>
  <rcc rId="607" sId="1">
    <oc r="C79">
      <f>+C81+C82+C83+C84+C85</f>
    </oc>
    <nc r="C79" t="inlineStr">
      <is>
        <r>
          <rPr>
            <b/>
            <sz val="9"/>
            <color theme="1"/>
            <rFont val="Times New Roman"/>
            <family val="1"/>
            <charset val="186"/>
          </rPr>
          <t>11260,8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11219,3</t>
        </r>
      </is>
    </nc>
  </rcc>
  <rcc rId="608" sId="1">
    <oc r="C81">
      <f>+D9+D14+D20+D25+D29+D33+D38+D45+D50+D56</f>
    </oc>
    <nc r="C81" t="inlineStr">
      <is>
        <r>
          <rPr>
            <b/>
            <sz val="9"/>
            <color theme="1"/>
            <rFont val="Times New Roman"/>
            <family val="1"/>
            <charset val="186"/>
          </rPr>
          <t>8633,5</t>
        </r>
        <r>
          <rPr>
            <strike/>
            <sz val="9"/>
            <color theme="1"/>
            <rFont val="Times New Roman"/>
            <family val="1"/>
            <charset val="186"/>
          </rPr>
          <t xml:space="preserve"> 8596,5</t>
        </r>
      </is>
    </nc>
  </rcc>
  <rcc rId="609" sId="1">
    <oc r="C83">
      <f>+D16+D40+D10+D35+D21</f>
    </oc>
    <nc r="C83" t="inlineStr">
      <is>
        <r>
          <rPr>
            <b/>
            <sz val="9"/>
            <color theme="1"/>
            <rFont val="Times New Roman"/>
            <family val="1"/>
            <charset val="186"/>
          </rPr>
          <t>109,4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104,3</t>
        </r>
      </is>
    </nc>
  </rcc>
  <rcc rId="610" sId="1">
    <oc r="C84">
      <f>D62+D39+D34</f>
    </oc>
    <nc r="C84" t="inlineStr">
      <is>
        <r>
          <rPr>
            <b/>
            <sz val="9"/>
            <color theme="1"/>
            <rFont val="Times New Roman"/>
            <family val="1"/>
            <charset val="186"/>
          </rPr>
          <t>2475,4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2486,0</t>
        </r>
      </is>
    </nc>
  </rcc>
  <rcc rId="611" sId="1">
    <oc r="C85">
      <f>D63</f>
    </oc>
    <nc r="C85" t="inlineStr">
      <is>
        <r>
          <rPr>
            <b/>
            <sz val="9"/>
            <color theme="1"/>
            <rFont val="Times New Roman"/>
            <family val="1"/>
            <charset val="186"/>
          </rPr>
          <t>10,0</t>
        </r>
        <r>
          <rPr>
            <strike/>
            <sz val="9"/>
            <color theme="1"/>
            <rFont val="Times New Roman"/>
            <family val="1"/>
            <charset val="186"/>
          </rPr>
          <t xml:space="preserve"> 0,0</t>
        </r>
      </is>
    </nc>
  </rcc>
  <rfmt sheetId="1" sqref="C79:C85">
    <dxf>
      <alignment horizontal="right" readingOrder="0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" sId="1" numFmtId="4">
    <oc r="D9">
      <v>749.6</v>
    </oc>
    <nc r="D9" t="inlineStr">
      <is>
        <r>
          <t xml:space="preserve">749,6 </t>
        </r>
        <r>
          <rPr>
            <strike/>
            <sz val="10"/>
            <rFont val="Times New Roman"/>
            <family val="1"/>
            <charset val="186"/>
          </rPr>
          <t>748,9</t>
        </r>
      </is>
    </nc>
  </rcc>
  <rcc rId="613" sId="1">
    <oc r="D7">
      <f>SUM(D9:D10)</f>
    </oc>
    <nc r="D7" t="inlineStr">
      <is>
        <r>
          <t>750,3</t>
        </r>
        <r>
          <rPr>
            <b/>
            <strike/>
            <sz val="10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10"/>
            <color theme="1"/>
            <rFont val="Times New Roman"/>
            <family val="1"/>
            <charset val="186"/>
          </rPr>
          <t>749,6</t>
        </r>
      </is>
    </nc>
  </rcc>
  <rcc rId="614" sId="1">
    <oc r="D12">
      <f>+D14+D15+D16</f>
    </oc>
    <nc r="D12" t="inlineStr">
      <is>
        <r>
          <t>6950,4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6951,6</t>
        </r>
      </is>
    </nc>
  </rcc>
  <rcc rId="615" sId="1" numFmtId="4">
    <oc r="D14">
      <v>6817.3</v>
    </oc>
    <nc r="D14" t="inlineStr">
      <is>
        <r>
          <t xml:space="preserve">6817,3 </t>
        </r>
        <r>
          <rPr>
            <strike/>
            <sz val="10"/>
            <rFont val="Times New Roman"/>
            <family val="1"/>
            <charset val="186"/>
          </rPr>
          <t>6821,6</t>
        </r>
      </is>
    </nc>
  </rcc>
  <rcc rId="616" sId="1" numFmtId="4">
    <oc r="D16">
      <v>100.6</v>
    </oc>
    <nc r="D16" t="inlineStr">
      <is>
        <r>
          <t xml:space="preserve">100,6 </t>
        </r>
        <r>
          <rPr>
            <strike/>
            <sz val="10"/>
            <rFont val="Times New Roman"/>
            <family val="1"/>
            <charset val="186"/>
          </rPr>
          <t>97,5</t>
        </r>
      </is>
    </nc>
  </rcc>
  <rcc rId="617" sId="1" numFmtId="4">
    <oc r="D33">
      <v>343.9</v>
    </oc>
    <nc r="D33" t="inlineStr">
      <is>
        <r>
          <rPr>
            <b/>
            <sz val="10"/>
            <rFont val="Times New Roman"/>
            <family val="1"/>
            <charset val="186"/>
          </rPr>
          <t>343,9</t>
        </r>
        <r>
          <rPr>
            <sz val="10"/>
            <rFont val="Times New Roman"/>
            <family val="1"/>
            <charset val="186"/>
          </rPr>
          <t xml:space="preserve"> </t>
        </r>
        <r>
          <rPr>
            <strike/>
            <sz val="10"/>
            <rFont val="Times New Roman"/>
            <family val="1"/>
            <charset val="186"/>
          </rPr>
          <t>343,3</t>
        </r>
      </is>
    </nc>
  </rcc>
  <rfmt sheetId="1" sqref="D34:D35" start="0" length="2147483647">
    <dxf>
      <font>
        <b/>
      </font>
    </dxf>
  </rfmt>
  <rcc rId="618" sId="1" numFmtId="4">
    <oc r="D34">
      <v>1175.5999999999999</v>
    </oc>
    <nc r="D34" t="inlineStr">
      <is>
        <r>
          <t xml:space="preserve">1175,6 </t>
        </r>
        <r>
          <rPr>
            <strike/>
            <sz val="10"/>
            <rFont val="Times New Roman"/>
            <family val="1"/>
            <charset val="186"/>
          </rPr>
          <t>1176,2</t>
        </r>
      </is>
    </nc>
  </rcc>
  <rcc rId="619" sId="1" numFmtId="4">
    <oc r="D31">
      <f>+D33+D34+D35</f>
    </oc>
    <nc r="D31">
      <v>1520.4</v>
    </nc>
  </rcc>
  <rcc rId="620" sId="1">
    <oc r="D37">
      <f>D38+D39+D40</f>
    </oc>
    <nc r="D37" t="inlineStr">
      <is>
        <r>
          <t>1356,5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1354,5</t>
        </r>
      </is>
    </nc>
  </rcc>
  <rcc rId="621" sId="1" numFmtId="4">
    <oc r="D40">
      <v>7</v>
    </oc>
    <nc r="D40" t="inlineStr">
      <is>
        <r>
          <t xml:space="preserve">7,0 </t>
        </r>
        <r>
          <rPr>
            <strike/>
            <sz val="10"/>
            <rFont val="Times New Roman"/>
            <family val="1"/>
            <charset val="186"/>
          </rPr>
          <t>5,0</t>
        </r>
      </is>
    </nc>
  </rcc>
  <rcc rId="622" sId="1">
    <oc r="D48">
      <f>SUM(D50)</f>
    </oc>
    <nc r="D48" t="inlineStr">
      <is>
        <r>
          <t xml:space="preserve">90,9 </t>
        </r>
        <r>
          <rPr>
            <strike/>
            <sz val="10"/>
            <color theme="1"/>
            <rFont val="Times New Roman"/>
            <family val="1"/>
            <charset val="186"/>
          </rPr>
          <t>50,9</t>
        </r>
      </is>
    </nc>
  </rcc>
  <rcc rId="623" sId="1" numFmtId="4">
    <oc r="D50">
      <v>90.9</v>
    </oc>
    <nc r="D50" t="inlineStr">
      <is>
        <r>
          <t xml:space="preserve">90,9 </t>
        </r>
        <r>
          <rPr>
            <strike/>
            <sz val="10"/>
            <rFont val="Times New Roman"/>
            <family val="1"/>
            <charset val="186"/>
          </rPr>
          <t>50,9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C0333824-4FB3-430F-845B-83F64B47FC13}" name="user" id="-882782422" dateTime="2024-06-05T11:16:04"/>
  <userInfo guid="{909802A1-93E9-441C-BB15-FDCAC986D39B}" name="user" id="-882816328" dateTime="2024-06-12T10:35:5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5"/>
  <sheetViews>
    <sheetView tabSelected="1" zoomScaleNormal="100" workbookViewId="0">
      <selection activeCell="C171" sqref="C17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8" ht="39.6" customHeight="1" x14ac:dyDescent="0.2">
      <c r="B2" s="78" t="s">
        <v>20</v>
      </c>
      <c r="C2" s="78"/>
      <c r="D2" s="78"/>
      <c r="E2" s="78"/>
      <c r="F2" s="78"/>
      <c r="G2" s="78"/>
    </row>
    <row r="3" spans="2:8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8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8" ht="31.15" customHeight="1" x14ac:dyDescent="0.2">
      <c r="B5" s="11" t="s">
        <v>30</v>
      </c>
      <c r="C5" s="11" t="s">
        <v>53</v>
      </c>
      <c r="D5" s="12"/>
      <c r="E5" s="12"/>
      <c r="F5" s="12"/>
      <c r="G5" s="48" t="s">
        <v>45</v>
      </c>
    </row>
    <row r="6" spans="2:8" ht="30" customHeight="1" x14ac:dyDescent="0.2">
      <c r="B6" s="13" t="s">
        <v>31</v>
      </c>
      <c r="C6" s="14" t="s">
        <v>54</v>
      </c>
      <c r="D6" s="34"/>
      <c r="E6" s="34"/>
      <c r="F6" s="34"/>
      <c r="G6" s="49" t="s">
        <v>46</v>
      </c>
    </row>
    <row r="7" spans="2:8" ht="17.25" customHeight="1" x14ac:dyDescent="0.2">
      <c r="B7" s="36"/>
      <c r="C7" s="35" t="s">
        <v>3</v>
      </c>
      <c r="D7" s="37" t="s">
        <v>78</v>
      </c>
      <c r="E7" s="37">
        <f t="shared" ref="E7:F7" si="0">SUM(E9:E10)</f>
        <v>777.6</v>
      </c>
      <c r="F7" s="37">
        <f t="shared" si="0"/>
        <v>785.8</v>
      </c>
      <c r="G7" s="38"/>
    </row>
    <row r="8" spans="2:8" ht="17.25" customHeight="1" x14ac:dyDescent="0.2">
      <c r="B8" s="54"/>
      <c r="C8" s="17" t="s">
        <v>4</v>
      </c>
      <c r="D8" s="26"/>
      <c r="E8" s="26"/>
      <c r="F8" s="26"/>
      <c r="G8" s="26"/>
    </row>
    <row r="9" spans="2:8" ht="27.75" customHeight="1" x14ac:dyDescent="0.2">
      <c r="B9" s="54"/>
      <c r="C9" s="17" t="s">
        <v>11</v>
      </c>
      <c r="D9" s="6" t="s">
        <v>77</v>
      </c>
      <c r="E9" s="6">
        <v>777.6</v>
      </c>
      <c r="F9" s="6">
        <v>785.8</v>
      </c>
      <c r="G9" s="19"/>
    </row>
    <row r="10" spans="2:8" ht="18" customHeight="1" x14ac:dyDescent="0.2">
      <c r="B10" s="54"/>
      <c r="C10" s="15" t="s">
        <v>10</v>
      </c>
      <c r="D10" s="6">
        <v>0.7</v>
      </c>
      <c r="E10" s="6"/>
      <c r="F10" s="6"/>
      <c r="G10" s="19"/>
    </row>
    <row r="11" spans="2:8" ht="28.5" customHeight="1" x14ac:dyDescent="0.2">
      <c r="B11" s="13" t="s">
        <v>32</v>
      </c>
      <c r="C11" s="14" t="s">
        <v>55</v>
      </c>
      <c r="D11" s="34"/>
      <c r="E11" s="34"/>
      <c r="F11" s="34"/>
      <c r="G11" s="49" t="s">
        <v>49</v>
      </c>
    </row>
    <row r="12" spans="2:8" ht="17.25" customHeight="1" x14ac:dyDescent="0.2">
      <c r="B12" s="20"/>
      <c r="C12" s="21" t="s">
        <v>3</v>
      </c>
      <c r="D12" s="7" t="s">
        <v>79</v>
      </c>
      <c r="E12" s="7">
        <f>+E14+E15+E16</f>
        <v>7211.1</v>
      </c>
      <c r="F12" s="7">
        <f>+F14+F15+F16</f>
        <v>7234.2000000000007</v>
      </c>
      <c r="G12" s="22"/>
      <c r="H12" s="39"/>
    </row>
    <row r="13" spans="2:8" ht="17.25" customHeight="1" x14ac:dyDescent="0.2">
      <c r="B13" s="79"/>
      <c r="C13" s="17" t="s">
        <v>4</v>
      </c>
      <c r="D13" s="26"/>
      <c r="E13" s="26"/>
      <c r="F13" s="26"/>
      <c r="G13" s="19"/>
    </row>
    <row r="14" spans="2:8" ht="27.75" customHeight="1" x14ac:dyDescent="0.2">
      <c r="B14" s="79"/>
      <c r="C14" s="15" t="s">
        <v>11</v>
      </c>
      <c r="D14" s="28" t="s">
        <v>80</v>
      </c>
      <c r="E14" s="28">
        <v>7114.8</v>
      </c>
      <c r="F14" s="28">
        <v>7190.3</v>
      </c>
      <c r="G14" s="16"/>
    </row>
    <row r="15" spans="2:8" ht="18.600000000000001" customHeight="1" x14ac:dyDescent="0.2">
      <c r="B15" s="79"/>
      <c r="C15" s="15" t="s">
        <v>14</v>
      </c>
      <c r="D15" s="28">
        <v>32.5</v>
      </c>
      <c r="E15" s="28">
        <v>38.200000000000003</v>
      </c>
      <c r="F15" s="28">
        <v>38.6</v>
      </c>
      <c r="G15" s="16"/>
    </row>
    <row r="16" spans="2:8" ht="16.5" customHeight="1" x14ac:dyDescent="0.2">
      <c r="B16" s="79"/>
      <c r="C16" s="15" t="s">
        <v>10</v>
      </c>
      <c r="D16" s="28" t="s">
        <v>81</v>
      </c>
      <c r="E16" s="28">
        <v>58.1</v>
      </c>
      <c r="F16" s="28">
        <f>+F40</f>
        <v>5.3</v>
      </c>
      <c r="G16" s="16"/>
    </row>
    <row r="17" spans="2:10" ht="30" customHeight="1" x14ac:dyDescent="0.2">
      <c r="B17" s="13" t="s">
        <v>33</v>
      </c>
      <c r="C17" s="14" t="s">
        <v>56</v>
      </c>
      <c r="D17" s="30"/>
      <c r="E17" s="30"/>
      <c r="F17" s="30"/>
      <c r="G17" s="49" t="s">
        <v>46</v>
      </c>
    </row>
    <row r="18" spans="2:10" ht="17.25" customHeight="1" x14ac:dyDescent="0.2">
      <c r="B18" s="20"/>
      <c r="C18" s="21" t="s">
        <v>3</v>
      </c>
      <c r="D18" s="7">
        <f>SUM(D20:D21)</f>
        <v>156.89999999999998</v>
      </c>
      <c r="E18" s="7">
        <f t="shared" ref="E18:F18" si="1">SUM(E20:E21)</f>
        <v>162.80000000000001</v>
      </c>
      <c r="F18" s="7">
        <f t="shared" si="1"/>
        <v>164.5</v>
      </c>
      <c r="G18" s="22"/>
    </row>
    <row r="19" spans="2:10" ht="17.25" customHeight="1" x14ac:dyDescent="0.2">
      <c r="B19" s="79"/>
      <c r="C19" s="46" t="s">
        <v>4</v>
      </c>
      <c r="D19" s="6"/>
      <c r="E19" s="6"/>
      <c r="F19" s="6"/>
      <c r="G19" s="18"/>
    </row>
    <row r="20" spans="2:10" ht="27.75" customHeight="1" x14ac:dyDescent="0.2">
      <c r="B20" s="79"/>
      <c r="C20" s="24" t="s">
        <v>11</v>
      </c>
      <c r="D20" s="28">
        <v>156.69999999999999</v>
      </c>
      <c r="E20" s="28">
        <v>162.80000000000001</v>
      </c>
      <c r="F20" s="28">
        <v>164.5</v>
      </c>
      <c r="G20" s="27"/>
    </row>
    <row r="21" spans="2:10" ht="16.149999999999999" customHeight="1" x14ac:dyDescent="0.2">
      <c r="B21" s="79"/>
      <c r="C21" s="24" t="s">
        <v>10</v>
      </c>
      <c r="D21" s="28">
        <v>0.2</v>
      </c>
      <c r="E21" s="28"/>
      <c r="F21" s="28"/>
      <c r="G21" s="27"/>
    </row>
    <row r="22" spans="2:10" ht="16.149999999999999" customHeight="1" x14ac:dyDescent="0.2">
      <c r="B22" s="13" t="s">
        <v>34</v>
      </c>
      <c r="C22" s="14" t="s">
        <v>57</v>
      </c>
      <c r="D22" s="30"/>
      <c r="E22" s="30"/>
      <c r="F22" s="30"/>
      <c r="G22" s="49" t="s">
        <v>47</v>
      </c>
    </row>
    <row r="23" spans="2:10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207</v>
      </c>
      <c r="F23" s="7">
        <f t="shared" si="2"/>
        <v>215</v>
      </c>
      <c r="G23" s="22"/>
    </row>
    <row r="24" spans="2:10" ht="24" customHeight="1" x14ac:dyDescent="0.2">
      <c r="B24" s="79"/>
      <c r="C24" s="46" t="s">
        <v>4</v>
      </c>
      <c r="D24" s="6"/>
      <c r="E24" s="6"/>
      <c r="F24" s="6"/>
      <c r="G24" s="18"/>
    </row>
    <row r="25" spans="2:10" ht="27" customHeight="1" x14ac:dyDescent="0.2">
      <c r="B25" s="79"/>
      <c r="C25" s="24" t="s">
        <v>11</v>
      </c>
      <c r="D25" s="28">
        <v>200</v>
      </c>
      <c r="E25" s="28">
        <v>207</v>
      </c>
      <c r="F25" s="28">
        <v>215</v>
      </c>
      <c r="G25" s="27"/>
      <c r="J25" s="39"/>
    </row>
    <row r="26" spans="2:10" ht="44.45" customHeight="1" x14ac:dyDescent="0.2">
      <c r="B26" s="13" t="s">
        <v>35</v>
      </c>
      <c r="C26" s="14" t="s">
        <v>58</v>
      </c>
      <c r="D26" s="30"/>
      <c r="E26" s="30"/>
      <c r="F26" s="30"/>
      <c r="G26" s="49" t="s">
        <v>46</v>
      </c>
    </row>
    <row r="27" spans="2:10" ht="16.149999999999999" customHeight="1" x14ac:dyDescent="0.2">
      <c r="B27" s="20"/>
      <c r="C27" s="21" t="s">
        <v>3</v>
      </c>
      <c r="D27" s="7">
        <f>SUM(D29)</f>
        <v>24.7</v>
      </c>
      <c r="E27" s="7">
        <f t="shared" ref="E27:F27" si="3">SUM(E29)</f>
        <v>25.6</v>
      </c>
      <c r="F27" s="7">
        <f t="shared" si="3"/>
        <v>25.9</v>
      </c>
      <c r="G27" s="22"/>
    </row>
    <row r="28" spans="2:10" ht="16.149999999999999" customHeight="1" x14ac:dyDescent="0.2">
      <c r="B28" s="79"/>
      <c r="C28" s="46" t="s">
        <v>4</v>
      </c>
      <c r="D28" s="6"/>
      <c r="E28" s="6"/>
      <c r="F28" s="6"/>
      <c r="G28" s="18"/>
    </row>
    <row r="29" spans="2:10" ht="33.6" customHeight="1" x14ac:dyDescent="0.2">
      <c r="B29" s="79"/>
      <c r="C29" s="24" t="s">
        <v>11</v>
      </c>
      <c r="D29" s="28">
        <v>24.7</v>
      </c>
      <c r="E29" s="28">
        <v>25.6</v>
      </c>
      <c r="F29" s="28">
        <v>25.9</v>
      </c>
      <c r="G29" s="27"/>
    </row>
    <row r="30" spans="2:10" ht="40.5" customHeight="1" x14ac:dyDescent="0.2">
      <c r="B30" s="13" t="s">
        <v>36</v>
      </c>
      <c r="C30" s="14" t="s">
        <v>59</v>
      </c>
      <c r="D30" s="29"/>
      <c r="E30" s="29"/>
      <c r="F30" s="29"/>
      <c r="G30" s="49" t="s">
        <v>48</v>
      </c>
    </row>
    <row r="31" spans="2:10" ht="17.25" customHeight="1" x14ac:dyDescent="0.2">
      <c r="B31" s="20"/>
      <c r="C31" s="21" t="s">
        <v>21</v>
      </c>
      <c r="D31" s="7">
        <v>1520.4</v>
      </c>
      <c r="E31" s="7">
        <f>+E33+E34+E35</f>
        <v>1506.6999999999998</v>
      </c>
      <c r="F31" s="7">
        <f t="shared" ref="F31" si="4">+F33+F34+F35</f>
        <v>1490.6999999999998</v>
      </c>
      <c r="G31" s="22"/>
    </row>
    <row r="32" spans="2:10" ht="17.25" customHeight="1" x14ac:dyDescent="0.2">
      <c r="B32" s="79"/>
      <c r="C32" s="17" t="s">
        <v>4</v>
      </c>
      <c r="D32" s="26"/>
      <c r="E32" s="26"/>
      <c r="F32" s="26"/>
      <c r="G32" s="19"/>
    </row>
    <row r="33" spans="2:7" ht="27.75" customHeight="1" x14ac:dyDescent="0.2">
      <c r="B33" s="79"/>
      <c r="C33" s="15" t="s">
        <v>11</v>
      </c>
      <c r="D33" s="45" t="s">
        <v>82</v>
      </c>
      <c r="E33" s="45">
        <v>358.1</v>
      </c>
      <c r="F33" s="45">
        <v>362.1</v>
      </c>
      <c r="G33" s="16"/>
    </row>
    <row r="34" spans="2:7" ht="18.600000000000001" customHeight="1" x14ac:dyDescent="0.2">
      <c r="B34" s="79"/>
      <c r="C34" s="15" t="s">
        <v>15</v>
      </c>
      <c r="D34" s="28" t="s">
        <v>83</v>
      </c>
      <c r="E34" s="45">
        <v>1148.5999999999999</v>
      </c>
      <c r="F34" s="45">
        <v>1128.5999999999999</v>
      </c>
      <c r="G34" s="16"/>
    </row>
    <row r="35" spans="2:7" ht="18.600000000000001" customHeight="1" x14ac:dyDescent="0.2">
      <c r="B35" s="55"/>
      <c r="C35" s="24" t="s">
        <v>10</v>
      </c>
      <c r="D35" s="28">
        <v>0.9</v>
      </c>
      <c r="E35" s="45"/>
      <c r="F35" s="45"/>
      <c r="G35" s="16"/>
    </row>
    <row r="36" spans="2:7" ht="34.9" customHeight="1" x14ac:dyDescent="0.2">
      <c r="B36" s="23" t="s">
        <v>44</v>
      </c>
      <c r="C36" s="14" t="s">
        <v>60</v>
      </c>
      <c r="D36" s="50"/>
      <c r="E36" s="50"/>
      <c r="F36" s="50"/>
      <c r="G36" s="49" t="s">
        <v>50</v>
      </c>
    </row>
    <row r="37" spans="2:7" ht="17.25" customHeight="1" x14ac:dyDescent="0.2">
      <c r="B37" s="20"/>
      <c r="C37" s="21" t="s">
        <v>21</v>
      </c>
      <c r="D37" s="7" t="s">
        <v>84</v>
      </c>
      <c r="E37" s="7">
        <f>+E38+E39+E40</f>
        <v>1405.1</v>
      </c>
      <c r="F37" s="7">
        <f>+F38+F39+F40</f>
        <v>1419.9999999999998</v>
      </c>
      <c r="G37" s="22"/>
    </row>
    <row r="38" spans="2:7" ht="30" customHeight="1" x14ac:dyDescent="0.2">
      <c r="B38" s="55"/>
      <c r="C38" s="15" t="s">
        <v>11</v>
      </c>
      <c r="D38" s="28">
        <v>49.7</v>
      </c>
      <c r="E38" s="28">
        <v>51.6</v>
      </c>
      <c r="F38" s="28">
        <v>52.1</v>
      </c>
      <c r="G38" s="16"/>
    </row>
    <row r="39" spans="2:7" ht="18.600000000000001" customHeight="1" x14ac:dyDescent="0.2">
      <c r="B39" s="55"/>
      <c r="C39" s="15" t="s">
        <v>15</v>
      </c>
      <c r="D39" s="28">
        <v>1299.8</v>
      </c>
      <c r="E39" s="28">
        <v>1348.3</v>
      </c>
      <c r="F39" s="28">
        <v>1362.6</v>
      </c>
      <c r="G39" s="16"/>
    </row>
    <row r="40" spans="2:7" ht="18.600000000000001" customHeight="1" x14ac:dyDescent="0.2">
      <c r="B40" s="55"/>
      <c r="C40" s="15" t="s">
        <v>10</v>
      </c>
      <c r="D40" s="28" t="s">
        <v>85</v>
      </c>
      <c r="E40" s="28">
        <v>5.2</v>
      </c>
      <c r="F40" s="28">
        <v>5.3</v>
      </c>
      <c r="G40" s="16"/>
    </row>
    <row r="41" spans="2:7" ht="35.450000000000003" customHeight="1" x14ac:dyDescent="0.2">
      <c r="B41" s="11" t="s">
        <v>37</v>
      </c>
      <c r="C41" s="56" t="s">
        <v>66</v>
      </c>
      <c r="D41" s="31"/>
      <c r="E41" s="31"/>
      <c r="F41" s="31"/>
      <c r="G41" s="12"/>
    </row>
    <row r="42" spans="2:7" ht="39.75" customHeight="1" x14ac:dyDescent="0.2">
      <c r="B42" s="23" t="s">
        <v>38</v>
      </c>
      <c r="C42" s="14" t="s">
        <v>61</v>
      </c>
      <c r="D42" s="41"/>
      <c r="E42" s="41"/>
      <c r="F42" s="41"/>
      <c r="G42" s="49" t="s">
        <v>46</v>
      </c>
    </row>
    <row r="43" spans="2:7" ht="15" customHeight="1" x14ac:dyDescent="0.2">
      <c r="B43" s="20"/>
      <c r="C43" s="21" t="s">
        <v>3</v>
      </c>
      <c r="D43" s="7">
        <f>SUM(D45:D46)</f>
        <v>177.2</v>
      </c>
      <c r="E43" s="7">
        <f t="shared" ref="E43:F43" si="5">SUM(E45:E46)</f>
        <v>590</v>
      </c>
      <c r="F43" s="7">
        <f t="shared" si="5"/>
        <v>86.3</v>
      </c>
      <c r="G43" s="22"/>
    </row>
    <row r="44" spans="2:7" ht="17.25" customHeight="1" x14ac:dyDescent="0.2">
      <c r="B44" s="79"/>
      <c r="C44" s="17" t="s">
        <v>4</v>
      </c>
      <c r="D44" s="26"/>
      <c r="E44" s="26"/>
      <c r="F44" s="26"/>
      <c r="G44" s="19"/>
    </row>
    <row r="45" spans="2:7" ht="27.75" customHeight="1" x14ac:dyDescent="0.2">
      <c r="B45" s="79"/>
      <c r="C45" s="15" t="s">
        <v>11</v>
      </c>
      <c r="D45" s="28">
        <v>177.2</v>
      </c>
      <c r="E45" s="28">
        <v>590</v>
      </c>
      <c r="F45" s="28">
        <v>86.3</v>
      </c>
      <c r="G45" s="16"/>
    </row>
    <row r="46" spans="2:7" ht="16.5" customHeight="1" x14ac:dyDescent="0.2">
      <c r="B46" s="79"/>
      <c r="C46" s="15" t="s">
        <v>10</v>
      </c>
      <c r="D46" s="28"/>
      <c r="E46" s="28"/>
      <c r="F46" s="28"/>
      <c r="G46" s="16"/>
    </row>
    <row r="47" spans="2:7" ht="36" customHeight="1" x14ac:dyDescent="0.2">
      <c r="B47" s="43" t="s">
        <v>43</v>
      </c>
      <c r="C47" s="14" t="s">
        <v>62</v>
      </c>
      <c r="D47" s="42"/>
      <c r="E47" s="42"/>
      <c r="F47" s="42"/>
      <c r="G47" s="49" t="s">
        <v>46</v>
      </c>
    </row>
    <row r="48" spans="2:7" ht="15" customHeight="1" x14ac:dyDescent="0.2">
      <c r="B48" s="20"/>
      <c r="C48" s="21" t="s">
        <v>3</v>
      </c>
      <c r="D48" s="7" t="s">
        <v>86</v>
      </c>
      <c r="E48" s="7">
        <f>SUM(E50)</f>
        <v>52.8</v>
      </c>
      <c r="F48" s="7">
        <f t="shared" ref="F48" si="6">SUM(F50)</f>
        <v>53.4</v>
      </c>
      <c r="G48" s="22"/>
    </row>
    <row r="49" spans="2:7" ht="17.25" customHeight="1" x14ac:dyDescent="0.2">
      <c r="B49" s="79"/>
      <c r="C49" s="17" t="s">
        <v>4</v>
      </c>
      <c r="D49" s="26"/>
      <c r="E49" s="26"/>
      <c r="F49" s="26"/>
      <c r="G49" s="19"/>
    </row>
    <row r="50" spans="2:7" ht="27.75" customHeight="1" x14ac:dyDescent="0.2">
      <c r="B50" s="79"/>
      <c r="C50" s="15" t="s">
        <v>11</v>
      </c>
      <c r="D50" s="28" t="s">
        <v>87</v>
      </c>
      <c r="E50" s="28">
        <v>52.8</v>
      </c>
      <c r="F50" s="28">
        <v>53.4</v>
      </c>
      <c r="G50" s="16"/>
    </row>
    <row r="51" spans="2:7" ht="16.5" customHeight="1" x14ac:dyDescent="0.2">
      <c r="B51" s="79"/>
      <c r="C51" s="15" t="s">
        <v>10</v>
      </c>
      <c r="D51" s="28"/>
      <c r="E51" s="28"/>
      <c r="F51" s="28"/>
      <c r="G51" s="16"/>
    </row>
    <row r="52" spans="2:7" ht="40.9" customHeight="1" x14ac:dyDescent="0.2">
      <c r="B52" s="57" t="s">
        <v>39</v>
      </c>
      <c r="C52" s="56" t="s">
        <v>67</v>
      </c>
      <c r="D52" s="58"/>
      <c r="E52" s="58"/>
      <c r="F52" s="58"/>
      <c r="G52" s="12"/>
    </row>
    <row r="53" spans="2:7" ht="53.45" customHeight="1" x14ac:dyDescent="0.2">
      <c r="B53" s="43" t="s">
        <v>40</v>
      </c>
      <c r="C53" s="14" t="s">
        <v>63</v>
      </c>
      <c r="D53" s="42"/>
      <c r="E53" s="42"/>
      <c r="F53" s="42"/>
      <c r="G53" s="49" t="s">
        <v>51</v>
      </c>
    </row>
    <row r="54" spans="2:7" ht="26.45" customHeight="1" x14ac:dyDescent="0.2">
      <c r="B54" s="20"/>
      <c r="C54" s="21" t="s">
        <v>3</v>
      </c>
      <c r="D54" s="7">
        <f>SUM(D56:D57)</f>
        <v>23.5</v>
      </c>
      <c r="E54" s="7">
        <f>+E57+E56</f>
        <v>62</v>
      </c>
      <c r="F54" s="7">
        <f>SUM(F56:F57)</f>
        <v>62</v>
      </c>
      <c r="G54" s="22"/>
    </row>
    <row r="55" spans="2:7" x14ac:dyDescent="0.2">
      <c r="B55" s="79"/>
      <c r="C55" s="17" t="s">
        <v>4</v>
      </c>
      <c r="D55" s="26"/>
      <c r="E55" s="26"/>
      <c r="F55" s="26"/>
      <c r="G55" s="19"/>
    </row>
    <row r="56" spans="2:7" ht="25.5" x14ac:dyDescent="0.2">
      <c r="B56" s="79"/>
      <c r="C56" s="15" t="s">
        <v>11</v>
      </c>
      <c r="D56" s="28">
        <v>23.5</v>
      </c>
      <c r="E56" s="6"/>
      <c r="F56" s="6"/>
      <c r="G56" s="16"/>
    </row>
    <row r="57" spans="2:7" ht="25.5" x14ac:dyDescent="0.2">
      <c r="B57" s="79"/>
      <c r="C57" s="15" t="s">
        <v>16</v>
      </c>
      <c r="D57" s="28"/>
      <c r="E57" s="28">
        <v>62</v>
      </c>
      <c r="F57" s="28">
        <v>62</v>
      </c>
      <c r="G57" s="16"/>
    </row>
    <row r="58" spans="2:7" ht="40.9" customHeight="1" x14ac:dyDescent="0.2">
      <c r="B58" s="43" t="s">
        <v>41</v>
      </c>
      <c r="C58" s="14" t="s">
        <v>64</v>
      </c>
      <c r="D58" s="42"/>
      <c r="E58" s="42"/>
      <c r="F58" s="42"/>
      <c r="G58" s="49" t="s">
        <v>52</v>
      </c>
    </row>
    <row r="59" spans="2:7" ht="26.45" customHeight="1" x14ac:dyDescent="0.2">
      <c r="B59" s="20"/>
      <c r="C59" s="21" t="s">
        <v>3</v>
      </c>
      <c r="D59" s="7">
        <f>SUM(D61:D65)</f>
        <v>10</v>
      </c>
      <c r="E59" s="7">
        <f t="shared" ref="E59:F59" si="7">SUM(E61:E65)</f>
        <v>0</v>
      </c>
      <c r="F59" s="7">
        <f t="shared" si="7"/>
        <v>0</v>
      </c>
      <c r="G59" s="22"/>
    </row>
    <row r="60" spans="2:7" x14ac:dyDescent="0.2">
      <c r="B60" s="79"/>
      <c r="C60" s="17" t="s">
        <v>4</v>
      </c>
      <c r="D60" s="26"/>
      <c r="E60" s="26"/>
      <c r="F60" s="26"/>
      <c r="G60" s="19"/>
    </row>
    <row r="61" spans="2:7" ht="25.5" x14ac:dyDescent="0.2">
      <c r="B61" s="79"/>
      <c r="C61" s="15" t="s">
        <v>11</v>
      </c>
      <c r="D61" s="28"/>
      <c r="E61" s="28"/>
      <c r="F61" s="28"/>
      <c r="G61" s="16"/>
    </row>
    <row r="62" spans="2:7" x14ac:dyDescent="0.2">
      <c r="B62" s="79"/>
      <c r="C62" s="15" t="s">
        <v>15</v>
      </c>
      <c r="D62" s="28"/>
      <c r="E62" s="28"/>
      <c r="F62" s="28"/>
      <c r="G62" s="16"/>
    </row>
    <row r="63" spans="2:7" ht="25.5" x14ac:dyDescent="0.2">
      <c r="B63" s="79"/>
      <c r="C63" s="15" t="s">
        <v>16</v>
      </c>
      <c r="D63" s="28">
        <v>10</v>
      </c>
      <c r="E63" s="28"/>
      <c r="F63" s="28"/>
      <c r="G63" s="16"/>
    </row>
    <row r="64" spans="2:7" x14ac:dyDescent="0.2">
      <c r="B64" s="79"/>
      <c r="C64" s="15" t="s">
        <v>17</v>
      </c>
      <c r="D64" s="28"/>
      <c r="E64" s="28"/>
      <c r="F64" s="28"/>
      <c r="G64" s="16"/>
    </row>
    <row r="65" spans="2:7" ht="18" customHeight="1" x14ac:dyDescent="0.2">
      <c r="B65" s="79"/>
      <c r="C65" s="15" t="s">
        <v>10</v>
      </c>
      <c r="D65" s="28"/>
      <c r="E65" s="28"/>
      <c r="F65" s="28"/>
      <c r="G65" s="16"/>
    </row>
    <row r="66" spans="2:7" ht="30.6" customHeight="1" x14ac:dyDescent="0.2">
      <c r="B66" s="23" t="s">
        <v>42</v>
      </c>
      <c r="C66" s="14" t="s">
        <v>65</v>
      </c>
      <c r="D66" s="41"/>
      <c r="E66" s="41"/>
      <c r="F66" s="41"/>
      <c r="G66" s="49" t="s">
        <v>46</v>
      </c>
    </row>
    <row r="67" spans="2:7" x14ac:dyDescent="0.2">
      <c r="B67" s="46"/>
      <c r="C67" s="17" t="s">
        <v>4</v>
      </c>
      <c r="D67" s="40"/>
      <c r="E67" s="40"/>
      <c r="F67" s="40"/>
      <c r="G67" s="19"/>
    </row>
    <row r="68" spans="2:7" ht="25.5" x14ac:dyDescent="0.2">
      <c r="B68" s="46"/>
      <c r="C68" s="15" t="s">
        <v>11</v>
      </c>
      <c r="D68" s="40"/>
      <c r="E68" s="40"/>
      <c r="F68" s="40"/>
      <c r="G68" s="19"/>
    </row>
    <row r="69" spans="2:7" ht="26.25" customHeight="1" x14ac:dyDescent="0.2">
      <c r="B69" s="59"/>
      <c r="C69" s="60" t="s">
        <v>22</v>
      </c>
      <c r="D69" s="61" t="s">
        <v>71</v>
      </c>
      <c r="E69" s="61">
        <f>+E59+E54+E48+E43+E37+E31+E27+E23+E18+E12+E7</f>
        <v>12000.7</v>
      </c>
      <c r="F69" s="61">
        <f>F59+F54+F48+F43+F37+F31+F27+F23+F18+F12+F7</f>
        <v>11537.8</v>
      </c>
      <c r="G69" s="22"/>
    </row>
    <row r="70" spans="2:7" ht="15.75" customHeight="1" x14ac:dyDescent="0.2">
      <c r="B70" s="25"/>
      <c r="C70" s="24" t="s">
        <v>5</v>
      </c>
      <c r="D70" s="5"/>
      <c r="E70" s="5"/>
      <c r="F70" s="5"/>
      <c r="G70" s="16"/>
    </row>
    <row r="71" spans="2:7" ht="29.45" customHeight="1" x14ac:dyDescent="0.2">
      <c r="B71" s="25"/>
      <c r="C71" s="24" t="s">
        <v>6</v>
      </c>
      <c r="D71" s="72" t="s">
        <v>70</v>
      </c>
      <c r="E71" s="5" t="s">
        <v>69</v>
      </c>
      <c r="F71" s="5">
        <f>+F69-E69</f>
        <v>-462.90000000000146</v>
      </c>
      <c r="G71" s="16"/>
    </row>
    <row r="72" spans="2:7" x14ac:dyDescent="0.2">
      <c r="C72" s="4"/>
      <c r="D72" s="73">
        <v>-146</v>
      </c>
    </row>
    <row r="73" spans="2:7" ht="13.15" customHeight="1" x14ac:dyDescent="0.2">
      <c r="B73" s="80" t="s">
        <v>12</v>
      </c>
      <c r="C73" s="80"/>
      <c r="D73" s="80"/>
      <c r="E73" s="80"/>
      <c r="F73" s="80"/>
      <c r="G73" s="80"/>
    </row>
    <row r="74" spans="2:7" ht="18" customHeight="1" x14ac:dyDescent="0.2">
      <c r="B74" s="80" t="s">
        <v>13</v>
      </c>
      <c r="C74" s="80"/>
      <c r="D74" s="80"/>
      <c r="E74" s="80"/>
      <c r="F74" s="80"/>
      <c r="G74" s="80"/>
    </row>
    <row r="75" spans="2:7" x14ac:dyDescent="0.2">
      <c r="B75" s="81" t="s">
        <v>19</v>
      </c>
      <c r="C75" s="81"/>
      <c r="D75" s="81"/>
      <c r="E75" s="81"/>
      <c r="F75" s="81"/>
      <c r="G75" s="81"/>
    </row>
    <row r="76" spans="2:7" x14ac:dyDescent="0.2">
      <c r="B76" s="51" t="s">
        <v>18</v>
      </c>
      <c r="C76" s="52"/>
      <c r="D76" s="53"/>
      <c r="E76" s="51"/>
      <c r="F76" s="51"/>
      <c r="G76" s="51"/>
    </row>
    <row r="77" spans="2:7" x14ac:dyDescent="0.2">
      <c r="D77" s="47"/>
    </row>
    <row r="78" spans="2:7" x14ac:dyDescent="0.2">
      <c r="B78" s="68" t="s">
        <v>68</v>
      </c>
      <c r="C78" s="69">
        <v>2024</v>
      </c>
      <c r="D78" s="69">
        <v>2025</v>
      </c>
      <c r="E78" s="69">
        <v>2026</v>
      </c>
    </row>
    <row r="79" spans="2:7" ht="36" x14ac:dyDescent="0.2">
      <c r="B79" s="70" t="s">
        <v>3</v>
      </c>
      <c r="C79" s="74" t="s">
        <v>72</v>
      </c>
      <c r="D79" s="71">
        <f>+D81+D82+D83+D84+D85</f>
        <v>12000.7</v>
      </c>
      <c r="E79" s="71">
        <f>+E81+E82+E84+E83+E85</f>
        <v>11537.800000000001</v>
      </c>
      <c r="F79" s="39"/>
    </row>
    <row r="80" spans="2:7" x14ac:dyDescent="0.2">
      <c r="B80" s="62" t="s">
        <v>4</v>
      </c>
      <c r="C80" s="75"/>
      <c r="D80" s="63"/>
      <c r="E80" s="63"/>
    </row>
    <row r="81" spans="2:5" ht="41.25" customHeight="1" x14ac:dyDescent="0.2">
      <c r="B81" s="64" t="s">
        <v>11</v>
      </c>
      <c r="C81" s="76" t="s">
        <v>73</v>
      </c>
      <c r="D81" s="65">
        <f>+E9+E14+E20+E25+E29+E33+E38+E45+E50</f>
        <v>9340.3000000000011</v>
      </c>
      <c r="E81" s="65">
        <f>+F9+F14+F20+F25+F29+F33+F38+F45+F50</f>
        <v>8935.4</v>
      </c>
    </row>
    <row r="82" spans="2:5" ht="24" x14ac:dyDescent="0.2">
      <c r="B82" s="64" t="s">
        <v>14</v>
      </c>
      <c r="C82" s="76">
        <f>+D15</f>
        <v>32.5</v>
      </c>
      <c r="D82" s="65">
        <f>+E15</f>
        <v>38.200000000000003</v>
      </c>
      <c r="E82" s="65">
        <f>+F15</f>
        <v>38.6</v>
      </c>
    </row>
    <row r="83" spans="2:5" ht="18.75" customHeight="1" x14ac:dyDescent="0.2">
      <c r="B83" s="64" t="s">
        <v>10</v>
      </c>
      <c r="C83" s="76" t="s">
        <v>74</v>
      </c>
      <c r="D83" s="65">
        <f t="shared" ref="D83:E83" si="8">+E16+E40+E10+E35+E21</f>
        <v>63.300000000000004</v>
      </c>
      <c r="E83" s="65">
        <f t="shared" si="8"/>
        <v>10.6</v>
      </c>
    </row>
    <row r="84" spans="2:5" ht="36" x14ac:dyDescent="0.2">
      <c r="B84" s="64" t="s">
        <v>15</v>
      </c>
      <c r="C84" s="77" t="s">
        <v>75</v>
      </c>
      <c r="D84" s="65">
        <f t="shared" ref="D84:E84" si="9">E62+E39+E34</f>
        <v>2496.8999999999996</v>
      </c>
      <c r="E84" s="65">
        <f t="shared" si="9"/>
        <v>2491.1999999999998</v>
      </c>
    </row>
    <row r="85" spans="2:5" ht="37.5" customHeight="1" x14ac:dyDescent="0.2">
      <c r="B85" s="66" t="s">
        <v>16</v>
      </c>
      <c r="C85" s="77" t="s">
        <v>76</v>
      </c>
      <c r="D85" s="67">
        <f>+E54</f>
        <v>62</v>
      </c>
      <c r="E85" s="67">
        <f>+F54</f>
        <v>62</v>
      </c>
    </row>
  </sheetData>
  <customSheetViews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C1EF5078-F834-466D-A78D-C2FEFDDB78FD}" fitToPage="1" topLeftCell="A67">
      <selection activeCell="F91" sqref="F91"/>
      <pageMargins left="0.39370078740157483" right="0.39370078740157483" top="0.59055118110236227" bottom="0.59055118110236227" header="0" footer="0"/>
      <pageSetup paperSize="9" scale="53" fitToHeight="0" orientation="portrait" r:id="rId6"/>
    </customSheetView>
  </customSheetViews>
  <mergeCells count="13">
    <mergeCell ref="B2:G2"/>
    <mergeCell ref="B24:B25"/>
    <mergeCell ref="B28:B29"/>
    <mergeCell ref="B74:G74"/>
    <mergeCell ref="B75:G75"/>
    <mergeCell ref="B19:B21"/>
    <mergeCell ref="B73:G73"/>
    <mergeCell ref="B13:B16"/>
    <mergeCell ref="B60:B65"/>
    <mergeCell ref="B32:B34"/>
    <mergeCell ref="B44:B46"/>
    <mergeCell ref="B55:B57"/>
    <mergeCell ref="B49:B51"/>
  </mergeCells>
  <pageMargins left="0.39370078740157483" right="0.39370078740157483" top="0.59055118110236227" bottom="0.59055118110236227" header="0" footer="0"/>
  <pageSetup paperSize="9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27</v>
      </c>
    </row>
    <row r="3" spans="2:2" ht="167.25" customHeight="1" x14ac:dyDescent="0.2">
      <c r="B3" s="2" t="s">
        <v>23</v>
      </c>
    </row>
    <row r="4" spans="2:2" ht="102" customHeight="1" x14ac:dyDescent="0.2">
      <c r="B4" s="2" t="s">
        <v>28</v>
      </c>
    </row>
    <row r="5" spans="2:2" ht="75.599999999999994" customHeight="1" x14ac:dyDescent="0.2">
      <c r="B5" s="2" t="s">
        <v>24</v>
      </c>
    </row>
    <row r="6" spans="2:2" ht="36.6" customHeight="1" x14ac:dyDescent="0.2">
      <c r="B6" s="2" t="s">
        <v>25</v>
      </c>
    </row>
    <row r="7" spans="2:2" ht="177" customHeight="1" x14ac:dyDescent="0.2">
      <c r="B7" s="2" t="s">
        <v>29</v>
      </c>
    </row>
    <row r="8" spans="2:2" ht="124.15" customHeight="1" x14ac:dyDescent="0.2">
      <c r="B8" s="44" t="s">
        <v>26</v>
      </c>
    </row>
    <row r="9" spans="2:2" x14ac:dyDescent="0.2">
      <c r="B9" s="4"/>
    </row>
  </sheetData>
  <customSheetViews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2024-02-10T11:50:54Z</cp:lastPrinted>
  <dcterms:created xsi:type="dcterms:W3CDTF">2023-07-11T10:34:54Z</dcterms:created>
  <dcterms:modified xsi:type="dcterms:W3CDTF">2024-06-12T11:00:11Z</dcterms:modified>
</cp:coreProperties>
</file>