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le.Brazeniene\Desktop\PANRS SVP 2024-01-30\"/>
    </mc:Choice>
  </mc:AlternateContent>
  <xr:revisionPtr revIDLastSave="0" documentId="13_ncr:81_{4E2E77E7-47AC-48CD-9E54-0A828E1EFF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programa 3 lentelė" sheetId="1" r:id="rId1"/>
    <sheet name="Lėšų atmintinė" sheetId="2" state="hidden" r:id="rId2"/>
  </sheets>
  <calcPr calcId="181029"/>
  <customWorkbookViews>
    <customWorkbookView name="Migle Brazeniene - Personal View" guid="{95A66661-924C-4587-BF9B-C47E0C69FD0D}" mergeInterval="0" personalView="1" maximized="1" xWindow="-8" yWindow="-8" windowWidth="1936" windowHeight="1056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user - Individuali peržiūra" guid="{AE9DA1E0-6181-496E-99C6-08519C19A850}" mergeInterval="0" personalView="1" maximized="1" xWindow="-8" yWindow="-8" windowWidth="1936" windowHeight="1056" activeSheetId="1"/>
    <customWorkbookView name="Indrė Butenienė - Individuali peržiūra" guid="{9B9F3E62-7C78-4894-A8F0-B3229B2D1239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1" l="1"/>
  <c r="E90" i="1"/>
  <c r="E86" i="1"/>
  <c r="D91" i="1"/>
  <c r="D86" i="1"/>
  <c r="D90" i="1"/>
  <c r="C91" i="1"/>
  <c r="C90" i="1"/>
  <c r="C84" i="1" s="1"/>
  <c r="C86" i="1"/>
  <c r="E84" i="1"/>
  <c r="F75" i="1"/>
  <c r="E75" i="1"/>
  <c r="D84" i="1" l="1"/>
  <c r="E21" i="1"/>
  <c r="F21" i="1"/>
  <c r="E14" i="1"/>
  <c r="F14" i="1"/>
  <c r="E7" i="1"/>
  <c r="F7" i="1"/>
  <c r="E68" i="1"/>
  <c r="F68" i="1"/>
  <c r="E61" i="1"/>
  <c r="F61" i="1"/>
  <c r="E55" i="1"/>
  <c r="F55" i="1"/>
  <c r="E50" i="1"/>
  <c r="F50" i="1"/>
  <c r="E45" i="1"/>
  <c r="F45" i="1"/>
  <c r="E40" i="1"/>
  <c r="F40" i="1"/>
  <c r="E35" i="1"/>
  <c r="F35" i="1"/>
  <c r="E29" i="1"/>
  <c r="F29" i="1"/>
  <c r="D29" i="1"/>
  <c r="D68" i="1"/>
  <c r="D61" i="1"/>
  <c r="D55" i="1"/>
  <c r="D50" i="1"/>
  <c r="D45" i="1"/>
  <c r="D40" i="1"/>
  <c r="D35" i="1"/>
  <c r="D21" i="1"/>
  <c r="D14" i="1"/>
  <c r="D7" i="1"/>
  <c r="F74" i="1" l="1"/>
  <c r="E74" i="1"/>
  <c r="E76" i="1" s="1"/>
  <c r="D74" i="1"/>
  <c r="F76" i="1" l="1"/>
</calcChain>
</file>

<file path=xl/sharedStrings.xml><?xml version="1.0" encoding="utf-8"?>
<sst xmlns="http://schemas.openxmlformats.org/spreadsheetml/2006/main" count="126" uniqueCount="66">
  <si>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</si>
  <si>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</si>
  <si>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</si>
  <si>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</si>
  <si>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</si>
  <si>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</si>
  <si>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</si>
  <si>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</si>
  <si>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</si>
  <si>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</si>
  <si>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</si>
  <si>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</si>
  <si>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</si>
  <si>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</si>
  <si>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</si>
  <si>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</si>
  <si>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</si>
  <si>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</si>
  <si>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</si>
  <si>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</si>
  <si>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008 Ekonominio konkurencingumo didinimo 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</si>
  <si>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</si>
  <si>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</si>
  <si>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</si>
  <si>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</si>
  <si>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</si>
  <si>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</si>
  <si>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</si>
  <si>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</si>
  <si>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008-01-01-02 (PVP)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</si>
  <si>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</si>
  <si>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</si>
  <si>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</si>
  <si>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</si>
  <si>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</si>
  <si>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</si>
  <si>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</si>
  <si>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</si>
  <si>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</si>
  <si>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</si>
  <si>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</si>
  <si>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008-01-01-01 (PVP)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</si>
  <si>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</si>
  <si>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</si>
  <si>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</si>
  <si>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</si>
  <si>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</si>
  <si>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</si>
  <si>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</si>
  <si>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Panevėžio seniūnijos Daukniūnų ir Dragonių kaimuose griovių ir juose esančių statinių rekonstrukcija </t>
  </si>
  <si>
    <t xml:space="preserve">Priemonė: Panevėžio rajono Velžio seniūnijos Aleksandravos, Kabelių, Kairių ir Katinų kaimuose esančių griovių ir juose esančių statinių rekonstrukcija 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</si>
  <si>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</si>
  <si>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</si>
  <si>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</si>
  <si>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</si>
  <si>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</si>
  <si>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</si>
  <si>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>Priemonė: VšĮ Panevėžio plėtros agentūros veiklų dalinis finansavimas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</si>
  <si>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</si>
  <si>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</si>
  <si>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</si>
  <si>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</si>
  <si>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Priemonė: Projekto 01-004-07-01-01 (RE), 01-004-07-02-01 (RE) „Kultūros, gamtos paveldo ir darnaus turizmo puoselėjimas Panevėžio regione“ įgyvendinimas</t>
  </si>
  <si>
    <t>Metai</t>
  </si>
  <si>
    <t xml:space="preserve">Pajamų įmokos ir kitos pajamos </t>
  </si>
  <si>
    <t>Skolintos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</si>
</sst>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164" fontId="3" fillId="0" borderId="0" xfId="0" applyNumberFormat="1" applyFont="1"/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0" xfId="0" applyFont="1" applyFill="1"/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3.xml"/><Relationship Id="rId18" Type="http://schemas.openxmlformats.org/officeDocument/2006/relationships/revisionLog" Target="revisionLog9.xml"/><Relationship Id="rId26" Type="http://schemas.openxmlformats.org/officeDocument/2006/relationships/revisionLog" Target="revisionLog17.xml"/><Relationship Id="rId21" Type="http://schemas.openxmlformats.org/officeDocument/2006/relationships/revisionLog" Target="revisionLog12.xml"/><Relationship Id="rId12" Type="http://schemas.openxmlformats.org/officeDocument/2006/relationships/revisionLog" Target="revisionLog2.xml"/><Relationship Id="rId17" Type="http://schemas.openxmlformats.org/officeDocument/2006/relationships/revisionLog" Target="revisionLog8.xml"/><Relationship Id="rId25" Type="http://schemas.openxmlformats.org/officeDocument/2006/relationships/revisionLog" Target="revisionLog16.xml"/><Relationship Id="rId16" Type="http://schemas.openxmlformats.org/officeDocument/2006/relationships/revisionLog" Target="revisionLog7.xml"/><Relationship Id="rId20" Type="http://schemas.openxmlformats.org/officeDocument/2006/relationships/revisionLog" Target="revisionLog11.xml"/><Relationship Id="rId11" Type="http://schemas.openxmlformats.org/officeDocument/2006/relationships/revisionLog" Target="revisionLog1.xml"/><Relationship Id="rId24" Type="http://schemas.openxmlformats.org/officeDocument/2006/relationships/revisionLog" Target="revisionLog15.xml"/><Relationship Id="rId15" Type="http://schemas.openxmlformats.org/officeDocument/2006/relationships/revisionLog" Target="revisionLog5.xml"/><Relationship Id="rId23" Type="http://schemas.openxmlformats.org/officeDocument/2006/relationships/revisionLog" Target="revisionLog14.xml"/><Relationship Id="rId10" Type="http://schemas.openxmlformats.org/officeDocument/2006/relationships/revisionLog" Target="revisionLog6.xml"/><Relationship Id="rId19" Type="http://schemas.openxmlformats.org/officeDocument/2006/relationships/revisionLog" Target="revisionLog10.xml"/><Relationship Id="rId14" Type="http://schemas.openxmlformats.org/officeDocument/2006/relationships/revisionLog" Target="revisionLog4.xml"/><Relationship Id="rId22" Type="http://schemas.openxmlformats.org/officeDocument/2006/relationships/revisionLog" Target="revisionLog13.xml"/><Relationship Id="rId27" Type="http://schemas.openxmlformats.org/officeDocument/2006/relationships/revisionLog" Target="revisionLog1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EEEE609-C6A6-488E-B0C3-50B215153499}" diskRevisions="1" revisionId="205" version="27" preserveHistory="15">
  <header guid="{EBAA791D-9DC9-42FC-BDAA-34016A562104}" dateTime="2023-12-21T16:41:05" maxSheetId="3" userName="user" r:id="rId10" minRId="49" maxRId="54">
    <sheetIdMap count="2">
      <sheetId val="1"/>
      <sheetId val="2"/>
    </sheetIdMap>
  </header>
  <header guid="{097A71AD-83CA-427B-9041-641546E0CA17}" dateTime="2024-01-18T15:30:30" maxSheetId="3" userName="user" r:id="rId11" minRId="55" maxRId="80">
    <sheetIdMap count="2">
      <sheetId val="1"/>
      <sheetId val="2"/>
    </sheetIdMap>
  </header>
  <header guid="{E88A271A-1A53-4362-9C9D-9E444F91241B}" dateTime="2024-01-18T15:37:15" maxSheetId="3" userName="user" r:id="rId12" minRId="81" maxRId="116">
    <sheetIdMap count="2">
      <sheetId val="1"/>
      <sheetId val="2"/>
    </sheetIdMap>
  </header>
  <header guid="{FE90E8B4-FC2A-4463-9BCD-1E8A7710A09D}" dateTime="2024-01-19T10:30:35" maxSheetId="3" userName="user" r:id="rId13" minRId="117">
    <sheetIdMap count="2">
      <sheetId val="1"/>
      <sheetId val="2"/>
    </sheetIdMap>
  </header>
  <header guid="{AECB2A00-7156-4619-9683-D0C74BC24E11}" dateTime="2024-01-20T10:53:48" maxSheetId="3" userName="user" r:id="rId14" minRId="118">
    <sheetIdMap count="2">
      <sheetId val="1"/>
      <sheetId val="2"/>
    </sheetIdMap>
  </header>
  <header guid="{D1CFA49E-0FF2-40FB-B83C-D4B5A0B232DD}" dateTime="2024-01-22T15:46:31" maxSheetId="3" userName="user" r:id="rId15" minRId="119">
    <sheetIdMap count="2">
      <sheetId val="1"/>
      <sheetId val="2"/>
    </sheetIdMap>
  </header>
  <header guid="{D3AA0471-4DA9-421D-B007-D33C0CC0A3F0}" dateTime="2024-01-22T15:47:00" maxSheetId="3" userName="user" r:id="rId16">
    <sheetIdMap count="2">
      <sheetId val="1"/>
      <sheetId val="2"/>
    </sheetIdMap>
  </header>
  <header guid="{63143796-A534-45C8-92E0-61AA12BC5764}" dateTime="2024-01-22T15:47:05" maxSheetId="3" userName="user" r:id="rId17">
    <sheetIdMap count="2">
      <sheetId val="1"/>
      <sheetId val="2"/>
    </sheetIdMap>
  </header>
  <header guid="{30C69A96-040F-41A2-BE1C-7D79C9501558}" dateTime="2024-01-22T15:48:16" maxSheetId="3" userName="user" r:id="rId18" minRId="120" maxRId="123">
    <sheetIdMap count="2">
      <sheetId val="1"/>
      <sheetId val="2"/>
    </sheetIdMap>
  </header>
  <header guid="{E3444E9C-082C-4BD0-8F89-C44CAD1B8BB2}" dateTime="2024-01-22T15:49:24" maxSheetId="3" userName="user" r:id="rId19" minRId="124" maxRId="127">
    <sheetIdMap count="2">
      <sheetId val="1"/>
      <sheetId val="2"/>
    </sheetIdMap>
  </header>
  <header guid="{59C370B7-1752-4B2F-9C86-58335EC21D63}" dateTime="2024-01-26T16:04:36" maxSheetId="3" userName="Indrė Butenienė" r:id="rId20" minRId="128" maxRId="180">
    <sheetIdMap count="2">
      <sheetId val="1"/>
      <sheetId val="2"/>
    </sheetIdMap>
  </header>
  <header guid="{1F47176B-59C1-4D44-A7AC-0B1DB05AB8ED}" dateTime="2024-01-29T11:29:31" maxSheetId="3" userName="Indrė Butenienė" r:id="rId21" minRId="181" maxRId="204">
    <sheetIdMap count="2">
      <sheetId val="1"/>
      <sheetId val="2"/>
    </sheetIdMap>
  </header>
  <header guid="{46B6E2AB-8FE5-4198-8B29-D477F90BD688}" dateTime="2024-01-29T11:37:04" maxSheetId="3" userName="Indrė Butenienė" r:id="rId22">
    <sheetIdMap count="2">
      <sheetId val="1"/>
      <sheetId val="2"/>
    </sheetIdMap>
  </header>
  <header guid="{00E66DD4-9AE0-41C8-9820-AC499EEC763E}" dateTime="2024-01-29T11:37:28" maxSheetId="3" userName="Indrė Butenienė" r:id="rId23">
    <sheetIdMap count="2">
      <sheetId val="1"/>
      <sheetId val="2"/>
    </sheetIdMap>
  </header>
  <header guid="{8BC2DD67-71A8-4696-89E8-438187094197}" dateTime="2024-01-30T15:03:01" maxSheetId="3" userName="Migle Brazeniene" r:id="rId24">
    <sheetIdMap count="2">
      <sheetId val="1"/>
      <sheetId val="2"/>
    </sheetIdMap>
  </header>
  <header guid="{C161B239-FC5C-4AF4-9EB9-FFB311041785}" dateTime="2024-01-31T08:24:04" maxSheetId="3" userName="Migle Brazeniene" r:id="rId25" minRId="205">
    <sheetIdMap count="2">
      <sheetId val="1"/>
      <sheetId val="2"/>
    </sheetIdMap>
  </header>
  <header guid="{DF94CDFC-7F38-4266-9536-D43DF2DB7027}" dateTime="2024-01-31T08:24:26" maxSheetId="3" userName="Migle Brazeniene" r:id="rId26">
    <sheetIdMap count="2">
      <sheetId val="1"/>
      <sheetId val="2"/>
    </sheetIdMap>
  </header>
  <header guid="{1EEEE609-C6A6-488E-B0C3-50B215153499}" dateTime="2024-01-31T09:51:59" maxSheetId="3" userName="Migle Brazeniene" r:id="rId2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" sId="1" numFmtId="4">
    <nc r="F33">
      <v>90</v>
    </nc>
  </rcc>
  <rcc rId="56" sId="1" numFmtId="4">
    <nc r="F34">
      <v>43.3</v>
    </nc>
  </rcc>
  <rcc rId="57" sId="1">
    <nc r="F31">
      <f>SUM(F33:F36)</f>
    </nc>
  </rcc>
  <rcc rId="58" sId="1" numFmtId="4">
    <nc r="F35">
      <v>245.4</v>
    </nc>
  </rcc>
  <rcc rId="59" sId="1" numFmtId="4">
    <nc r="F40">
      <v>90</v>
    </nc>
  </rcc>
  <rcc rId="60" sId="1" numFmtId="4">
    <nc r="F41">
      <v>42.6</v>
    </nc>
  </rcc>
  <rcc rId="61" sId="1" numFmtId="4">
    <nc r="F42">
      <v>241.2</v>
    </nc>
  </rcc>
  <rcc rId="62" sId="1">
    <nc r="F38">
      <f>SUM(F40:F43)</f>
    </nc>
  </rcc>
  <rcc rId="63" sId="1" numFmtId="4">
    <nc r="F47">
      <v>103</v>
    </nc>
  </rcc>
  <rcc rId="64" sId="1">
    <nc r="F45">
      <f>SUM(F47:F50)</f>
    </nc>
  </rcc>
  <rcc rId="65" sId="1" numFmtId="4">
    <nc r="F55">
      <v>3</v>
    </nc>
  </rcc>
  <rcc rId="66" sId="1">
    <nc r="F53">
      <f>SUM(F55:F57)</f>
    </nc>
  </rcc>
  <rcc rId="67" sId="1" numFmtId="4">
    <nc r="F61">
      <v>40</v>
    </nc>
  </rcc>
  <rcc rId="68" sId="1">
    <nc r="F59">
      <f>SUM(F61:F62)</f>
    </nc>
  </rcc>
  <rcc rId="69" sId="1" numFmtId="4">
    <nc r="F66">
      <v>656</v>
    </nc>
  </rcc>
  <rcc rId="70" sId="1">
    <nc r="F64">
      <f>SUM(F66)</f>
    </nc>
  </rcc>
  <rcc rId="71" sId="1" numFmtId="4">
    <nc r="F71">
      <v>30.3</v>
    </nc>
  </rcc>
  <rcc rId="72" sId="1">
    <nc r="F69">
      <f>SUM(F71:F72)</f>
    </nc>
  </rcc>
  <rcc rId="73" sId="1" numFmtId="4">
    <nc r="F76">
      <v>130</v>
    </nc>
  </rcc>
  <rcc rId="74" sId="1">
    <nc r="F74">
      <f>SUM(F76)</f>
    </nc>
  </rcc>
  <rcc rId="75" sId="1" numFmtId="4">
    <nc r="F81">
      <v>10</v>
    </nc>
  </rcc>
  <rcc rId="76" sId="1">
    <nc r="F79">
      <f>SUM(F81:F82)</f>
    </nc>
  </rcc>
  <rcc rId="77" sId="1">
    <nc r="F85">
      <f>SUM(F87:F90)</f>
    </nc>
  </rcc>
  <rcc rId="78" sId="1">
    <nc r="F92">
      <f>SUM(F94:F97)</f>
    </nc>
  </rcc>
  <rcc rId="79" sId="1" numFmtId="4">
    <nc r="F56">
      <v>453.3</v>
    </nc>
  </rcc>
  <rcc rId="80" sId="1">
    <nc r="F98">
      <f>+F7+F12+F17+F24+F31+F38+F53+F59+F64+F69+F74+F79+F92+F85+F45</f>
    </nc>
  </rcc>
  <rfmt sheetId="1" sqref="B45:I45">
    <dxf>
      <fill>
        <patternFill>
          <bgColor theme="8" tint="0.79998168889431442"/>
        </patternFill>
      </fill>
    </dxf>
  </rfmt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" sId="1" numFmtId="4">
    <nc r="G94">
      <v>100</v>
    </nc>
  </rcc>
  <rcc rId="125" sId="1" numFmtId="4">
    <nc r="H94">
      <v>300</v>
    </nc>
  </rcc>
  <rcc rId="126" sId="1" numFmtId="4">
    <nc r="G96">
      <v>300</v>
    </nc>
  </rcc>
  <rcc rId="127" sId="1" numFmtId="4">
    <nc r="H96">
      <v>1000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" sId="1">
    <oc r="C6" t="inlineStr">
      <is>
        <r>
          <t xml:space="preserve">Panevėžio rajono Naujamiesčio sen. Naujamiesčio ir Pažibų k.v. Pažibių tvenkinio hidrotechnikos statinių, griovių ir pralaidų rekonstravimas </t>
        </r>
        <r>
          <rPr>
            <b/>
            <sz val="10"/>
            <color rgb="FFFF0000"/>
            <rFont val="Times New Roman"/>
            <family val="1"/>
            <charset val="186"/>
          </rPr>
          <t>08010226</t>
        </r>
      </is>
    </oc>
    <nc r="C6" t="inlineStr">
      <is>
        <t xml:space="preserve">Panevėžio rajono Naujamiesčio sen. Naujamiesčio ir Pažibų k.v. Pažibių tvenkinio hidrotechnikos statinių, griovių ir pralaidų rekonstravimas </t>
      </is>
    </nc>
  </rcc>
  <rcc rId="129" sId="1">
    <oc r="C11" t="inlineStr">
      <is>
        <r>
          <t xml:space="preserve">Panevėžio rajono Paįstrio ir Panevėžio sen. Bernatonių k. v. Bernatonių ir Šiaudinės polderių sausinimo siurblinių, griovių ir pralaidų rekonstravimas </t>
        </r>
        <r>
          <rPr>
            <b/>
            <sz val="10"/>
            <color rgb="FFFF0000"/>
            <rFont val="Times New Roman"/>
            <family val="1"/>
            <charset val="186"/>
          </rPr>
          <t>08010227</t>
        </r>
      </is>
    </oc>
    <nc r="C11" t="inlineStr">
      <is>
        <t xml:space="preserve">Panevėžio rajono Paįstrio ir Panevėžio sen. Bernatonių k. v. Bernatonių ir Šiaudinės polderių sausinimo siurblinių, griovių ir pralaidų rekonstravimas </t>
      </is>
    </nc>
  </rcc>
  <rcc rId="130" sId="1">
    <oc r="C16" t="inlineStr">
      <is>
        <r>
          <t xml:space="preserve">Panevėžio rajono Upytės ir Ėriškių k.v. lauko drenažo inžinerinės infrastruktūros atnaujinimas, pritaikymas pagal keliamus aplinkosaugos reikalavimus </t>
        </r>
        <r>
          <rPr>
            <b/>
            <sz val="10"/>
            <color rgb="FFFF0000"/>
            <rFont val="Times New Roman"/>
            <family val="1"/>
            <charset val="186"/>
          </rPr>
          <t>08010228</t>
        </r>
      </is>
    </oc>
    <nc r="C16" t="inlineStr">
      <is>
        <t xml:space="preserve">Panevėžio rajono Upytės ir Ėriškių k.v. lauko drenažo inžinerinės infrastruktūros atnaujinimas, pritaikymas pagal keliamus aplinkosaugos reikalavimus </t>
      </is>
    </nc>
  </rcc>
  <rcc rId="131" sId="1">
    <nc r="G100">
      <f>+G98-F98</f>
    </nc>
  </rcc>
  <rcc rId="132" sId="1">
    <nc r="H100">
      <f>+H98-G98</f>
    </nc>
  </rcc>
  <rcc rId="133" sId="1" numFmtId="4">
    <nc r="F100">
      <v>1.4</v>
    </nc>
  </rcc>
  <rrc rId="134" sId="1" ref="D1:D1048576" action="deleteCol">
    <rfmt sheetId="1" xfDxf="1" sqref="D1:D1048576" start="0" length="0">
      <dxf>
        <font>
          <sz val="10"/>
          <name val="Times New Roman"/>
          <family val="1"/>
          <scheme val="none"/>
        </font>
      </dxf>
    </rfmt>
    <rfmt sheetId="1" sqref="D2" start="0" length="0">
      <dxf>
        <font>
          <b/>
          <sz val="12"/>
          <color auto="1"/>
          <name val="Times New Roman"/>
          <family val="1"/>
          <scheme val="none"/>
        </font>
        <alignment horizontal="center" vertical="center" wrapText="1"/>
      </dxf>
    </rfmt>
    <rcc rId="0" sId="1" dxf="1">
      <nc r="D3" t="inlineStr">
        <is>
          <t>Vykdytojas (skyrius / asmuo)</t>
        </is>
      </nc>
      <ndxf>
        <font>
          <b/>
          <sz val="10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>
        <v>3</v>
      </nc>
      <ndxf>
        <font>
          <sz val="8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" start="0" length="0">
      <dxf>
        <fill>
          <patternFill patternType="solid">
            <bgColor theme="4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9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" start="0" length="0">
      <dxf>
        <fill>
          <patternFill patternType="solid">
            <bgColor theme="4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4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6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3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4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0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1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7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4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5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1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2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8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9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3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4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7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8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9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3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4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8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9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3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84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5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91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2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8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99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0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2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103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104" start="0" length="0">
      <dxf>
        <alignment horizontal="left" vertical="top"/>
      </dxf>
    </rfmt>
  </rrc>
  <rrc rId="135" sId="1" ref="D1:D1048576" action="deleteCol">
    <rfmt sheetId="1" xfDxf="1" sqref="D1:D1048576" start="0" length="0">
      <dxf>
        <font>
          <sz val="10"/>
          <name val="Times New Roman"/>
          <family val="1"/>
          <scheme val="none"/>
        </font>
      </dxf>
    </rfmt>
    <rfmt sheetId="1" sqref="D2" start="0" length="0">
      <dxf>
        <font>
          <b/>
          <sz val="12"/>
          <color auto="1"/>
          <name val="Times New Roman"/>
          <family val="1"/>
          <scheme val="none"/>
        </font>
        <alignment horizontal="center" vertical="center" wrapText="1"/>
      </dxf>
    </rfmt>
    <rcc rId="0" sId="1" dxf="1">
      <nc r="D3" t="inlineStr">
        <is>
          <t>Asignavimai ir kitos lėšos 
2023-iesiems metams</t>
        </is>
      </nc>
      <n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>
        <v>4</v>
      </nc>
      <ndxf>
        <font>
          <sz val="8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" start="0" length="0">
      <dxf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">
        <f>D9+D10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rgb="FFFFCCFF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 numFmtId="4">
      <nc r="D9">
        <v>12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0">
        <v>68.3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" start="0" length="0">
      <dxf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">
        <f>+D14+D15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rgb="FFFFCCFF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 numFmtId="4">
      <nc r="D14">
        <v>11.2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5">
        <v>63.4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7">
        <f>+D19+D20+D21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rgb="FFFFCCFF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9">
        <v>20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0">
        <v>22.2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1">
        <v>125.9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4">
        <f>+D26+D27+D28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6">
        <v>88.3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7">
        <v>38.9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8">
        <v>220.5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0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1">
        <f>+D33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33">
        <v>92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8">
        <f>+D40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40">
        <v>92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1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3">
        <f>+D55+D56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55">
        <v>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6">
        <v>453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8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9">
        <f>+D61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61">
        <v>40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3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4">
        <f>+D66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66">
        <v>656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7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8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9">
        <f>+D71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71">
        <v>20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3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4">
        <f>+D76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76">
        <v>140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8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9">
        <f>+D81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81">
        <v>10</v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3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5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1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98">
        <f>+D7+D12+D17+D24+D31+D38+D53+D59+D64+D69+D74+D79</f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D99" start="0" length="0">
      <dxf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0" start="0" length="0">
      <dxf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1" start="0" length="0">
      <dxf>
        <border outline="0">
          <top style="thin">
            <color indexed="64"/>
          </top>
        </border>
      </dxf>
    </rfmt>
    <rfmt sheetId="1" sqref="D102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103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104" start="0" length="0">
      <dxf>
        <alignment horizontal="left" vertical="top"/>
      </dxf>
    </rfmt>
  </rrc>
  <rrc rId="136" sId="1" ref="A6:XFD6" action="deleteRow">
    <rfmt sheetId="1" xfDxf="1" sqref="A6:XFD6" start="0" length="0">
      <dxf>
        <font>
          <sz val="10"/>
          <name val="Times New Roman"/>
          <family val="1"/>
          <scheme val="none"/>
        </font>
      </dxf>
    </rfmt>
    <rcc rId="0" sId="1" dxf="1">
      <nc r="C6" t="inlineStr">
        <is>
          <t xml:space="preserve">Panevėžio rajono Naujamiesčio sen. Naujamiesčio ir Pažibų k.v. Pažibių tvenkinio hidrotechnikos statinių, griovių ir pralaidų rekonstravimas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" start="0" length="0">
      <dxf>
        <fill>
          <patternFill patternType="solid">
            <bgColor theme="0"/>
          </patternFill>
        </fill>
      </dxf>
    </rfmt>
  </rrc>
  <rrc rId="137" sId="1" ref="A6:XFD6" action="deleteRow">
    <undo index="0" exp="ref" v="1" dr="F6" r="F97" sId="1"/>
    <undo index="0" exp="ref" v="1" dr="E6" r="E97" sId="1"/>
    <undo index="0" exp="ref" v="1" dr="D6" r="D97" sId="1"/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ill>
          <patternFill patternType="solid">
            <bgColor theme="4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6" t="inlineStr">
        <is>
          <t>1. Savivaldybės biudžetas (įskaitant skolintas lėšas)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4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" start="0" length="0">
      <dxf>
        <fill>
          <patternFill patternType="solid">
            <bgColor theme="0"/>
          </patternFill>
        </fill>
      </dxf>
    </rfmt>
  </rrc>
  <rrc rId="138" sId="1" ref="A6:XFD6" action="deleteRow"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6" t="inlineStr">
        <is>
          <t>Iš jo: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D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E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F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G6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H6" start="0" length="0">
      <dxf>
        <fill>
          <patternFill patternType="solid">
            <bgColor theme="0"/>
          </patternFill>
        </fill>
      </dxf>
    </rfmt>
  </rrc>
  <rrc rId="139" sId="1" ref="A6:XFD6" action="deleteRow"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6" t="inlineStr">
        <is>
          <t>Lietuvos Respublikos valstybės biudžeto dotacijos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" start="0" length="0">
      <dxf>
        <fill>
          <patternFill patternType="solid">
            <bgColor theme="0"/>
          </patternFill>
        </fill>
      </dxf>
    </rfmt>
  </rrc>
  <rrc rId="140" sId="1" ref="A6:XFD6" action="deleteRow"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6" t="inlineStr">
        <is>
          <t>Europos Sąjungos ir kitos tarptautinės finansinės paramos lėšos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" start="0" length="0">
      <dxf>
        <fill>
          <patternFill patternType="solid">
            <bgColor theme="0"/>
          </patternFill>
        </fill>
      </dxf>
    </rfmt>
  </rrc>
  <rrc rId="141" sId="1" ref="A6:XFD6" action="deleteRow"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CC"/>
          </patternFill>
        </fill>
        <alignment horizontal="justify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6" t="inlineStr">
        <is>
          <t xml:space="preserve">Panevėžio rajono Paįstrio ir Panevėžio sen. Bernatonių k. v. Bernatonių ir Šiaudinės polderių sausinimo siurblinių, griovių ir pralaidų rekonstravimas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" start="0" length="0">
      <dxf>
        <fill>
          <patternFill patternType="solid">
            <bgColor theme="0"/>
          </patternFill>
        </fill>
      </dxf>
    </rfmt>
  </rrc>
  <rrc rId="142" sId="1" ref="A6:XFD6" action="deleteRow">
    <undo index="65535" exp="ref" v="1" dr="F6" r="F92" sId="1"/>
    <undo index="65535" exp="ref" v="1" dr="E6" r="E92" sId="1"/>
    <undo index="65535" exp="ref" v="1" dr="D6" r="D92" sId="1"/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ill>
          <patternFill patternType="solid">
            <bgColor theme="4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6" t="inlineStr">
        <is>
          <t>1. Savivaldybės biudžetas (įskaitant skolintas lėšas)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4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" start="0" length="0">
      <dxf>
        <fill>
          <patternFill patternType="solid">
            <bgColor theme="0"/>
          </patternFill>
        </fill>
      </dxf>
    </rfmt>
  </rrc>
  <rrc rId="143" sId="1" ref="A6:XFD6" action="deleteRow"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6" t="inlineStr">
        <is>
          <t>Iš jo: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D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E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F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G6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H6" start="0" length="0">
      <dxf>
        <fill>
          <patternFill patternType="solid">
            <bgColor theme="0"/>
          </patternFill>
        </fill>
      </dxf>
    </rfmt>
  </rrc>
  <rrc rId="144" sId="1" ref="A6:XFD6" action="deleteRow"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6" t="inlineStr">
        <is>
          <t>Lietuvos Respublikos valstybės biudžeto dotacijos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" start="0" length="0">
      <dxf>
        <fill>
          <patternFill patternType="solid">
            <bgColor theme="0"/>
          </patternFill>
        </fill>
      </dxf>
    </rfmt>
  </rrc>
  <rrc rId="145" sId="1" ref="A6:XFD6" action="deleteRow"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6" t="inlineStr">
        <is>
          <t>Europos Sąjungos ir kitos tarptautinės finansinės paramos lėšos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" start="0" length="0">
      <dxf>
        <fill>
          <patternFill patternType="solid">
            <bgColor theme="0"/>
          </patternFill>
        </fill>
      </dxf>
    </rfmt>
  </rrc>
  <rrc rId="146" sId="1" ref="A6:XFD6" action="deleteRow"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CC"/>
          </patternFill>
        </fill>
        <alignment horizontal="justify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6" t="inlineStr">
        <is>
          <t xml:space="preserve">Panevėžio rajono Upytės ir Ėriškių k.v. lauko drenažo inžinerinės infrastruktūros atnaujinimas, pritaikymas pagal keliamus aplinkosaugos reikalavimus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" start="0" length="0">
      <dxf>
        <numFmt numFmtId="164" formatCode="0.0"/>
        <fill>
          <patternFill patternType="solid">
            <bgColor theme="0"/>
          </patternFill>
        </fill>
      </dxf>
    </rfmt>
  </rrc>
  <rrc rId="147" sId="1" ref="A6:XFD6" action="deleteRow">
    <undo index="65535" exp="ref" v="1" dr="F6" r="F87" sId="1"/>
    <undo index="65535" exp="ref" v="1" dr="E6" r="E87" sId="1"/>
    <undo index="65535" exp="ref" v="1" dr="D6" r="D87" sId="1"/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ill>
          <patternFill patternType="solid">
            <bgColor theme="8" tint="0.79998168889431442"/>
          </patternFill>
        </fill>
        <alignment horizontal="justify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6" t="inlineStr">
        <is>
          <t>1.Savivaldybės biudžetas (įskaitant skolintas lėšas)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8" sId="1" ref="A6:XFD6" action="deleteRow"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6" t="inlineStr">
        <is>
          <t>Iš jo: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D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" sId="1" ref="A6:XFD6" action="deleteRow"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0" sId="1" ref="A6:XFD6" action="deleteRow"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6" t="inlineStr">
        <is>
          <t>Lietuvos Respublikos valstybės biudžeto dotacijos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1" sId="1" ref="A6:XFD6" action="deleteRow"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6" t="inlineStr">
        <is>
          <t>Europos Sąjungos ir kitos tarptautinės finansinės paramos lėšos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2" sId="1" ref="A6:XFD6" action="deleteRow"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" t="inlineStr">
        <is>
          <t xml:space="preserve">Ankstesnių metų likučiai
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3" sId="1" ref="A6:XFD6" action="deleteRow"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CC"/>
          </patternFill>
        </fill>
        <alignment horizontal="justify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6" t="inlineStr">
        <is>
          <r>
            <t xml:space="preserve">Panevėžio rajono Bernatonių ir Medikonių k.v. polderių ir lauko drenažo inžinerinės infrastruktūros atnaujinimas </t>
          </r>
          <r>
            <rPr>
              <b/>
              <sz val="10"/>
              <color rgb="FFFF0000"/>
              <rFont val="Times New Roman"/>
              <family val="1"/>
              <charset val="186"/>
            </rPr>
            <t>08010229</t>
          </r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4" sId="1" ref="A6:XFD6" action="deleteRow">
    <undo index="65535" exp="ref" v="1" dr="F6" r="F80" sId="1"/>
    <undo index="65535" exp="ref" v="1" dr="E6" r="E80" sId="1"/>
    <undo index="65535" exp="ref" v="1" dr="D6" r="D80" sId="1"/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ill>
          <patternFill patternType="solid">
            <bgColor theme="8" tint="0.79998168889431442"/>
          </patternFill>
        </fill>
        <alignment horizontal="justify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6" t="inlineStr">
        <is>
          <t>1.Savivaldybės biudžetas (įskaitant skolintas lėšas)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5" sId="1" ref="A6:XFD6" action="deleteRow"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6" t="inlineStr">
        <is>
          <t>Iš jo: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D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6" sId="1" ref="A6:XFD6" action="deleteRow"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7" sId="1" ref="A6:XFD6" action="deleteRow"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6" t="inlineStr">
        <is>
          <t>Lietuvos Respublikos valstybės biudžeto dotacijos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8" sId="1" ref="A6:XFD6" action="deleteRow"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6" t="inlineStr">
        <is>
          <t>Europos Sąjungos ir kitos tarptautinės finansinės paramos lėšos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59" sId="1" ref="A6:XFD6" action="deleteRow">
    <rfmt sheetId="1" xfDxf="1" sqref="A6:XFD6" start="0" length="0">
      <dxf>
        <font>
          <sz val="10"/>
          <name val="Times New Roman"/>
          <family val="1"/>
          <scheme val="none"/>
        </font>
      </dxf>
    </rfmt>
    <rfmt sheetId="1" sqref="B6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6" t="inlineStr">
        <is>
          <t xml:space="preserve">Ankstesnių metų likučiai
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mt sheetId="1" cell="C60" guid="{00000000-0000-0000-0000-000000000000}" action="delete" author="Indrė Butenienė"/>
  <rcmt sheetId="1" cell="C67" guid="{00000000-0000-0000-0000-000000000000}" action="delete" author="Indrė Butenienė"/>
  <rcc rId="160" sId="1">
    <oc r="E74">
      <f>+#REF!+#REF!+#REF!+#REF!+E7+E14+E29+E35+E40+E45+E50+E55+E68+E61+E21</f>
    </oc>
    <nc r="E74">
      <f>E7+E14+E29+E35+E40+E45+E50+E55+E68+E61+E21</f>
    </nc>
  </rcc>
  <rcc rId="161" sId="1">
    <oc r="F74">
      <f>+#REF!+#REF!+#REF!+#REF!+F7+F14+F29+F35+F40+F45+F50+F55+F68+F61+F21</f>
    </oc>
    <nc r="F74">
      <f>F7+F14+F29+F35+F40+F45+F50+F55+F68+F61+F21</f>
    </nc>
  </rcc>
  <rcc rId="162" sId="1">
    <oc r="D74">
      <f>+#REF!+#REF!+#REF!+#REF!+D7+D14+D29+D35+D40+D45+D50+D55+D68+D61+D21</f>
    </oc>
    <nc r="D74">
      <f>D7+D14+D29+D35+D40+D45+D50+D55+D68+D61+D21</f>
    </nc>
  </rcc>
  <rcc rId="163" sId="1">
    <oc r="D75">
      <f>SUM(D42)</f>
    </oc>
    <nc r="D75"/>
  </rcc>
  <rcc rId="164" sId="1">
    <oc r="C5" t="inlineStr">
      <is>
        <t>Remontuoti ir rekonstruoti sausinimo sistemų griovius ir juose esančius statinius</t>
      </is>
    </oc>
    <nc r="C5" t="inlineStr">
      <is>
        <t>Uždavinys: Remontuoti ir rekonstruoti sausinimo sistemų griovius ir juose esančius statinius</t>
      </is>
    </nc>
  </rcc>
  <rcc rId="165" sId="1">
    <oc r="C6" t="inlineStr">
      <is>
        <r>
          <t xml:space="preserve">Panevėžio rajono Panevėžio seniūnijos Daukniūnų ir Dragonių kaimuose griovių ir juose esančių statinių rekonstrukcija </t>
        </r>
        <r>
          <rPr>
            <b/>
            <sz val="10"/>
            <color rgb="FFFF0000"/>
            <rFont val="Times New Roman"/>
            <family val="1"/>
            <charset val="186"/>
          </rPr>
          <t>08010230</t>
        </r>
      </is>
    </oc>
    <nc r="C6" t="inlineStr">
      <is>
        <t xml:space="preserve">Priemonė: Panevėžio rajono Panevėžio seniūnijos Daukniūnų ir Dragonių kaimuose griovių ir juose esančių statinių rekonstrukcija </t>
      </is>
    </nc>
  </rcc>
  <rcc rId="166" sId="1">
    <oc r="C13" t="inlineStr">
      <is>
        <r>
          <t xml:space="preserve">Panevėžio rajono Velžio seniūnijos Aleksandravos, Kabelių, Kairių ir Katinų kaimuose esančių griovių ir juose esančių statinių rekonstrukcija </t>
        </r>
        <r>
          <rPr>
            <b/>
            <sz val="10"/>
            <color rgb="FFFF0000"/>
            <rFont val="Times New Roman"/>
            <family val="1"/>
            <charset val="186"/>
          </rPr>
          <t>08010231</t>
        </r>
      </is>
    </oc>
    <nc r="C13" t="inlineStr">
      <is>
        <t xml:space="preserve">Priemonė: Panevėžio rajono Velžio seniūnijos Aleksandravos, Kabelių, Kairių ir Katinų kaimuose esančių griovių ir juose esančių statinių rekonstrukcija </t>
      </is>
    </nc>
  </rcc>
  <rcc rId="167" sId="1">
    <oc r="C20" t="inlineStr">
      <is>
        <t xml:space="preserve">Panevėžio rajono Jotainių, Mikėnų ir Vadoklių kadastro vietovėse  griovių ir juose esančių statinių rekonstrukcija </t>
      </is>
    </oc>
    <nc r="C20" t="inlineStr">
      <is>
        <t xml:space="preserve">Priemonė: Panevėžio rajono Jotainių, Mikėnų ir Vadoklių kadastro vietovėse  griovių ir juose esančių statinių rekonstrukcija </t>
      </is>
    </nc>
  </rcc>
  <rcc rId="168" sId="1">
    <oc r="C27" t="inlineStr">
      <is>
        <t>Vykdyti einamuosius melioracijos darbus</t>
      </is>
    </oc>
    <nc r="C27" t="inlineStr">
      <is>
        <t>Uždavinys: Vykdyti einamuosius melioracijos darbus</t>
      </is>
    </nc>
  </rcc>
  <rcc rId="169" sId="1">
    <oc r="C28" t="inlineStr">
      <is>
        <r>
          <t xml:space="preserve">Melioracijos sistemų ir hidrotechninių statinių eksploatacija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08010601   </t>
        </r>
        <r>
          <rPr>
            <b/>
            <sz val="10"/>
            <color theme="1"/>
            <rFont val="Times New Roman"/>
            <family val="1"/>
            <charset val="186"/>
          </rPr>
          <t xml:space="preserve">          </t>
        </r>
      </is>
    </oc>
    <nc r="C28" t="inlineStr">
      <is>
        <t xml:space="preserve">Priemonė: Melioracijos sistemų ir hidrotechninių statinių eksploatacija           </t>
      </is>
    </nc>
  </rcc>
  <rcc rId="170" sId="1">
    <oc r="C34" t="inlineStr">
      <is>
        <r>
          <t xml:space="preserve">Melioracijos statinių remontas ir priežiūra </t>
        </r>
        <r>
          <rPr>
            <b/>
            <sz val="10"/>
            <color rgb="FFFF0000"/>
            <rFont val="Times New Roman"/>
            <family val="1"/>
            <charset val="186"/>
          </rPr>
          <t>08010602</t>
        </r>
      </is>
    </oc>
    <nc r="C34" t="inlineStr">
      <is>
        <t xml:space="preserve">Priemonė: Melioracijos statinių remontas ir priežiūra </t>
      </is>
    </nc>
  </rcc>
  <rcc rId="171" sId="1">
    <oc r="C39" t="inlineStr">
      <is>
        <r>
          <t>Valstybei nuosavybės teise priklausančių melioracijos statinių būklės pagerinimas didinant žemės ūkio veiklos konkurencingumą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(apjungtos 08010607 ir 08010608 priemonės)</t>
        </r>
      </is>
    </oc>
    <nc r="C39" t="inlineStr">
      <is>
        <r>
          <t>Priemonė: Valstybei nuosavybės teise priklausančių melioracijos statinių būklės pagerinimas didinant žemės ūkio veiklos konkurencingumą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172" sId="1">
    <oc r="C43" t="inlineStr">
      <is>
        <r>
          <t xml:space="preserve">Vykdyti turizmo informacijos sklaidą bei skatinti gyventojų verslumą </t>
        </r>
        <r>
          <rPr>
            <b/>
            <sz val="10"/>
            <color rgb="FFFF0000"/>
            <rFont val="Times New Roman"/>
            <family val="1"/>
            <charset val="186"/>
          </rPr>
          <t>(buv. 02.01 ir 03.01 uždaviniai apjungiami į vieną)</t>
        </r>
      </is>
    </oc>
    <nc r="C43" t="inlineStr">
      <is>
        <t xml:space="preserve">Uždavinys: Vykdyti turizmo informacijos sklaidą bei skatinti gyventojų verslumą </t>
      </is>
    </nc>
  </rcc>
  <rcc rId="173" sId="1">
    <oc r="C44" t="inlineStr">
      <is>
        <r>
          <t>VšĮ Panevėžio plėtros agentūros veiklų dalinis finansavimas</t>
        </r>
        <r>
          <rPr>
            <b/>
            <sz val="10"/>
            <color rgb="FFFF0000"/>
            <rFont val="Times New Roman"/>
            <family val="1"/>
            <charset val="186"/>
          </rPr>
          <t>08020101</t>
        </r>
      </is>
    </oc>
    <nc r="C44" t="inlineStr">
      <is>
        <t>Priemonė: VšĮ Panevėžio plėtros agentūros veiklų dalinis finansavimas</t>
      </is>
    </nc>
  </rcc>
  <rcc rId="174" sId="1">
    <oc r="C49" t="inlineStr">
      <is>
        <r>
          <t xml:space="preserve">Finansinė parama SVV ūkio subjektams ir verslo plėtros skatinimas, SVV ūkio subjektų rėmimas </t>
        </r>
        <r>
          <rPr>
            <b/>
            <sz val="10"/>
            <color rgb="FFFF0000"/>
            <rFont val="Times New Roman"/>
            <family val="1"/>
            <charset val="186"/>
          </rPr>
          <t>08030101</t>
        </r>
      </is>
    </oc>
    <nc r="C49" t="inlineStr">
      <is>
        <t xml:space="preserve">Priemonė: Finansinė parama SVV ūkio subjektams ir verslo plėtros skatinimas, SVV ūkio subjektų rėmimas </t>
      </is>
    </nc>
  </rcc>
  <rcc rId="175" sId="1">
    <oc r="C54" t="inlineStr">
      <is>
        <r>
          <t xml:space="preserve">Kompensacijos, dotacijos arba subsidijos žemės ūkio subjektams vykdantiems žemės ūkio veiklą </t>
        </r>
        <r>
          <rPr>
            <b/>
            <sz val="10"/>
            <color rgb="FFFF0000"/>
            <rFont val="Times New Roman"/>
            <family val="1"/>
            <charset val="186"/>
          </rPr>
          <t>08030105</t>
        </r>
      </is>
    </oc>
    <nc r="C54" t="inlineStr">
      <is>
        <t xml:space="preserve">Priemonė: Kompensacijos, dotacijos arba subsidijos žemės ūkio subjektams vykdantiems žemės ūkio veiklą </t>
      </is>
    </nc>
  </rcc>
  <rcc rId="176" sId="1">
    <oc r="C59" t="inlineStr">
      <is>
        <r>
          <t xml:space="preserve">Kurti infrastruktūrą turizmo ir verslo plėtrai </t>
        </r>
        <r>
          <rPr>
            <b/>
            <sz val="10"/>
            <color rgb="FFFF0000"/>
            <rFont val="Times New Roman"/>
            <family val="1"/>
            <charset val="186"/>
          </rPr>
          <t>naujas uždavinys</t>
        </r>
      </is>
    </oc>
    <nc r="C59" t="inlineStr">
      <is>
        <t xml:space="preserve">Uždavinys: Kurti infrastruktūrą turizmo ir verslo plėtrai </t>
      </is>
    </nc>
  </rcc>
  <rcc rId="177" sId="1">
    <oc r="C60" t="inlineStr">
      <is>
        <r>
          <t xml:space="preserve">Projekto 01-004-07-01-01 (RE),  01-004-07-02-01 (RE) „Bendradarbystės erdvės įkūrimas Velžyje, Panevėžio rajone“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priemonė RPP</t>
        </r>
      </is>
    </oc>
    <nc r="C60" t="inlineStr">
      <is>
        <t xml:space="preserve">Priemonė: Projekto 01-004-07-01-01 (RE),  01-004-07-02-01 (RE) „Bendradarbystės erdvės įkūrimas Velžyje, Panevėžio rajone“ įgyvendinimas </t>
      </is>
    </nc>
  </rcc>
  <rcc rId="178" sId="1">
    <oc r="C67" t="inlineStr">
      <is>
        <r>
          <t xml:space="preserve">Projekto 01-004-07-01-01 (RE), 01-004-07-02-01 (RE) „Kultūros, gamtos paveldo ir darnaus turizmo puoselėjimas Panevėžio regione“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priemonė RPP</t>
        </r>
      </is>
    </oc>
    <nc r="C67" t="inlineStr">
      <is>
        <t>Priemonė: Projekto 01-004-07-01-01 (RE), 01-004-07-02-01 (RE) „Kultūros, gamtos paveldo ir darnaus turizmo puoselėjimas Panevėžio regione“ įgyvendinimas</t>
      </is>
    </nc>
  </rcc>
  <rcc rId="179" sId="1">
    <nc r="E75">
      <f>+E65+E63+E70+E72</f>
    </nc>
  </rcc>
  <rcc rId="180" sId="1">
    <nc r="F75">
      <f>+F72+F70+F65+F63</f>
    </nc>
  </rcc>
  <rcv guid="{9B9F3E62-7C78-4894-A8F0-B3229B2D1239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" sId="1" odxf="1" dxf="1">
    <nc r="B83" t="inlineStr">
      <is>
        <t>Metai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" sId="1" odxf="1" dxf="1">
    <nc r="C83">
      <v>2024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" sId="1" odxf="1" dxf="1">
    <nc r="D83">
      <v>2025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" sId="1" odxf="1" dxf="1">
    <nc r="E83">
      <v>2026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" sId="1" odxf="1" dxf="1">
    <nc r="B84" t="inlineStr">
      <is>
        <t>1. Savivaldybės biudžetas (įskaitant skolintas lėšas)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" sId="1" odxf="1" dxf="1">
    <nc r="C84">
      <f>+C86+C87+C88+C89+C90+C91</f>
    </nc>
    <odxf>
      <font>
        <b val="0"/>
        <sz val="10"/>
        <name val="Times New Roman"/>
        <family val="1"/>
        <scheme val="none"/>
      </font>
      <numFmt numFmtId="0" formatCode="General"/>
      <fill>
        <patternFill patternType="none">
          <bgColor indexed="65"/>
        </patternFill>
      </fill>
      <alignment vertical="top"/>
      <border outline="0">
        <left/>
        <right/>
        <top/>
        <bottom/>
      </border>
    </odxf>
    <n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" sId="1" odxf="1" dxf="1">
    <nc r="D84">
      <f>+D86+D87+D88+D89+D90+D91</f>
    </nc>
    <odxf>
      <font>
        <b val="0"/>
        <sz val="10"/>
        <name val="Times New Roman"/>
        <family val="1"/>
        <scheme val="none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" sId="1" odxf="1" dxf="1">
    <nc r="E84">
      <f>+E86+E87+E88+E89+E90+E91</f>
    </nc>
    <odxf>
      <font>
        <b val="0"/>
        <sz val="10"/>
        <name val="Times New Roman"/>
        <family val="1"/>
        <scheme val="none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" sId="1" odxf="1" dxf="1">
    <nc r="B85" t="inlineStr">
      <is>
        <t>Iš jo: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theme="0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85" start="0" length="0">
    <dxf>
      <font>
        <sz val="9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5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5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0" sId="1" odxf="1" dxf="1">
    <nc r="B86" t="inlineStr">
      <is>
        <t xml:space="preserve">Savivaldybės biudžeto lėšos (nuosavos, be ankstesnių metų likučio)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86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6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6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1" sId="1" odxf="1" dxf="1">
    <nc r="B87" t="inlineStr">
      <is>
        <t xml:space="preserve">Pajamų įmokos ir kitos pajamos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87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7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7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2" sId="1" odxf="1" dxf="1">
    <nc r="B88" t="inlineStr">
      <is>
        <t xml:space="preserve">Ankstesnių metų likučiai
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88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8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8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3" sId="1" odxf="1" dxf="1">
    <nc r="B89" t="inlineStr">
      <is>
        <t>Skolintos lėšos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89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9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9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4" sId="1" odxf="1" dxf="1">
    <nc r="B90" t="inlineStr">
      <is>
        <t>Lietuvos Respublikos valstybės biudžeto dotacijos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90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90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90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5" sId="1" odxf="1" dxf="1">
    <nc r="B91" t="inlineStr">
      <is>
        <t>Europos Sąjungos ir kitos tarptautinės finansinės paramos lėšos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91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91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91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6" sId="1">
    <nc r="C86">
      <f>+D9+D16+D23+D31+D37+D47+D52+D57+D62+D70</f>
    </nc>
  </rcc>
  <rcc rId="197" sId="1">
    <nc r="C90">
      <f>+D10+D17+D32+D42</f>
    </nc>
  </rcc>
  <rcc rId="198" sId="1">
    <nc r="C91">
      <f>+D11+D18+D65+D72</f>
    </nc>
  </rcc>
  <rcc rId="199" sId="1">
    <nc r="D90">
      <f>+E10+E17+E32+E42</f>
    </nc>
  </rcc>
  <rcc rId="200" sId="1">
    <nc r="D86">
      <f>E23+E31+E37+E47+E52+E57+E63+E70</f>
    </nc>
  </rcc>
  <rcc rId="201" sId="1">
    <nc r="D91">
      <f>+E11+E18+E65+E72+E25</f>
    </nc>
  </rcc>
  <rcc rId="202" sId="1">
    <nc r="E86">
      <f>F23+F31+F37+F47+F52+F57+F63+F70</f>
    </nc>
  </rcc>
  <rcc rId="203" sId="1">
    <nc r="E90">
      <f>+F10+F17+F32+F42</f>
    </nc>
  </rcc>
  <rcc rId="204" sId="1">
    <nc r="E91">
      <f>+F11+F18+F65+F72+F25</f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83:E83">
    <dxf>
      <alignment horizontal="center"/>
    </dxf>
  </rfmt>
  <rcv guid="{9B9F3E62-7C78-4894-A8F0-B3229B2D1239}" action="delete"/>
  <rcv guid="{9B9F3E62-7C78-4894-A8F0-B3229B2D1239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B9F3E62-7C78-4894-A8F0-B3229B2D1239}" action="delete"/>
  <rcv guid="{9B9F3E62-7C78-4894-A8F0-B3229B2D1239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5A66661-924C-4587-BF9B-C47E0C69FD0D}" action="delete"/>
  <rcv guid="{95A66661-924C-4587-BF9B-C47E0C69FD0D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5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fmt sheetId="1" sqref="H39" start="0" length="0">
      <dxf>
        <fill>
          <patternFill patternType="solid">
            <bgColor theme="0"/>
          </patternFill>
        </fill>
      </dxf>
    </rfmt>
    <rfmt sheetId="1" sqref="H40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</dxf>
    </rfmt>
    <rfmt sheetId="1" sqref="H60" start="0" length="0">
      <dxf>
        <fill>
          <patternFill patternType="solid">
            <bgColor theme="0"/>
          </patternFill>
        </fill>
      </dxf>
    </rfmt>
    <rfmt sheetId="1" sqref="H61" start="0" length="0">
      <dxf>
        <numFmt numFmtId="164" formatCode="0.0"/>
      </dxf>
    </rfmt>
    <rfmt sheetId="1" sqref="H62" start="0" length="0">
      <dxf>
        <numFmt numFmtId="164" formatCode="0.0"/>
      </dxf>
    </rfmt>
    <rfmt sheetId="1" sqref="H63" start="0" length="0">
      <dxf>
        <numFmt numFmtId="164" formatCode="0.0"/>
      </dxf>
    </rfmt>
    <rfmt sheetId="1" sqref="H64" start="0" length="0">
      <dxf>
        <numFmt numFmtId="164" formatCode="0.0"/>
      </dxf>
    </rfmt>
    <rfmt sheetId="1" sqref="H65" start="0" length="0">
      <dxf>
        <numFmt numFmtId="164" formatCode="0.0"/>
      </dxf>
    </rfmt>
    <rfmt sheetId="1" sqref="H66" start="0" length="0">
      <dxf>
        <numFmt numFmtId="164" formatCode="0.0"/>
      </dxf>
    </rfmt>
    <rfmt sheetId="1" sqref="H67" start="0" length="0">
      <dxf>
        <numFmt numFmtId="164" formatCode="0.0"/>
        <fill>
          <patternFill patternType="solid">
            <bgColor theme="0"/>
          </patternFill>
        </fill>
      </dxf>
    </rfmt>
    <rfmt sheetId="1" sqref="H68" start="0" length="0">
      <dxf>
        <numFmt numFmtId="164" formatCode="0.0"/>
      </dxf>
    </rfmt>
    <rfmt sheetId="1" sqref="H69" start="0" length="0">
      <dxf>
        <numFmt numFmtId="164" formatCode="0.0"/>
      </dxf>
    </rfmt>
    <rfmt sheetId="1" sqref="H70" start="0" length="0">
      <dxf>
        <numFmt numFmtId="164" formatCode="0.0"/>
      </dxf>
    </rfmt>
    <rfmt sheetId="1" sqref="H71" start="0" length="0">
      <dxf>
        <numFmt numFmtId="164" formatCode="0.0"/>
      </dxf>
    </rfmt>
    <rfmt sheetId="1" sqref="H72" start="0" length="0">
      <dxf>
        <numFmt numFmtId="164" formatCode="0.0"/>
      </dxf>
    </rfmt>
    <rfmt sheetId="1" sqref="H73" start="0" length="0">
      <dxf>
        <numFmt numFmtId="164" formatCode="0.0"/>
      </dxf>
    </rfmt>
    <rfmt sheetId="1" sqref="H78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  <rfmt sheetId="1" sqref="H79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</rrc>
  <rcv guid="{95A66661-924C-4587-BF9B-C47E0C69FD0D}" action="delete"/>
  <rcv guid="{95A66661-924C-4587-BF9B-C47E0C69FD0D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5A66661-924C-4587-BF9B-C47E0C69FD0D}" action="delete"/>
  <rcv guid="{95A66661-924C-4587-BF9B-C47E0C69FD0D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5A66661-924C-4587-BF9B-C47E0C69FD0D}" action="delete"/>
  <rcv guid="{95A66661-924C-4587-BF9B-C47E0C69FD0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" sId="1" numFmtId="4">
    <nc r="G56">
      <v>453.6</v>
    </nc>
  </rcc>
  <rcc rId="82" sId="1" numFmtId="4">
    <nc r="H56">
      <v>453.9</v>
    </nc>
  </rcc>
  <rcc rId="83" sId="1">
    <nc r="G53">
      <f>SUM(G55:G57)</f>
    </nc>
  </rcc>
  <rcc rId="84" sId="1">
    <nc r="H53">
      <f>SUM(H55:H57)</f>
    </nc>
  </rcc>
  <rcc rId="85" sId="1" numFmtId="4">
    <nc r="G61">
      <v>41.5</v>
    </nc>
  </rcc>
  <rcc rId="86" sId="1" numFmtId="4">
    <nc r="H61">
      <v>42.6</v>
    </nc>
  </rcc>
  <rcc rId="87" sId="1">
    <nc r="G59">
      <f>SUM(G61:G62)</f>
    </nc>
  </rcc>
  <rcc rId="88" sId="1">
    <nc r="H59">
      <f>SUM(H61:H62)</f>
    </nc>
  </rcc>
  <rcc rId="89" sId="1" numFmtId="4">
    <nc r="G55">
      <v>3.1</v>
    </nc>
  </rcc>
  <rcc rId="90" sId="1" numFmtId="4">
    <nc r="H55">
      <v>3.1</v>
    </nc>
  </rcc>
  <rcc rId="91" sId="1">
    <nc r="G64">
      <f>SUM(G66)</f>
    </nc>
  </rcc>
  <rcc rId="92" sId="1">
    <nc r="H64">
      <f>SUM(H66)</f>
    </nc>
  </rcc>
  <rcc rId="93" sId="1">
    <nc r="G69">
      <f>SUM(G71:G72)</f>
    </nc>
  </rcc>
  <rcc rId="94" sId="1">
    <nc r="H69">
      <f>SUM(H71:H72)</f>
    </nc>
  </rcc>
  <rcc rId="95" sId="1" numFmtId="4">
    <nc r="G71">
      <v>31.4</v>
    </nc>
  </rcc>
  <rcc rId="96" sId="1" numFmtId="4">
    <nc r="H71">
      <v>31.7</v>
    </nc>
  </rcc>
  <rcc rId="97" sId="1">
    <nc r="G74">
      <f>SUM(G76)</f>
    </nc>
  </rcc>
  <rcc rId="98" sId="1">
    <nc r="H74">
      <f>SUM(H76)</f>
    </nc>
  </rcc>
  <rcc rId="99" sId="1" numFmtId="4">
    <nc r="G76">
      <v>134.80000000000001</v>
    </nc>
  </rcc>
  <rcc rId="100" sId="1" numFmtId="4">
    <nc r="H76">
      <v>136.19999999999999</v>
    </nc>
  </rcc>
  <rcc rId="101" sId="1">
    <nc r="G79">
      <f>SUM(G81:G82)</f>
    </nc>
  </rcc>
  <rcc rId="102" sId="1">
    <nc r="H79">
      <f>SUM(H81:H82)</f>
    </nc>
  </rcc>
  <rcc rId="103" sId="1" numFmtId="4">
    <nc r="G81">
      <v>10.4</v>
    </nc>
  </rcc>
  <rcc rId="104" sId="1" numFmtId="4">
    <nc r="H81">
      <v>10.5</v>
    </nc>
  </rcc>
  <rcc rId="105" sId="1">
    <nc r="G85">
      <f>SUM(G87:G90)</f>
    </nc>
  </rcc>
  <rcc rId="106" sId="1">
    <nc r="H85">
      <f>SUM(H87:H90)</f>
    </nc>
  </rcc>
  <rcc rId="107" sId="1" odxf="1" dxf="1">
    <nc r="G92">
      <f>SUM(G94:G97)</f>
    </nc>
    <odxf>
      <fill>
        <patternFill>
          <bgColor rgb="FFFFCCFF"/>
        </patternFill>
      </fill>
    </odxf>
    <ndxf>
      <fill>
        <patternFill>
          <bgColor theme="8" tint="0.79998168889431442"/>
        </patternFill>
      </fill>
    </ndxf>
  </rcc>
  <rcc rId="108" sId="1">
    <nc r="H92">
      <f>SUM(H94:H97)</f>
    </nc>
  </rcc>
  <rcmt sheetId="1" cell="G84" guid="{00000000-0000-0000-0000-000000000000}" action="delete" author="Indrė Butenienė"/>
  <rfmt sheetId="1" sqref="G84">
    <dxf>
      <fill>
        <patternFill>
          <bgColor theme="7" tint="0.59999389629810485"/>
        </patternFill>
      </fill>
    </dxf>
  </rfmt>
  <rfmt sheetId="1" sqref="G84">
    <dxf>
      <fill>
        <patternFill>
          <bgColor rgb="FFFFFFCC"/>
        </patternFill>
      </fill>
    </dxf>
  </rfmt>
  <rcmt sheetId="1" cell="G92" guid="{00000000-0000-0000-0000-000000000000}" action="delete" author="Indrė Butenienė"/>
  <rcc rId="109" sId="1">
    <nc r="G98">
      <f>+G7+G12+G17+G24+G31+G38+G53+G59+G64+G69+G74+G79+G92+G85+G45</f>
    </nc>
  </rcc>
  <rcc rId="110" sId="1">
    <nc r="H98">
      <f>+H7+H12+H17+H24+H31+H38+H53+H59+H64+H69+H74+H79+H92+H85+H45</f>
    </nc>
  </rcc>
  <rcc rId="111" sId="1">
    <nc r="G31">
      <f>SUM(G33:G36)</f>
    </nc>
  </rcc>
  <rcc rId="112" sId="1">
    <nc r="H31">
      <f>SUM(H33:H36)</f>
    </nc>
  </rcc>
  <rcc rId="113" sId="1">
    <nc r="G38">
      <f>SUM(G40:G43)</f>
    </nc>
  </rcc>
  <rcc rId="114" sId="1">
    <nc r="H38">
      <f>SUM(H40:H43)</f>
    </nc>
  </rcc>
  <rcc rId="115" sId="1">
    <nc r="G45">
      <f>SUM(G47:G50)</f>
    </nc>
  </rcc>
  <rcc rId="116" sId="1">
    <nc r="H45">
      <f>SUM(H47:H50)</f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" sId="1" numFmtId="4">
    <nc r="F99">
      <f>SUM(F66)</f>
    </nc>
  </rcc>
  <rcv guid="{AE9DA1E0-6181-496E-99C6-08519C19A850}" action="delete"/>
  <rcv guid="{AE9DA1E0-6181-496E-99C6-08519C19A850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" sId="1" numFmtId="4">
    <nc r="G47">
      <v>71.5</v>
    </nc>
  </rcc>
  <rcv guid="{AE9DA1E0-6181-496E-99C6-08519C19A850}" action="delete"/>
  <rcv guid="{AE9DA1E0-6181-496E-99C6-08519C19A850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" sId="1" numFmtId="4">
    <nc r="G49">
      <v>100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" sId="1">
    <nc r="I68" t="inlineStr">
      <is>
        <t>3.2.1.3</t>
      </is>
    </nc>
  </rcc>
  <rcc rId="50" sId="1">
    <nc r="I73" t="inlineStr">
      <is>
        <t>3.2.1.2</t>
      </is>
    </nc>
  </rcc>
  <rcc rId="51" sId="1">
    <nc r="I78" t="inlineStr">
      <is>
        <t>3.1.1.2</t>
      </is>
    </nc>
  </rcc>
  <rcc rId="52" sId="1">
    <oc r="C84" t="inlineStr">
      <is>
        <r>
          <t xml:space="preserve">01-004-07-01-01 (RE),  01-004-07-02-01 (RE) „Bendradarbystės erdvės įkūrimas Velžyje, Panevėžio rajone“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priemonė RPP</t>
        </r>
      </is>
    </oc>
    <nc r="C84" t="inlineStr">
      <is>
        <r>
          <t xml:space="preserve">Projekto 01-004-07-01-01 (RE),  01-004-07-02-01 (RE) „Bendradarbystės erdvės įkūrimas Velžyje, Panevėžio rajone“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priemonė RPP</t>
        </r>
      </is>
    </nc>
  </rcc>
  <rcc rId="53" sId="1">
    <nc r="I84" t="inlineStr">
      <is>
        <t>3.2.1.2</t>
      </is>
    </nc>
  </rcc>
  <rcc rId="54" sId="1">
    <nc r="I91" t="inlineStr">
      <is>
        <t>2.5.2.1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9DA1E0-6181-496E-99C6-08519C19A850}" action="delete"/>
  <rcv guid="{AE9DA1E0-6181-496E-99C6-08519C19A850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9DA1E0-6181-496E-99C6-08519C19A850}" action="delete"/>
  <rcv guid="{AE9DA1E0-6181-496E-99C6-08519C19A850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" sId="1" numFmtId="4">
    <nc r="G87">
      <v>100</v>
    </nc>
  </rcc>
  <rcc rId="121" sId="1" numFmtId="4">
    <nc r="H87">
      <v>217</v>
    </nc>
  </rcc>
  <rcc rId="122" sId="1" numFmtId="4">
    <nc r="G89">
      <v>600</v>
    </nc>
  </rcc>
  <rcc rId="123" sId="1" numFmtId="4">
    <nc r="H89">
      <v>1200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4">
  <userInfo guid="{EBAA791D-9DC9-42FC-BDAA-34016A562104}" name="user" id="-882812654" dateTime="2023-12-21T16:34:52"/>
  <userInfo guid="{EBAA791D-9DC9-42FC-BDAA-34016A562104}" name="user" id="-882784525" dateTime="2023-12-22T11:55:48"/>
  <userInfo guid="{EBAA791D-9DC9-42FC-BDAA-34016A562104}" name="user" id="-882793018" dateTime="2023-12-29T10:47:26"/>
  <userInfo guid="{EBAA791D-9DC9-42FC-BDAA-34016A562104}" name="user" id="-882834945" dateTime="2023-12-29T13:13:33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91"/>
  <sheetViews>
    <sheetView tabSelected="1" topLeftCell="A67" zoomScaleNormal="100" workbookViewId="0">
      <selection activeCell="S6" sqref="S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0" t="s">
        <v>20</v>
      </c>
      <c r="C2" s="60"/>
      <c r="D2" s="60"/>
      <c r="E2" s="60"/>
      <c r="F2" s="60"/>
      <c r="G2" s="60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8.25" customHeight="1" x14ac:dyDescent="0.2">
      <c r="B5" s="11" t="s">
        <v>28</v>
      </c>
      <c r="C5" s="11" t="s">
        <v>48</v>
      </c>
      <c r="D5" s="12"/>
      <c r="E5" s="12"/>
      <c r="F5" s="12"/>
      <c r="G5" s="36"/>
    </row>
    <row r="6" spans="2:7" ht="41.25" customHeight="1" x14ac:dyDescent="0.2">
      <c r="B6" s="13" t="s">
        <v>41</v>
      </c>
      <c r="C6" s="14" t="s">
        <v>49</v>
      </c>
      <c r="D6" s="22"/>
      <c r="E6" s="22"/>
      <c r="F6" s="22"/>
      <c r="G6" s="37" t="s">
        <v>42</v>
      </c>
    </row>
    <row r="7" spans="2:7" ht="16.149999999999999" customHeight="1" x14ac:dyDescent="0.2">
      <c r="B7" s="16"/>
      <c r="C7" s="17" t="s">
        <v>18</v>
      </c>
      <c r="D7" s="7">
        <f>SUM(D9:D12)</f>
        <v>378.70000000000005</v>
      </c>
      <c r="E7" s="7">
        <f t="shared" ref="E7:F7" si="0">SUM(E9:E12)</f>
        <v>0</v>
      </c>
      <c r="F7" s="7">
        <f t="shared" si="0"/>
        <v>0</v>
      </c>
      <c r="G7" s="38"/>
    </row>
    <row r="8" spans="2:7" ht="18" customHeight="1" x14ac:dyDescent="0.2">
      <c r="B8" s="57"/>
      <c r="C8" s="31" t="s">
        <v>4</v>
      </c>
      <c r="D8" s="6"/>
      <c r="E8" s="6"/>
      <c r="F8" s="6"/>
      <c r="G8" s="39"/>
    </row>
    <row r="9" spans="2:7" ht="16.149999999999999" customHeight="1" x14ac:dyDescent="0.2">
      <c r="B9" s="58"/>
      <c r="C9" s="30" t="s">
        <v>11</v>
      </c>
      <c r="D9" s="21">
        <v>90</v>
      </c>
      <c r="E9" s="21"/>
      <c r="F9" s="21"/>
      <c r="G9" s="40"/>
    </row>
    <row r="10" spans="2:7" ht="16.149999999999999" customHeight="1" x14ac:dyDescent="0.2">
      <c r="B10" s="58"/>
      <c r="C10" s="15" t="s">
        <v>14</v>
      </c>
      <c r="D10" s="21">
        <v>43.3</v>
      </c>
      <c r="E10" s="21"/>
      <c r="F10" s="21"/>
      <c r="G10" s="40"/>
    </row>
    <row r="11" spans="2:7" ht="30" customHeight="1" x14ac:dyDescent="0.2">
      <c r="B11" s="58"/>
      <c r="C11" s="30" t="s">
        <v>15</v>
      </c>
      <c r="D11" s="21">
        <v>245.4</v>
      </c>
      <c r="E11" s="21"/>
      <c r="F11" s="21"/>
      <c r="G11" s="40"/>
    </row>
    <row r="12" spans="2:7" ht="16.149999999999999" customHeight="1" x14ac:dyDescent="0.2">
      <c r="B12" s="59"/>
      <c r="C12" s="30" t="s">
        <v>10</v>
      </c>
      <c r="D12" s="21"/>
      <c r="E12" s="21"/>
      <c r="F12" s="21"/>
      <c r="G12" s="40"/>
    </row>
    <row r="13" spans="2:7" ht="43.5" customHeight="1" x14ac:dyDescent="0.2">
      <c r="B13" s="13" t="s">
        <v>29</v>
      </c>
      <c r="C13" s="14" t="s">
        <v>50</v>
      </c>
      <c r="D13" s="22"/>
      <c r="E13" s="22"/>
      <c r="F13" s="22"/>
      <c r="G13" s="37" t="s">
        <v>42</v>
      </c>
    </row>
    <row r="14" spans="2:7" ht="16.149999999999999" customHeight="1" x14ac:dyDescent="0.2">
      <c r="B14" s="16"/>
      <c r="C14" s="17" t="s">
        <v>18</v>
      </c>
      <c r="D14" s="7">
        <f>SUM(D16:D19)</f>
        <v>373.79999999999995</v>
      </c>
      <c r="E14" s="7">
        <f t="shared" ref="E14:F14" si="1">SUM(E16:E19)</f>
        <v>0</v>
      </c>
      <c r="F14" s="7">
        <f t="shared" si="1"/>
        <v>0</v>
      </c>
      <c r="G14" s="38"/>
    </row>
    <row r="15" spans="2:7" ht="16.149999999999999" customHeight="1" x14ac:dyDescent="0.2">
      <c r="B15" s="57"/>
      <c r="C15" s="31" t="s">
        <v>4</v>
      </c>
      <c r="D15" s="6"/>
      <c r="E15" s="6"/>
      <c r="F15" s="6"/>
      <c r="G15" s="39"/>
    </row>
    <row r="16" spans="2:7" ht="16.149999999999999" customHeight="1" x14ac:dyDescent="0.2">
      <c r="B16" s="58"/>
      <c r="C16" s="30" t="s">
        <v>11</v>
      </c>
      <c r="D16" s="21">
        <v>90</v>
      </c>
      <c r="E16" s="21"/>
      <c r="F16" s="21"/>
      <c r="G16" s="40"/>
    </row>
    <row r="17" spans="2:7" ht="16.149999999999999" customHeight="1" x14ac:dyDescent="0.2">
      <c r="B17" s="58"/>
      <c r="C17" s="15" t="s">
        <v>14</v>
      </c>
      <c r="D17" s="21">
        <v>42.6</v>
      </c>
      <c r="E17" s="21"/>
      <c r="F17" s="21"/>
      <c r="G17" s="40"/>
    </row>
    <row r="18" spans="2:7" ht="16.149999999999999" customHeight="1" x14ac:dyDescent="0.2">
      <c r="B18" s="58"/>
      <c r="C18" s="30" t="s">
        <v>15</v>
      </c>
      <c r="D18" s="21">
        <v>241.2</v>
      </c>
      <c r="E18" s="21"/>
      <c r="F18" s="21"/>
      <c r="G18" s="40"/>
    </row>
    <row r="19" spans="2:7" ht="16.149999999999999" customHeight="1" x14ac:dyDescent="0.2">
      <c r="B19" s="59"/>
      <c r="C19" s="30" t="s">
        <v>10</v>
      </c>
      <c r="D19" s="21"/>
      <c r="E19" s="21"/>
      <c r="F19" s="21"/>
      <c r="G19" s="40"/>
    </row>
    <row r="20" spans="2:7" ht="43.5" customHeight="1" x14ac:dyDescent="0.2">
      <c r="B20" s="13" t="s">
        <v>43</v>
      </c>
      <c r="C20" s="14" t="s">
        <v>51</v>
      </c>
      <c r="D20" s="22"/>
      <c r="E20" s="22"/>
      <c r="F20" s="22"/>
      <c r="G20" s="37" t="s">
        <v>42</v>
      </c>
    </row>
    <row r="21" spans="2:7" ht="16.149999999999999" customHeight="1" x14ac:dyDescent="0.2">
      <c r="B21" s="43"/>
      <c r="C21" s="17" t="s">
        <v>18</v>
      </c>
      <c r="D21" s="44">
        <f>SUM(D23:D26)</f>
        <v>103</v>
      </c>
      <c r="E21" s="44">
        <f t="shared" ref="E21:F21" si="2">SUM(E23:E26)</f>
        <v>171.5</v>
      </c>
      <c r="F21" s="44">
        <f t="shared" si="2"/>
        <v>0</v>
      </c>
      <c r="G21" s="45"/>
    </row>
    <row r="22" spans="2:7" ht="16.149999999999999" customHeight="1" x14ac:dyDescent="0.2">
      <c r="B22" s="35"/>
      <c r="C22" s="31" t="s">
        <v>4</v>
      </c>
      <c r="D22" s="21"/>
      <c r="E22" s="21"/>
      <c r="F22" s="21"/>
      <c r="G22" s="40"/>
    </row>
    <row r="23" spans="2:7" ht="16.149999999999999" customHeight="1" x14ac:dyDescent="0.2">
      <c r="B23" s="35"/>
      <c r="C23" s="30" t="s">
        <v>11</v>
      </c>
      <c r="D23" s="21">
        <v>103</v>
      </c>
      <c r="E23" s="21">
        <v>71.5</v>
      </c>
      <c r="F23" s="21"/>
      <c r="G23" s="40"/>
    </row>
    <row r="24" spans="2:7" ht="16.149999999999999" customHeight="1" x14ac:dyDescent="0.2">
      <c r="B24" s="35"/>
      <c r="C24" s="15" t="s">
        <v>14</v>
      </c>
      <c r="D24" s="21"/>
      <c r="E24" s="21"/>
      <c r="F24" s="21"/>
      <c r="G24" s="40"/>
    </row>
    <row r="25" spans="2:7" ht="16.149999999999999" customHeight="1" x14ac:dyDescent="0.2">
      <c r="B25" s="35"/>
      <c r="C25" s="30" t="s">
        <v>15</v>
      </c>
      <c r="D25" s="21"/>
      <c r="E25" s="21">
        <v>100</v>
      </c>
      <c r="F25" s="21"/>
      <c r="G25" s="40"/>
    </row>
    <row r="26" spans="2:7" ht="16.149999999999999" customHeight="1" x14ac:dyDescent="0.2">
      <c r="B26" s="35"/>
      <c r="C26" s="30" t="s">
        <v>10</v>
      </c>
      <c r="D26" s="21"/>
      <c r="E26" s="21"/>
      <c r="F26" s="21"/>
      <c r="G26" s="40"/>
    </row>
    <row r="27" spans="2:7" ht="24" customHeight="1" x14ac:dyDescent="0.2">
      <c r="B27" s="11" t="s">
        <v>30</v>
      </c>
      <c r="C27" s="11" t="s">
        <v>52</v>
      </c>
      <c r="D27" s="12"/>
      <c r="E27" s="12"/>
      <c r="F27" s="12"/>
      <c r="G27" s="36"/>
    </row>
    <row r="28" spans="2:7" ht="33" customHeight="1" x14ac:dyDescent="0.2">
      <c r="B28" s="32" t="s">
        <v>31</v>
      </c>
      <c r="C28" s="14" t="s">
        <v>53</v>
      </c>
      <c r="D28" s="22"/>
      <c r="E28" s="22"/>
      <c r="F28" s="22"/>
      <c r="G28" s="37" t="s">
        <v>42</v>
      </c>
    </row>
    <row r="29" spans="2:7" ht="16.149999999999999" customHeight="1" x14ac:dyDescent="0.2">
      <c r="B29" s="16"/>
      <c r="C29" s="17" t="s">
        <v>3</v>
      </c>
      <c r="D29" s="7">
        <f>SUM(D31:D33)</f>
        <v>456.3</v>
      </c>
      <c r="E29" s="7">
        <f t="shared" ref="E29:F29" si="3">SUM(E31:E33)</f>
        <v>456.70000000000005</v>
      </c>
      <c r="F29" s="7">
        <f t="shared" si="3"/>
        <v>457</v>
      </c>
      <c r="G29" s="38"/>
    </row>
    <row r="30" spans="2:7" ht="16.149999999999999" customHeight="1" x14ac:dyDescent="0.2">
      <c r="B30" s="57"/>
      <c r="C30" s="31" t="s">
        <v>4</v>
      </c>
      <c r="D30" s="6"/>
      <c r="E30" s="6"/>
      <c r="F30" s="6"/>
      <c r="G30" s="39"/>
    </row>
    <row r="31" spans="2:7" ht="16.149999999999999" customHeight="1" x14ac:dyDescent="0.2">
      <c r="B31" s="58"/>
      <c r="C31" s="30" t="s">
        <v>11</v>
      </c>
      <c r="D31" s="21">
        <v>3</v>
      </c>
      <c r="E31" s="21">
        <v>3.1</v>
      </c>
      <c r="F31" s="21">
        <v>3.1</v>
      </c>
      <c r="G31" s="40"/>
    </row>
    <row r="32" spans="2:7" ht="16.149999999999999" customHeight="1" x14ac:dyDescent="0.2">
      <c r="B32" s="58"/>
      <c r="C32" s="30" t="s">
        <v>14</v>
      </c>
      <c r="D32" s="21">
        <v>453.3</v>
      </c>
      <c r="E32" s="21">
        <v>453.6</v>
      </c>
      <c r="F32" s="21">
        <v>453.9</v>
      </c>
      <c r="G32" s="40"/>
    </row>
    <row r="33" spans="2:10" ht="16.149999999999999" customHeight="1" x14ac:dyDescent="0.2">
      <c r="B33" s="59"/>
      <c r="C33" s="30" t="s">
        <v>10</v>
      </c>
      <c r="D33" s="21"/>
      <c r="E33" s="21"/>
      <c r="F33" s="21"/>
      <c r="G33" s="40"/>
    </row>
    <row r="34" spans="2:10" ht="27.75" customHeight="1" x14ac:dyDescent="0.2">
      <c r="B34" s="32" t="s">
        <v>32</v>
      </c>
      <c r="C34" s="14" t="s">
        <v>54</v>
      </c>
      <c r="D34" s="22"/>
      <c r="E34" s="22"/>
      <c r="F34" s="22"/>
      <c r="G34" s="37" t="s">
        <v>42</v>
      </c>
    </row>
    <row r="35" spans="2:10" ht="16.149999999999999" customHeight="1" x14ac:dyDescent="0.2">
      <c r="B35" s="16"/>
      <c r="C35" s="17" t="s">
        <v>3</v>
      </c>
      <c r="D35" s="7">
        <f>SUM(D37:D38)</f>
        <v>40</v>
      </c>
      <c r="E35" s="7">
        <f t="shared" ref="E35:F35" si="4">SUM(E37:E38)</f>
        <v>41.5</v>
      </c>
      <c r="F35" s="7">
        <f t="shared" si="4"/>
        <v>42.6</v>
      </c>
      <c r="G35" s="38"/>
    </row>
    <row r="36" spans="2:10" ht="16.149999999999999" customHeight="1" x14ac:dyDescent="0.2">
      <c r="B36" s="57"/>
      <c r="C36" s="31" t="s">
        <v>4</v>
      </c>
      <c r="D36" s="6"/>
      <c r="E36" s="6"/>
      <c r="F36" s="6"/>
      <c r="G36" s="39"/>
    </row>
    <row r="37" spans="2:10" ht="16.149999999999999" customHeight="1" x14ac:dyDescent="0.2">
      <c r="B37" s="58"/>
      <c r="C37" s="30" t="s">
        <v>11</v>
      </c>
      <c r="D37" s="21">
        <v>40</v>
      </c>
      <c r="E37" s="21">
        <v>41.5</v>
      </c>
      <c r="F37" s="21">
        <v>42.6</v>
      </c>
      <c r="G37" s="40"/>
    </row>
    <row r="38" spans="2:10" ht="16.149999999999999" customHeight="1" x14ac:dyDescent="0.2">
      <c r="B38" s="59"/>
      <c r="C38" s="30" t="s">
        <v>10</v>
      </c>
      <c r="D38" s="21"/>
      <c r="E38" s="21"/>
      <c r="F38" s="21"/>
      <c r="G38" s="40"/>
    </row>
    <row r="39" spans="2:10" ht="42.75" customHeight="1" x14ac:dyDescent="0.2">
      <c r="B39" s="32" t="s">
        <v>33</v>
      </c>
      <c r="C39" s="14" t="s">
        <v>55</v>
      </c>
      <c r="D39" s="22"/>
      <c r="E39" s="22"/>
      <c r="F39" s="22"/>
      <c r="G39" s="37" t="s">
        <v>42</v>
      </c>
      <c r="H39" s="34"/>
      <c r="I39" s="34"/>
      <c r="J39" s="34"/>
    </row>
    <row r="40" spans="2:10" ht="16.149999999999999" customHeight="1" x14ac:dyDescent="0.2">
      <c r="B40" s="16"/>
      <c r="C40" s="17" t="s">
        <v>3</v>
      </c>
      <c r="D40" s="7">
        <f>SUM(D42)</f>
        <v>656</v>
      </c>
      <c r="E40" s="7">
        <f t="shared" ref="E40:F40" si="5">SUM(E42)</f>
        <v>0</v>
      </c>
      <c r="F40" s="7">
        <f t="shared" si="5"/>
        <v>0</v>
      </c>
      <c r="G40" s="38"/>
      <c r="H40" s="34"/>
      <c r="I40" s="34"/>
      <c r="J40" s="34"/>
    </row>
    <row r="41" spans="2:10" ht="16.149999999999999" customHeight="1" x14ac:dyDescent="0.2">
      <c r="B41" s="57"/>
      <c r="C41" s="31" t="s">
        <v>4</v>
      </c>
      <c r="D41" s="6"/>
      <c r="E41" s="6"/>
      <c r="F41" s="6"/>
      <c r="G41" s="39"/>
    </row>
    <row r="42" spans="2:10" ht="16.149999999999999" customHeight="1" x14ac:dyDescent="0.2">
      <c r="B42" s="58"/>
      <c r="C42" s="30" t="s">
        <v>14</v>
      </c>
      <c r="D42" s="21">
        <v>656</v>
      </c>
      <c r="E42" s="21"/>
      <c r="F42" s="21"/>
      <c r="G42" s="40"/>
    </row>
    <row r="43" spans="2:10" ht="40.5" customHeight="1" x14ac:dyDescent="0.2">
      <c r="B43" s="11" t="s">
        <v>34</v>
      </c>
      <c r="C43" s="11" t="s">
        <v>56</v>
      </c>
      <c r="D43" s="12"/>
      <c r="E43" s="12"/>
      <c r="F43" s="12"/>
      <c r="G43" s="36"/>
    </row>
    <row r="44" spans="2:10" ht="28.5" customHeight="1" x14ac:dyDescent="0.2">
      <c r="B44" s="32" t="s">
        <v>35</v>
      </c>
      <c r="C44" s="14" t="s">
        <v>57</v>
      </c>
      <c r="D44" s="22"/>
      <c r="E44" s="22"/>
      <c r="F44" s="22"/>
      <c r="G44" s="37" t="s">
        <v>44</v>
      </c>
    </row>
    <row r="45" spans="2:10" ht="16.149999999999999" customHeight="1" x14ac:dyDescent="0.2">
      <c r="B45" s="16"/>
      <c r="C45" s="17" t="s">
        <v>3</v>
      </c>
      <c r="D45" s="7">
        <f>SUM(D47:D48)</f>
        <v>30.3</v>
      </c>
      <c r="E45" s="7">
        <f t="shared" ref="E45:F45" si="6">SUM(E47:E48)</f>
        <v>31.4</v>
      </c>
      <c r="F45" s="7">
        <f t="shared" si="6"/>
        <v>31.7</v>
      </c>
      <c r="G45" s="38"/>
    </row>
    <row r="46" spans="2:10" ht="16.149999999999999" customHeight="1" x14ac:dyDescent="0.2">
      <c r="B46" s="57"/>
      <c r="C46" s="31" t="s">
        <v>4</v>
      </c>
      <c r="D46" s="6"/>
      <c r="E46" s="6"/>
      <c r="F46" s="6"/>
      <c r="G46" s="39"/>
    </row>
    <row r="47" spans="2:10" ht="27.75" customHeight="1" x14ac:dyDescent="0.2">
      <c r="B47" s="58"/>
      <c r="C47" s="30" t="s">
        <v>11</v>
      </c>
      <c r="D47" s="21">
        <v>30.3</v>
      </c>
      <c r="E47" s="21">
        <v>31.4</v>
      </c>
      <c r="F47" s="21">
        <v>31.7</v>
      </c>
      <c r="G47" s="40"/>
    </row>
    <row r="48" spans="2:10" ht="17.25" customHeight="1" x14ac:dyDescent="0.2">
      <c r="B48" s="59"/>
      <c r="C48" s="30" t="s">
        <v>10</v>
      </c>
      <c r="D48" s="21"/>
      <c r="E48" s="21"/>
      <c r="F48" s="21"/>
      <c r="G48" s="40"/>
    </row>
    <row r="49" spans="2:9" ht="32.25" customHeight="1" x14ac:dyDescent="0.2">
      <c r="B49" s="32" t="s">
        <v>36</v>
      </c>
      <c r="C49" s="14" t="s">
        <v>58</v>
      </c>
      <c r="D49" s="22"/>
      <c r="E49" s="22"/>
      <c r="F49" s="22"/>
      <c r="G49" s="37" t="s">
        <v>45</v>
      </c>
    </row>
    <row r="50" spans="2:9" ht="16.149999999999999" customHeight="1" x14ac:dyDescent="0.2">
      <c r="B50" s="16"/>
      <c r="C50" s="17" t="s">
        <v>3</v>
      </c>
      <c r="D50" s="7">
        <f>SUM(D52)</f>
        <v>130</v>
      </c>
      <c r="E50" s="7">
        <f t="shared" ref="E50:F50" si="7">SUM(E52)</f>
        <v>134.80000000000001</v>
      </c>
      <c r="F50" s="7">
        <f t="shared" si="7"/>
        <v>136.19999999999999</v>
      </c>
      <c r="G50" s="38"/>
    </row>
    <row r="51" spans="2:9" ht="16.149999999999999" customHeight="1" x14ac:dyDescent="0.2">
      <c r="B51" s="57"/>
      <c r="C51" s="31" t="s">
        <v>4</v>
      </c>
      <c r="D51" s="6"/>
      <c r="E51" s="6"/>
      <c r="F51" s="6"/>
      <c r="G51" s="39"/>
    </row>
    <row r="52" spans="2:9" ht="28.5" customHeight="1" x14ac:dyDescent="0.2">
      <c r="B52" s="58"/>
      <c r="C52" s="30" t="s">
        <v>11</v>
      </c>
      <c r="D52" s="21">
        <v>130</v>
      </c>
      <c r="E52" s="21">
        <v>134.80000000000001</v>
      </c>
      <c r="F52" s="21">
        <v>136.19999999999999</v>
      </c>
      <c r="G52" s="40"/>
    </row>
    <row r="53" spans="2:9" ht="17.25" customHeight="1" x14ac:dyDescent="0.2">
      <c r="B53" s="59"/>
      <c r="C53" s="30" t="s">
        <v>10</v>
      </c>
      <c r="D53" s="21"/>
      <c r="E53" s="21"/>
      <c r="F53" s="21"/>
      <c r="G53" s="40"/>
    </row>
    <row r="54" spans="2:9" ht="31.5" customHeight="1" x14ac:dyDescent="0.2">
      <c r="B54" s="32" t="s">
        <v>37</v>
      </c>
      <c r="C54" s="14" t="s">
        <v>59</v>
      </c>
      <c r="D54" s="22"/>
      <c r="E54" s="22"/>
      <c r="F54" s="22"/>
      <c r="G54" s="37" t="s">
        <v>46</v>
      </c>
    </row>
    <row r="55" spans="2:9" ht="14.25" customHeight="1" x14ac:dyDescent="0.2">
      <c r="B55" s="16"/>
      <c r="C55" s="17" t="s">
        <v>3</v>
      </c>
      <c r="D55" s="7">
        <f>SUM(D57:D58)</f>
        <v>10</v>
      </c>
      <c r="E55" s="7">
        <f t="shared" ref="E55:F55" si="8">SUM(E57:E58)</f>
        <v>10.4</v>
      </c>
      <c r="F55" s="7">
        <f t="shared" si="8"/>
        <v>10.5</v>
      </c>
      <c r="G55" s="38"/>
    </row>
    <row r="56" spans="2:9" ht="18" customHeight="1" x14ac:dyDescent="0.2">
      <c r="B56" s="57"/>
      <c r="C56" s="31" t="s">
        <v>4</v>
      </c>
      <c r="D56" s="6"/>
      <c r="E56" s="6"/>
      <c r="F56" s="6"/>
      <c r="G56" s="39"/>
    </row>
    <row r="57" spans="2:9" ht="28.5" customHeight="1" x14ac:dyDescent="0.2">
      <c r="B57" s="58"/>
      <c r="C57" s="30" t="s">
        <v>11</v>
      </c>
      <c r="D57" s="21">
        <v>10</v>
      </c>
      <c r="E57" s="21">
        <v>10.4</v>
      </c>
      <c r="F57" s="21">
        <v>10.5</v>
      </c>
      <c r="G57" s="40"/>
      <c r="I57" s="27"/>
    </row>
    <row r="58" spans="2:9" ht="18.75" customHeight="1" x14ac:dyDescent="0.2">
      <c r="B58" s="59"/>
      <c r="C58" s="30" t="s">
        <v>10</v>
      </c>
      <c r="D58" s="21"/>
      <c r="E58" s="21"/>
      <c r="F58" s="21"/>
      <c r="G58" s="40"/>
      <c r="I58" s="27"/>
    </row>
    <row r="59" spans="2:9" ht="30" customHeight="1" x14ac:dyDescent="0.2">
      <c r="B59" s="11" t="s">
        <v>38</v>
      </c>
      <c r="C59" s="11" t="s">
        <v>60</v>
      </c>
      <c r="D59" s="12"/>
      <c r="E59" s="12"/>
      <c r="F59" s="12"/>
      <c r="G59" s="36"/>
      <c r="I59" s="27"/>
    </row>
    <row r="60" spans="2:9" ht="44.25" customHeight="1" x14ac:dyDescent="0.2">
      <c r="B60" s="32" t="s">
        <v>39</v>
      </c>
      <c r="C60" s="14" t="s">
        <v>61</v>
      </c>
      <c r="D60" s="22"/>
      <c r="E60" s="22"/>
      <c r="F60" s="22"/>
      <c r="G60" s="37" t="s">
        <v>45</v>
      </c>
      <c r="I60" s="27"/>
    </row>
    <row r="61" spans="2:9" ht="16.5" customHeight="1" x14ac:dyDescent="0.2">
      <c r="B61" s="16"/>
      <c r="C61" s="17" t="s">
        <v>3</v>
      </c>
      <c r="D61" s="7">
        <f>SUM(D63:D66)</f>
        <v>0</v>
      </c>
      <c r="E61" s="7">
        <f t="shared" ref="E61:F61" si="9">SUM(E63:E66)</f>
        <v>700</v>
      </c>
      <c r="F61" s="7">
        <f t="shared" si="9"/>
        <v>1417</v>
      </c>
      <c r="G61" s="38"/>
    </row>
    <row r="62" spans="2:9" ht="18" customHeight="1" x14ac:dyDescent="0.2">
      <c r="B62" s="57"/>
      <c r="C62" s="31" t="s">
        <v>4</v>
      </c>
      <c r="D62" s="6"/>
      <c r="E62" s="6"/>
      <c r="F62" s="6"/>
      <c r="G62" s="39"/>
    </row>
    <row r="63" spans="2:9" ht="16.5" customHeight="1" x14ac:dyDescent="0.2">
      <c r="B63" s="58"/>
      <c r="C63" s="30" t="s">
        <v>11</v>
      </c>
      <c r="D63" s="21"/>
      <c r="E63" s="21">
        <v>100</v>
      </c>
      <c r="F63" s="21">
        <v>217</v>
      </c>
      <c r="G63" s="40"/>
    </row>
    <row r="64" spans="2:9" ht="18" customHeight="1" x14ac:dyDescent="0.2">
      <c r="B64" s="58"/>
      <c r="C64" s="15" t="s">
        <v>14</v>
      </c>
      <c r="D64" s="21"/>
      <c r="E64" s="21"/>
      <c r="F64" s="21"/>
      <c r="G64" s="40"/>
    </row>
    <row r="65" spans="2:8" ht="28.5" customHeight="1" x14ac:dyDescent="0.2">
      <c r="B65" s="58"/>
      <c r="C65" s="15" t="s">
        <v>15</v>
      </c>
      <c r="D65" s="21"/>
      <c r="E65" s="21">
        <v>600</v>
      </c>
      <c r="F65" s="21">
        <v>1200</v>
      </c>
      <c r="G65" s="40"/>
    </row>
    <row r="66" spans="2:8" ht="16.5" customHeight="1" x14ac:dyDescent="0.2">
      <c r="B66" s="59"/>
      <c r="C66" s="30" t="s">
        <v>10</v>
      </c>
      <c r="D66" s="21"/>
      <c r="E66" s="21"/>
      <c r="F66" s="21"/>
      <c r="G66" s="40"/>
    </row>
    <row r="67" spans="2:8" ht="51.6" customHeight="1" x14ac:dyDescent="0.2">
      <c r="B67" s="32" t="s">
        <v>40</v>
      </c>
      <c r="C67" s="14" t="s">
        <v>62</v>
      </c>
      <c r="D67" s="22"/>
      <c r="E67" s="22"/>
      <c r="F67" s="22"/>
      <c r="G67" s="37" t="s">
        <v>47</v>
      </c>
    </row>
    <row r="68" spans="2:8" ht="16.5" customHeight="1" x14ac:dyDescent="0.2">
      <c r="B68" s="16"/>
      <c r="C68" s="17" t="s">
        <v>3</v>
      </c>
      <c r="D68" s="7">
        <f>SUM(D70:D73)</f>
        <v>0</v>
      </c>
      <c r="E68" s="7">
        <f t="shared" ref="E68:F68" si="10">SUM(E70:E73)</f>
        <v>400</v>
      </c>
      <c r="F68" s="7">
        <f t="shared" si="10"/>
        <v>1300</v>
      </c>
      <c r="G68" s="38"/>
    </row>
    <row r="69" spans="2:8" ht="16.5" customHeight="1" x14ac:dyDescent="0.2">
      <c r="B69" s="57"/>
      <c r="C69" s="31" t="s">
        <v>4</v>
      </c>
      <c r="D69" s="6"/>
      <c r="E69" s="6"/>
      <c r="F69" s="6"/>
      <c r="G69" s="39"/>
    </row>
    <row r="70" spans="2:8" ht="16.5" customHeight="1" x14ac:dyDescent="0.2">
      <c r="B70" s="58"/>
      <c r="C70" s="30" t="s">
        <v>11</v>
      </c>
      <c r="D70" s="21"/>
      <c r="E70" s="21">
        <v>100</v>
      </c>
      <c r="F70" s="21">
        <v>300</v>
      </c>
      <c r="G70" s="40"/>
    </row>
    <row r="71" spans="2:8" ht="16.5" customHeight="1" x14ac:dyDescent="0.2">
      <c r="B71" s="58"/>
      <c r="C71" s="15" t="s">
        <v>14</v>
      </c>
      <c r="D71" s="21"/>
      <c r="E71" s="21"/>
      <c r="F71" s="21"/>
      <c r="G71" s="40"/>
    </row>
    <row r="72" spans="2:8" ht="16.5" customHeight="1" x14ac:dyDescent="0.2">
      <c r="B72" s="58"/>
      <c r="C72" s="15" t="s">
        <v>15</v>
      </c>
      <c r="D72" s="21"/>
      <c r="E72" s="21">
        <v>300</v>
      </c>
      <c r="F72" s="21">
        <v>1000</v>
      </c>
      <c r="G72" s="40"/>
    </row>
    <row r="73" spans="2:8" ht="16.5" customHeight="1" x14ac:dyDescent="0.2">
      <c r="B73" s="59"/>
      <c r="C73" s="30" t="s">
        <v>10</v>
      </c>
      <c r="D73" s="21"/>
      <c r="E73" s="21"/>
      <c r="F73" s="21"/>
      <c r="G73" s="40"/>
    </row>
    <row r="74" spans="2:8" ht="26.25" customHeight="1" x14ac:dyDescent="0.2">
      <c r="B74" s="25"/>
      <c r="C74" s="28" t="s">
        <v>19</v>
      </c>
      <c r="D74" s="29">
        <f>D7+D14+D29+D35+D40+D45+D50+D55+D68+D61+D21</f>
        <v>2178.1</v>
      </c>
      <c r="E74" s="29">
        <f>E7+E14+E29+E35+E40+E45+E50+E55+E68+E61+E21</f>
        <v>1946.3000000000002</v>
      </c>
      <c r="F74" s="29">
        <f>F7+F14+F29+F35+F40+F45+F50+F55+F68+F61+F21</f>
        <v>3395</v>
      </c>
      <c r="G74" s="41"/>
    </row>
    <row r="75" spans="2:8" ht="15.75" customHeight="1" x14ac:dyDescent="0.2">
      <c r="B75" s="19"/>
      <c r="C75" s="18" t="s">
        <v>5</v>
      </c>
      <c r="D75" s="5"/>
      <c r="E75" s="5">
        <f>+E65+E63+E70+E72</f>
        <v>1100</v>
      </c>
      <c r="F75" s="5">
        <f>+F72+F70+F65+F63</f>
        <v>2717</v>
      </c>
      <c r="G75" s="42"/>
    </row>
    <row r="76" spans="2:8" ht="31.5" customHeight="1" x14ac:dyDescent="0.2">
      <c r="B76" s="19"/>
      <c r="C76" s="18" t="s">
        <v>6</v>
      </c>
      <c r="D76" s="5">
        <v>1.4</v>
      </c>
      <c r="E76" s="5">
        <f>+E74-D74</f>
        <v>-231.79999999999973</v>
      </c>
      <c r="F76" s="5">
        <f>+F74-E74</f>
        <v>1448.6999999999998</v>
      </c>
      <c r="G76" s="42"/>
    </row>
    <row r="77" spans="2:8" x14ac:dyDescent="0.2">
      <c r="C77" s="4"/>
    </row>
    <row r="78" spans="2:8" ht="13.15" customHeight="1" x14ac:dyDescent="0.2">
      <c r="B78" s="56" t="s">
        <v>12</v>
      </c>
      <c r="C78" s="56"/>
      <c r="D78" s="56"/>
      <c r="E78" s="56"/>
      <c r="F78" s="56"/>
      <c r="G78" s="56"/>
      <c r="H78" s="20"/>
    </row>
    <row r="79" spans="2:8" ht="18" customHeight="1" x14ac:dyDescent="0.2">
      <c r="B79" s="56" t="s">
        <v>13</v>
      </c>
      <c r="C79" s="56"/>
      <c r="D79" s="56"/>
      <c r="E79" s="56"/>
      <c r="F79" s="56"/>
      <c r="G79" s="56"/>
      <c r="H79" s="20"/>
    </row>
    <row r="80" spans="2:8" x14ac:dyDescent="0.2">
      <c r="B80" s="55" t="s">
        <v>17</v>
      </c>
      <c r="C80" s="55"/>
      <c r="D80" s="55"/>
      <c r="E80" s="55"/>
      <c r="F80" s="55"/>
      <c r="G80" s="55"/>
    </row>
    <row r="81" spans="2:5" x14ac:dyDescent="0.2">
      <c r="B81" s="1" t="s">
        <v>16</v>
      </c>
    </row>
    <row r="83" spans="2:5" x14ac:dyDescent="0.2">
      <c r="B83" s="53" t="s">
        <v>63</v>
      </c>
      <c r="C83" s="54">
        <v>2024</v>
      </c>
      <c r="D83" s="54">
        <v>2025</v>
      </c>
      <c r="E83" s="54">
        <v>2026</v>
      </c>
    </row>
    <row r="84" spans="2:5" ht="36" x14ac:dyDescent="0.2">
      <c r="B84" s="46" t="s">
        <v>3</v>
      </c>
      <c r="C84" s="47">
        <f>+C86+C87+C88+C89+C90+C91</f>
        <v>2178.1</v>
      </c>
      <c r="D84" s="47">
        <f>+D86+D87+D88+D89+D90+D91</f>
        <v>1946.3</v>
      </c>
      <c r="E84" s="47">
        <f>+E86+E87+E88+E89+E90+E91</f>
        <v>3395</v>
      </c>
    </row>
    <row r="85" spans="2:5" x14ac:dyDescent="0.2">
      <c r="B85" s="48" t="s">
        <v>4</v>
      </c>
      <c r="C85" s="49"/>
      <c r="D85" s="49"/>
      <c r="E85" s="49"/>
    </row>
    <row r="86" spans="2:5" ht="48" x14ac:dyDescent="0.2">
      <c r="B86" s="50" t="s">
        <v>11</v>
      </c>
      <c r="C86" s="51">
        <f>+D9+D16+D23+D31+D37+D47+D52+D57+D62+D70</f>
        <v>496.3</v>
      </c>
      <c r="D86" s="51">
        <f>E23+E31+E37+E47+E52+E57+E63+E70</f>
        <v>492.7</v>
      </c>
      <c r="E86" s="51">
        <f>F23+F31+F37+F47+F52+F57+F63+F70</f>
        <v>741.1</v>
      </c>
    </row>
    <row r="87" spans="2:5" ht="24" x14ac:dyDescent="0.2">
      <c r="B87" s="50" t="s">
        <v>64</v>
      </c>
      <c r="C87" s="51"/>
      <c r="D87" s="51"/>
      <c r="E87" s="51"/>
    </row>
    <row r="88" spans="2:5" ht="15" customHeight="1" x14ac:dyDescent="0.2">
      <c r="B88" s="50" t="s">
        <v>10</v>
      </c>
      <c r="C88" s="51"/>
      <c r="D88" s="51"/>
      <c r="E88" s="51"/>
    </row>
    <row r="89" spans="2:5" x14ac:dyDescent="0.2">
      <c r="B89" s="50" t="s">
        <v>65</v>
      </c>
      <c r="C89" s="51"/>
      <c r="D89" s="51"/>
      <c r="E89" s="51"/>
    </row>
    <row r="90" spans="2:5" ht="36" x14ac:dyDescent="0.2">
      <c r="B90" s="50" t="s">
        <v>14</v>
      </c>
      <c r="C90" s="51">
        <f>+D10+D17+D32+D42</f>
        <v>1195.2</v>
      </c>
      <c r="D90" s="51">
        <f>+E10+E17+E32+E42</f>
        <v>453.6</v>
      </c>
      <c r="E90" s="51">
        <f>+F10+F17+F32+F42</f>
        <v>453.9</v>
      </c>
    </row>
    <row r="91" spans="2:5" ht="48" x14ac:dyDescent="0.2">
      <c r="B91" s="52" t="s">
        <v>15</v>
      </c>
      <c r="C91" s="51">
        <f>+D11+D18+D65+D72</f>
        <v>486.6</v>
      </c>
      <c r="D91" s="51">
        <f>+E11+E18+E65+E72+E25</f>
        <v>1000</v>
      </c>
      <c r="E91" s="51">
        <f>+F11+F18+F65+F72+F25</f>
        <v>2200</v>
      </c>
    </row>
  </sheetData>
  <customSheetViews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1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AE9DA1E0-6181-496E-99C6-08519C19A850}" fitToPage="1" topLeftCell="A79">
      <selection activeCell="F49" sqref="F49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4"/>
    </customSheetView>
  </customSheetViews>
  <mergeCells count="14">
    <mergeCell ref="B2:G2"/>
    <mergeCell ref="B79:G79"/>
    <mergeCell ref="B51:B53"/>
    <mergeCell ref="B56:B58"/>
    <mergeCell ref="B62:B66"/>
    <mergeCell ref="B69:B73"/>
    <mergeCell ref="B8:B12"/>
    <mergeCell ref="B15:B19"/>
    <mergeCell ref="B80:G80"/>
    <mergeCell ref="B78:G78"/>
    <mergeCell ref="B30:B33"/>
    <mergeCell ref="B36:B38"/>
    <mergeCell ref="B41:B42"/>
    <mergeCell ref="B46:B48"/>
  </mergeCells>
  <pageMargins left="0.39370078740157483" right="0.39370078740157483" top="0.59055118110236227" bottom="0.59055118110236227" header="0" footer="0"/>
  <pageSetup paperSize="9" scale="90" fitToHeight="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47.7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33.5" customHeight="1" x14ac:dyDescent="0.2">
      <c r="B7" s="2" t="s">
        <v>26</v>
      </c>
    </row>
    <row r="8" spans="2:2" ht="128.25" customHeight="1" x14ac:dyDescent="0.2">
      <c r="B8" s="33" t="s">
        <v>27</v>
      </c>
    </row>
    <row r="9" spans="2:2" x14ac:dyDescent="0.2">
      <c r="B9" s="4"/>
    </row>
  </sheetData>
  <customSheetViews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Migle Brazeniene</cp:lastModifiedBy>
  <cp:lastPrinted>2024-01-31T07:51:54Z</cp:lastPrinted>
  <dcterms:created xsi:type="dcterms:W3CDTF">2023-07-11T10:34:54Z</dcterms:created>
  <dcterms:modified xsi:type="dcterms:W3CDTF">2024-01-31T07:51:59Z</dcterms:modified>
</cp:coreProperties>
</file>