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8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le.Brazeniene\Desktop\PANRS SVP 2024-01-30\"/>
    </mc:Choice>
  </mc:AlternateContent>
  <xr:revisionPtr revIDLastSave="0" documentId="13_ncr:81_{12B7BC7E-E215-46C7-A471-EE31013833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 programa 3 lentelė" sheetId="1" r:id="rId1"/>
    <sheet name="Lėšų atmintinė" sheetId="2" state="hidden" r:id="rId2"/>
  </sheets>
  <calcPr calcId="191029"/>
  <customWorkbookViews>
    <customWorkbookView name="Migle Brazeniene - Personal View" guid="{7F021C91-FE39-495A-83F7-D623C0869603}" mergeInterval="0" personalView="1" maximized="1" xWindow="-8" yWindow="-8" windowWidth="1936" windowHeight="1056" activeSheetId="1"/>
    <customWorkbookView name="user - Individuali peržiūra" guid="{80160BAF-9468-40D4-8FD7-187B1FF513EA}" mergeInterval="0" personalView="1" maximized="1" xWindow="-8" yWindow="-8" windowWidth="1936" windowHeight="1056" activeSheetId="1"/>
    <customWorkbookView name="Daiva Ulianskiene - Individuali peržiūra" guid="{015A5EC3-FF5C-419A-B296-8DFBD66837C3}" mergeInterval="0" personalView="1" maximized="1" xWindow="-8" yWindow="-8" windowWidth="1936" windowHeight="1056" activeSheetId="1"/>
    <customWorkbookView name="Svetlana Jerpyliova - Individuali peržiūra" guid="{5F68112C-8F04-4665-953D-DD0EA89D32A8}" autoUpdate="1" mergeInterval="15" changesSavedWin="1" personalView="1" xWindow="310" yWindow="70" windowWidth="1502" windowHeight="970" activeSheetId="1"/>
    <customWorkbookView name="Indrė Butenienė - Individuali peržiūra" guid="{5E12961D-9227-4AD9-A7B3-C15D7092E9FD}" mergeInterval="0" personalView="1" maximized="1" xWindow="-9" yWindow="-9" windowWidth="1938" windowHeight="103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4" i="1" l="1"/>
  <c r="E71" i="1"/>
  <c r="E70" i="1"/>
  <c r="E68" i="1"/>
  <c r="E66" i="1"/>
  <c r="E64" i="1" s="1"/>
  <c r="D71" i="1"/>
  <c r="D64" i="1" s="1"/>
  <c r="E54" i="1"/>
  <c r="D70" i="1"/>
  <c r="D68" i="1"/>
  <c r="D66" i="1"/>
  <c r="C68" i="1"/>
  <c r="C66" i="1"/>
  <c r="C64" i="1" s="1"/>
  <c r="F55" i="1"/>
  <c r="E55" i="1"/>
  <c r="E7" i="1" l="1"/>
  <c r="F7" i="1"/>
  <c r="D7" i="1"/>
  <c r="E12" i="1"/>
  <c r="F12" i="1"/>
  <c r="D12" i="1"/>
  <c r="E17" i="1"/>
  <c r="F17" i="1"/>
  <c r="D17" i="1"/>
  <c r="E23" i="1"/>
  <c r="F23" i="1"/>
  <c r="D23" i="1"/>
  <c r="E28" i="1" l="1"/>
  <c r="F28" i="1"/>
  <c r="F56" i="1" s="1"/>
  <c r="D28" i="1"/>
  <c r="E34" i="1"/>
  <c r="F34" i="1"/>
  <c r="D34" i="1"/>
  <c r="E41" i="1"/>
  <c r="F41" i="1"/>
  <c r="D41" i="1"/>
  <c r="E48" i="1"/>
  <c r="F48" i="1"/>
  <c r="D48" i="1"/>
  <c r="D54" i="1" l="1"/>
  <c r="E56" i="1" s="1"/>
</calcChain>
</file>

<file path=xl/sharedStrings.xml><?xml version="1.0" encoding="utf-8"?>
<sst xmlns="http://schemas.openxmlformats.org/spreadsheetml/2006/main" count="99" uniqueCount="54">
  <si>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</si>
  <si>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</si>
  <si>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</si>
  <si>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</si>
  <si>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</si>
  <si>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</si>
  <si>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</si>
  <si>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2024 metų asignavimai ir kitos lėšos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</si>
  <si>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</si>
  <si>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</si>
  <si>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</si>
  <si>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</si>
  <si>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</si>
  <si>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</si>
  <si>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</si>
  <si>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</si>
  <si>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</si>
  <si>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</si>
  <si>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 xml:space="preserve">IŠ VISO programai finansuoti pagal finansavimo šaltinius (1 ir 2 punktai) </t>
  </si>
  <si>
    <t>3 lentelė. Panevėžio rajono savivaldybės 2024–2026 metų 007 Aplinkos apsaugos programos uždaviniai, priemonės, asignavimai ir kitos lėšos (tūkst. eurų)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</si>
  <si>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</si>
  <si>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</si>
  <si>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</si>
  <si>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</si>
  <si>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</si>
  <si>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</si>
  <si>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</si>
  <si>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007-01-01 (T)*</t>
  </si>
  <si>
    <t>007-01-01-01 (TVP)***</t>
  </si>
  <si>
    <t>007-01-01-02 (TVP)</t>
  </si>
  <si>
    <t>007-01-02 (T)*</t>
  </si>
  <si>
    <t>007-01-02-01 (TVP)</t>
  </si>
  <si>
    <t>007-01-02-02 (TVP)</t>
  </si>
  <si>
    <t>007-01-03 (P)*</t>
  </si>
  <si>
    <t>007-01-03-01                            (PVP, RPP)</t>
  </si>
  <si>
    <t>007-01-03-02                          (PVP, RPP)</t>
  </si>
  <si>
    <t>007-01-03-03                            (PVP, RPP)</t>
  </si>
  <si>
    <t>007-01-01-03 (TVP)</t>
  </si>
  <si>
    <t>2.5.1.2</t>
  </si>
  <si>
    <t>2.5.1.1</t>
  </si>
  <si>
    <t>Priemonė: Projekto 02-001-06-11-02 (RE) „Panevėžio r. savivaldybės oro monitoringo sistemų modernizavimas“ įgyvendinimas</t>
  </si>
  <si>
    <t xml:space="preserve">Uždavinys: Užtikrinti sklandų atliekų tvarkymo sistemos veikimą </t>
  </si>
  <si>
    <t xml:space="preserve">Priemonė: Komunalinių atliekų surinkimo sistemos integravimas į regioninę sistemą bei atliekų rūšiavimo skatinimas </t>
  </si>
  <si>
    <t xml:space="preserve">Priemonė: Komunalinių atliekų surinkimas (iš savivaldybės valdomų pastatų) </t>
  </si>
  <si>
    <t>Priemonė: Panevėžio rajono namų ūkiuose susidariusių asbesto atliekų tvarkymas</t>
  </si>
  <si>
    <t xml:space="preserve">Uždavinys: Vykdyti priemones, numatytas Savivaldybių aplinkos apsaugos rėmimo specialiosios programos  įstatyme </t>
  </si>
  <si>
    <t xml:space="preserve">Priemonė: Aplinkos kokybės gerinimo ir apsaugos, atliekų tvarkymo infrastruktūros, plėtros, atliekų, kurių turėtojo nustatyti neįmanoma priemonių, aplinkos monitoringo, prevencinių, aplinkos atkūrimo priemonių įgyvendinimas  </t>
  </si>
  <si>
    <t xml:space="preserve">Priemonė: Sklypų, kuriuose medžioklė nėra uždrausta, savininkų, valdytojų ir naudotojų įgyvendinamos žalos miškui prevencijos priemonės, kartografinės ir kitos medžiagos, reikalingos pagal Medžioklės įstatymą </t>
  </si>
  <si>
    <t xml:space="preserve">Uždavinys: Investuoti į priemones, gerinančias aplinkos kokybę </t>
  </si>
  <si>
    <t xml:space="preserve">Priemonė: Projekto 02-001-06-10-01 (RE) „Komunalinių atliekų rūšiuojamojo atliekų surinkimo pajėgumo plėtra Panevėžio r.“ įgyvendinimas </t>
  </si>
  <si>
    <t>Priemonė: Projekto 02-001-06-10-01 (RE) „Atliekų prevencijos ir tinkamo tvarkymo namų ūkiuose skatinimas Panevėžio r.“  įgyvendinimas</t>
  </si>
  <si>
    <t>Metai</t>
  </si>
  <si>
    <t xml:space="preserve">Pajamų įmokos ir kitos pajamos </t>
  </si>
  <si>
    <t>Skolintos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</si>
</sst>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0" borderId="1" xfId="0" applyFont="1" applyBorder="1"/>
    <xf numFmtId="0" fontId="11" fillId="5" borderId="1" xfId="0" applyFont="1" applyFill="1" applyBorder="1"/>
    <xf numFmtId="0" fontId="11" fillId="5" borderId="1" xfId="0" applyFont="1" applyFill="1" applyBorder="1" applyAlignment="1">
      <alignment vertical="top"/>
    </xf>
    <xf numFmtId="0" fontId="11" fillId="5" borderId="1" xfId="0" applyFont="1" applyFill="1" applyBorder="1" applyAlignment="1">
      <alignment vertical="top" wrapText="1"/>
    </xf>
    <xf numFmtId="164" fontId="12" fillId="5" borderId="1" xfId="0" applyNumberFormat="1" applyFont="1" applyFill="1" applyBorder="1"/>
    <xf numFmtId="0" fontId="11" fillId="3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164" fontId="11" fillId="0" borderId="1" xfId="0" applyNumberFormat="1" applyFont="1" applyBorder="1" applyAlignment="1">
      <alignment vertical="top"/>
    </xf>
    <xf numFmtId="0" fontId="11" fillId="0" borderId="1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1.xml"/><Relationship Id="rId13" Type="http://schemas.openxmlformats.org/officeDocument/2006/relationships/revisionLog" Target="revisionLog4.xml"/><Relationship Id="rId18" Type="http://schemas.openxmlformats.org/officeDocument/2006/relationships/revisionLog" Target="revisionLog11.xml"/><Relationship Id="rId21" Type="http://schemas.openxmlformats.org/officeDocument/2006/relationships/revisionLog" Target="revisionLog14.xml"/><Relationship Id="rId12" Type="http://schemas.openxmlformats.org/officeDocument/2006/relationships/revisionLog" Target="revisionLog6.xml"/><Relationship Id="rId17" Type="http://schemas.openxmlformats.org/officeDocument/2006/relationships/revisionLog" Target="revisionLog10.xml"/><Relationship Id="rId25" Type="http://schemas.openxmlformats.org/officeDocument/2006/relationships/revisionLog" Target="revisionLog18.xml"/><Relationship Id="rId16" Type="http://schemas.openxmlformats.org/officeDocument/2006/relationships/revisionLog" Target="revisionLog9.xml"/><Relationship Id="rId20" Type="http://schemas.openxmlformats.org/officeDocument/2006/relationships/revisionLog" Target="revisionLog13.xml"/><Relationship Id="rId11" Type="http://schemas.openxmlformats.org/officeDocument/2006/relationships/revisionLog" Target="revisionLog5.xml"/><Relationship Id="rId24" Type="http://schemas.openxmlformats.org/officeDocument/2006/relationships/revisionLog" Target="revisionLog17.xml"/><Relationship Id="rId15" Type="http://schemas.openxmlformats.org/officeDocument/2006/relationships/revisionLog" Target="revisionLog8.xml"/><Relationship Id="rId23" Type="http://schemas.openxmlformats.org/officeDocument/2006/relationships/revisionLog" Target="revisionLog16.xml"/><Relationship Id="rId10" Type="http://schemas.openxmlformats.org/officeDocument/2006/relationships/revisionLog" Target="revisionLog3.xml"/><Relationship Id="rId19" Type="http://schemas.openxmlformats.org/officeDocument/2006/relationships/revisionLog" Target="revisionLog12.xml"/><Relationship Id="rId9" Type="http://schemas.openxmlformats.org/officeDocument/2006/relationships/revisionLog" Target="revisionLog2.xml"/><Relationship Id="rId14" Type="http://schemas.openxmlformats.org/officeDocument/2006/relationships/revisionLog" Target="revisionLog7.xml"/><Relationship Id="rId22" Type="http://schemas.openxmlformats.org/officeDocument/2006/relationships/revisionLog" Target="revisionLog1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9210BF1-2088-409A-B749-EE6096B59C2A}" diskRevisions="1" revisionId="137" version="19" preserveHistory="15">
  <header guid="{56FA2FC6-1782-443F-B0FD-613B9D114ACC}" dateTime="2024-01-18T15:50:32" maxSheetId="3" userName="user" r:id="rId8" minRId="29" maxRId="44">
    <sheetIdMap count="2">
      <sheetId val="1"/>
      <sheetId val="2"/>
    </sheetIdMap>
  </header>
  <header guid="{C0DF4227-4F09-49A4-BAC3-9DD572EDC902}" dateTime="2024-01-18T15:51:27" maxSheetId="3" userName="user" r:id="rId9" minRId="45" maxRId="46">
    <sheetIdMap count="2">
      <sheetId val="1"/>
      <sheetId val="2"/>
    </sheetIdMap>
  </header>
  <header guid="{73985B9D-1A40-4ED7-8548-462C280C9A3A}" dateTime="2024-01-18T16:00:45" maxSheetId="3" userName="user" r:id="rId10" minRId="47" maxRId="73">
    <sheetIdMap count="2">
      <sheetId val="1"/>
      <sheetId val="2"/>
    </sheetIdMap>
  </header>
  <header guid="{9CBF872D-B49B-4909-A7B0-70A6A909B6D1}" dateTime="2024-01-18T16:21:00" maxSheetId="3" userName="user" r:id="rId11" minRId="74" maxRId="76">
    <sheetIdMap count="2">
      <sheetId val="1"/>
      <sheetId val="2"/>
    </sheetIdMap>
  </header>
  <header guid="{F07394CE-DDF8-4AF1-9F00-B2173AAE73D0}" dateTime="2024-01-18T16:22:35" maxSheetId="3" userName="user" r:id="rId12" minRId="77" maxRId="79">
    <sheetIdMap count="2">
      <sheetId val="1"/>
      <sheetId val="2"/>
    </sheetIdMap>
  </header>
  <header guid="{B2CDF239-EF21-4E30-9977-EA2645E3B18E}" dateTime="2024-01-18T16:23:44" maxSheetId="3" userName="user" r:id="rId13">
    <sheetIdMap count="2">
      <sheetId val="1"/>
      <sheetId val="2"/>
    </sheetIdMap>
  </header>
  <header guid="{9145E124-69BB-467A-A931-8D0585E1111A}" dateTime="2024-01-22T11:14:05" maxSheetId="3" userName="user" r:id="rId14" minRId="80">
    <sheetIdMap count="2">
      <sheetId val="1"/>
      <sheetId val="2"/>
    </sheetIdMap>
  </header>
  <header guid="{FA0DFE5A-7398-4463-B2DE-1415137C2F6D}" dateTime="2024-01-22T11:14:46" maxSheetId="3" userName="user" r:id="rId15" minRId="81">
    <sheetIdMap count="2">
      <sheetId val="1"/>
      <sheetId val="2"/>
    </sheetIdMap>
  </header>
  <header guid="{F1B3DAFF-4157-48C0-B65F-D24F940F9E0C}" dateTime="2024-01-22T15:42:57" maxSheetId="3" userName="user" r:id="rId16" minRId="82" maxRId="84">
    <sheetIdMap count="2">
      <sheetId val="1"/>
      <sheetId val="2"/>
    </sheetIdMap>
  </header>
  <header guid="{9ECB036C-3146-4E0B-BB2A-F7B27DB4E564}" dateTime="2024-01-22T15:43:29" maxSheetId="3" userName="user" r:id="rId17" minRId="85" maxRId="86">
    <sheetIdMap count="2">
      <sheetId val="1"/>
      <sheetId val="2"/>
    </sheetIdMap>
  </header>
  <header guid="{63BC85A7-9FAF-497B-82B3-B3B7C91EF027}" dateTime="2024-01-22T15:44:04" maxSheetId="3" userName="user" r:id="rId18" minRId="87" maxRId="90">
    <sheetIdMap count="2">
      <sheetId val="1"/>
      <sheetId val="2"/>
    </sheetIdMap>
  </header>
  <header guid="{CF715FB5-34F6-4A7C-B29A-4533A2E7877C}" dateTime="2024-01-22T15:44:12" maxSheetId="3" userName="user" r:id="rId19" minRId="91">
    <sheetIdMap count="2">
      <sheetId val="1"/>
      <sheetId val="2"/>
    </sheetIdMap>
  </header>
  <header guid="{FC3BB01E-C811-44B1-974C-D0B440AADCCB}" dateTime="2024-01-22T15:44:22" maxSheetId="3" userName="user" r:id="rId20">
    <sheetIdMap count="2">
      <sheetId val="1"/>
      <sheetId val="2"/>
    </sheetIdMap>
  </header>
  <header guid="{750FD646-40A6-4209-A5B6-5D475A2E3F23}" dateTime="2024-01-26T15:16:52" maxSheetId="3" userName="Indrė Butenienė" r:id="rId21" minRId="92" maxRId="110">
    <sheetIdMap count="2">
      <sheetId val="1"/>
      <sheetId val="2"/>
    </sheetIdMap>
  </header>
  <header guid="{AD53D7E5-566C-466C-BB4C-475355EAD549}" dateTime="2024-01-29T11:29:48" maxSheetId="3" userName="Indrė Butenienė" r:id="rId22" minRId="111" maxRId="137">
    <sheetIdMap count="2">
      <sheetId val="1"/>
      <sheetId val="2"/>
    </sheetIdMap>
  </header>
  <header guid="{F71485C1-9CCC-47BD-8090-1A148A8472A3}" dateTime="2024-01-30T15:01:12" maxSheetId="3" userName="Migle Brazeniene" r:id="rId23">
    <sheetIdMap count="2">
      <sheetId val="1"/>
      <sheetId val="2"/>
    </sheetIdMap>
  </header>
  <header guid="{FA38F573-2028-417E-93EA-104A2CFE20A5}" dateTime="2024-01-31T08:23:19" maxSheetId="3" userName="Migle Brazeniene" r:id="rId24">
    <sheetIdMap count="2">
      <sheetId val="1"/>
      <sheetId val="2"/>
    </sheetIdMap>
  </header>
  <header guid="{C9210BF1-2088-409A-B749-EE6096B59C2A}" dateTime="2024-01-31T09:50:12" maxSheetId="3" userName="Migle Brazeniene" r:id="rId25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" sId="1">
    <nc r="F48">
      <f>SUM(F50:F53)</f>
    </nc>
  </rcc>
  <rcc rId="30" sId="1">
    <nc r="G48">
      <f>SUM(G50:G53)</f>
    </nc>
  </rcc>
  <rcc rId="31" sId="1">
    <nc r="H48">
      <f>SUM(H50:H53)</f>
    </nc>
  </rcc>
  <rcc rId="32" sId="1">
    <nc r="F41">
      <f>SUM(F43:F46)</f>
    </nc>
  </rcc>
  <rcc rId="33" sId="1">
    <nc r="G41">
      <f>SUM(G43:G46)</f>
    </nc>
  </rcc>
  <rcc rId="34" sId="1">
    <nc r="H41">
      <f>SUM(H43:H46)</f>
    </nc>
  </rcc>
  <rcc rId="35" sId="1">
    <nc r="F34">
      <f>SUM(F36:F39)</f>
    </nc>
  </rcc>
  <rcc rId="36" sId="1">
    <nc r="G34">
      <f>SUM(G36:G39)</f>
    </nc>
  </rcc>
  <rcc rId="37" sId="1">
    <nc r="H34">
      <f>SUM(H36:H39)</f>
    </nc>
  </rcc>
  <rcc rId="38" sId="1" numFmtId="4">
    <nc r="F30">
      <v>50</v>
    </nc>
  </rcc>
  <rcc rId="39" sId="1" numFmtId="4">
    <nc r="F31">
      <v>176.8</v>
    </nc>
  </rcc>
  <rcc rId="40" sId="1">
    <nc r="F28">
      <f>SUM(F30:F31)</f>
    </nc>
  </rcc>
  <rcc rId="41" sId="1">
    <nc r="G28">
      <f>SUM(G30:G31)</f>
    </nc>
  </rcc>
  <rcc rId="42" sId="1">
    <nc r="H28">
      <f>SUM(H30:H31)</f>
    </nc>
  </rcc>
  <rcc rId="43" sId="1" numFmtId="4">
    <nc r="G30">
      <v>50</v>
    </nc>
  </rcc>
  <rcc rId="44" sId="1" numFmtId="4">
    <nc r="H30">
      <v>50</v>
    </nc>
  </rcc>
  <rcv guid="{80160BAF-9468-40D4-8FD7-187B1FF513EA}" action="delete"/>
  <rcv guid="{80160BAF-9468-40D4-8FD7-187B1FF513EA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" sId="1" numFmtId="4">
    <nc r="G44">
      <v>1</v>
    </nc>
  </rcc>
  <rcc rId="86" sId="1" numFmtId="4">
    <nc r="H44">
      <v>2</v>
    </nc>
  </rcc>
  <rcv guid="{80160BAF-9468-40D4-8FD7-187B1FF513EA}" action="delete"/>
  <rcv guid="{80160BAF-9468-40D4-8FD7-187B1FF513EA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" sId="1" numFmtId="4">
    <nc r="G50">
      <v>10</v>
    </nc>
  </rcc>
  <rcc rId="88" sId="1" numFmtId="4">
    <nc r="H50">
      <v>20</v>
    </nc>
  </rcc>
  <rcc rId="89" sId="1" numFmtId="4">
    <nc r="G52">
      <v>100</v>
    </nc>
  </rcc>
  <rcc rId="90" sId="1" numFmtId="4">
    <nc r="H52">
      <v>100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1" sId="1" numFmtId="4">
    <oc r="H50">
      <v>20</v>
    </oc>
    <nc r="H50">
      <v>25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0160BAF-9468-40D4-8FD7-187B1FF513EA}" action="delete"/>
  <rcv guid="{80160BAF-9468-40D4-8FD7-187B1FF513EA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" sId="1">
    <nc r="G56">
      <f>+G54-F54</f>
    </nc>
  </rcc>
  <rcc rId="93" sId="1">
    <nc r="H56">
      <f>+H54-G54</f>
    </nc>
  </rcc>
  <rcc rId="94" sId="1" numFmtId="4">
    <nc r="F56">
      <v>696.2</v>
    </nc>
  </rcc>
  <rrc rId="95" sId="1" ref="D1:D1048576" action="deleteCol">
    <rfmt sheetId="1" xfDxf="1" sqref="D1:D1048576" start="0" length="0">
      <dxf>
        <font>
          <sz val="10"/>
          <name val="Times New Roman"/>
          <family val="1"/>
          <scheme val="none"/>
        </font>
      </dxf>
    </rfmt>
    <rfmt sheetId="1" sqref="D2" start="0" length="0">
      <dxf>
        <font>
          <b/>
          <sz val="12"/>
          <color auto="1"/>
          <name val="Times New Roman"/>
          <family val="1"/>
          <scheme val="none"/>
        </font>
        <alignment horizontal="center" vertical="center" wrapText="1"/>
      </dxf>
    </rfmt>
    <rcc rId="0" sId="1" dxf="1">
      <nc r="D3" t="inlineStr">
        <is>
          <t>Vykdytojas (skyrius / asmuo)</t>
        </is>
      </nc>
      <ndxf>
        <font>
          <b/>
          <sz val="10"/>
          <color rgb="FF000000"/>
          <name val="Times New Roman"/>
          <family val="1"/>
          <scheme val="none"/>
        </font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4">
        <v>3</v>
      </nc>
      <ndxf>
        <font>
          <sz val="8"/>
          <color rgb="FF000000"/>
          <name val="Times New Roman"/>
          <family val="1"/>
          <scheme val="none"/>
        </font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" start="0" length="0">
      <dxf>
        <fill>
          <patternFill patternType="solid">
            <bgColor rgb="FFCC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6" t="inlineStr">
        <is>
          <t>Apskaitos sk.</t>
        </is>
      </nc>
      <ndxf>
        <numFmt numFmtId="164" formatCode="0.0"/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7" start="0" length="0">
      <dxf>
        <fill>
          <patternFill patternType="solid">
            <bgColor theme="4" tint="0.7999816888943144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9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1" t="inlineStr">
        <is>
          <t>Apskaitos sk.</t>
        </is>
      </nc>
      <ndxf>
        <numFmt numFmtId="164" formatCode="0.0"/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2" start="0" length="0">
      <dxf>
        <fill>
          <patternFill patternType="solid">
            <bgColor theme="4" tint="0.7999816888943144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14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6" t="inlineStr">
        <is>
          <t>Apskaitos sk.</t>
        </is>
      </nc>
      <ndxf>
        <numFmt numFmtId="164" formatCode="0.0"/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7" start="0" length="0">
      <dxf>
        <fill>
          <patternFill patternType="solid">
            <bgColor theme="4" tint="0.7999816888943144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8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19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0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1" start="0" length="0">
      <dxf>
        <fill>
          <patternFill patternType="solid">
            <bgColor rgb="FFCC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2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3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7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8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2" start="0" length="0">
      <dxf>
        <fill>
          <patternFill patternType="solid">
            <bgColor rgb="FFCC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33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4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40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41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47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48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4" start="0" length="0">
      <dxf>
        <font>
          <sz val="10"/>
          <color rgb="FFFF0000"/>
          <name val="Times New Roman"/>
          <family val="1"/>
          <scheme val="none"/>
        </font>
        <fill>
          <patternFill patternType="solid">
            <bgColor theme="8" tint="0.7999816888943144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55" start="0" length="0">
      <dxf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6" start="0" length="0">
      <dxf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8" start="0" length="0">
      <dxf>
        <font>
          <sz val="10"/>
          <color auto="1"/>
          <name val="Times New Roman"/>
          <family val="1"/>
          <scheme val="none"/>
        </font>
        <alignment horizontal="left" vertical="top" wrapText="1"/>
      </dxf>
    </rfmt>
    <rfmt sheetId="1" sqref="D59" start="0" length="0">
      <dxf>
        <font>
          <sz val="10"/>
          <color auto="1"/>
          <name val="Times New Roman"/>
          <family val="1"/>
          <scheme val="none"/>
        </font>
        <alignment horizontal="left" vertical="top" wrapText="1"/>
      </dxf>
    </rfmt>
    <rfmt sheetId="1" sqref="D60" start="0" length="0">
      <dxf>
        <alignment horizontal="left" vertical="top"/>
      </dxf>
    </rfmt>
  </rrc>
  <rrc rId="96" sId="1" ref="D1:D1048576" action="deleteCol">
    <rfmt sheetId="1" xfDxf="1" sqref="D1:D1048576" start="0" length="0">
      <dxf>
        <font>
          <sz val="10"/>
          <name val="Times New Roman"/>
          <family val="1"/>
          <scheme val="none"/>
        </font>
      </dxf>
    </rfmt>
    <rfmt sheetId="1" sqref="D2" start="0" length="0">
      <dxf>
        <font>
          <b/>
          <sz val="12"/>
          <color auto="1"/>
          <name val="Times New Roman"/>
          <family val="1"/>
          <scheme val="none"/>
        </font>
        <alignment horizontal="center" vertical="center" wrapText="1"/>
      </dxf>
    </rfmt>
    <rcc rId="0" sId="1" dxf="1">
      <nc r="D3" t="inlineStr">
        <is>
          <t>Asignavimai ir kitos lėšos 
2023-iesiems metams</t>
        </is>
      </nc>
      <ndxf>
        <font>
          <b/>
          <sz val="10"/>
          <color auto="1"/>
          <name val="Times New Roman"/>
          <family val="1"/>
          <scheme val="none"/>
        </font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4">
        <v>4</v>
      </nc>
      <ndxf>
        <font>
          <sz val="8"/>
          <color rgb="FF000000"/>
          <name val="Times New Roman"/>
          <family val="1"/>
          <scheme val="none"/>
        </font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" start="0" length="0">
      <dxf>
        <fill>
          <patternFill patternType="solid">
            <bgColor rgb="FFCC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" start="0" length="0">
      <dxf>
        <numFmt numFmtId="164" formatCode="0.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7">
        <f>+D9+D10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4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8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 numFmtId="4">
      <nc r="D9">
        <v>860</v>
      </nc>
      <ndxf>
        <font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0">
        <v>116</v>
      </nc>
      <ndxf>
        <font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1" start="0" length="0">
      <dxf>
        <numFmt numFmtId="164" formatCode="0.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2">
        <f>+D14+D15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4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 numFmtId="4">
      <nc r="D14">
        <v>4</v>
      </nc>
      <ndxf>
        <font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6" start="0" length="0">
      <dxf>
        <numFmt numFmtId="164" formatCode="0.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7">
        <f>+D19+D20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4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8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19" start="0" length="0">
      <dxf>
        <font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1" start="0" length="0">
      <dxf>
        <fill>
          <patternFill patternType="solid">
            <bgColor rgb="FFCC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2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3">
        <f>+D25+D26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4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5">
        <f>38.8+133.6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26">
        <v>137.4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7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8">
        <f>+D30+D31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30">
        <v>50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31">
        <v>153.1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2" start="0" length="0">
      <dxf>
        <fill>
          <patternFill patternType="solid">
            <bgColor rgb="FFCC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3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4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8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0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1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4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7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8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54">
        <f>+D28+D23+D12+D7</f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D55" start="0" length="0">
      <dxf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6" start="0" length="0">
      <dxf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7" start="0" length="0">
      <dxf>
        <border outline="0">
          <top style="thin">
            <color indexed="64"/>
          </top>
        </border>
      </dxf>
    </rfmt>
    <rfmt sheetId="1" sqref="D58" start="0" length="0">
      <dxf>
        <font>
          <sz val="10"/>
          <color auto="1"/>
          <name val="Times New Roman"/>
          <family val="1"/>
          <scheme val="none"/>
        </font>
        <alignment horizontal="left" vertical="top" wrapText="1"/>
      </dxf>
    </rfmt>
    <rfmt sheetId="1" sqref="D59" start="0" length="0">
      <dxf>
        <font>
          <sz val="10"/>
          <color auto="1"/>
          <name val="Times New Roman"/>
          <family val="1"/>
          <scheme val="none"/>
        </font>
        <alignment horizontal="left" vertical="top" wrapText="1"/>
      </dxf>
    </rfmt>
    <rfmt sheetId="1" sqref="D60" start="0" length="0">
      <dxf>
        <alignment horizontal="left" vertical="top"/>
      </dxf>
    </rfmt>
  </rrc>
  <rcc rId="97" sId="1">
    <oc r="H22" t="inlineStr">
      <is>
        <t>Aplinkos kokybės gerinimo ir apsaugos, atliekų tvarkymo infrastruktūros, plėtros, aplinkos monitoringo, prevencinių, aplinkos atkūrimo priemonių įgyvendinimas</t>
      </is>
    </oc>
    <nc r="H22"/>
  </rcc>
  <rcmt sheetId="1" cell="C33" guid="{00000000-0000-0000-0000-000000000000}" action="delete" author="Indrė Butenienė"/>
  <rcmt sheetId="1" cell="C40" guid="{00000000-0000-0000-0000-000000000000}" action="delete" author="Indrė Butenienė"/>
  <rcmt sheetId="1" cell="C47" guid="{00000000-0000-0000-0000-000000000000}" action="delete" author="Indrė Butenienė"/>
  <rcc rId="98" sId="1">
    <oc r="C47" t="inlineStr">
      <is>
        <r>
          <t xml:space="preserve">Priemonė: Projekto 02-001-06-11-02 (RE) „Panevėžio r. savivaldybės oro monitoringo sistemų modernizavimas“ įgyvendinimas 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nauja priemonė iš RPP </t>
        </r>
      </is>
    </oc>
    <nc r="C47" t="inlineStr">
      <is>
        <t>Priemonė: Projekto 02-001-06-11-02 (RE) „Panevėžio r. savivaldybės oro monitoringo sistemų modernizavimas“ įgyvendinimas</t>
      </is>
    </nc>
  </rcc>
  <rfmt sheetId="1" sqref="D9" start="0" length="2147483647">
    <dxf>
      <font>
        <b/>
      </font>
    </dxf>
  </rfmt>
  <rfmt sheetId="1" sqref="D10" start="0" length="2147483647">
    <dxf>
      <font>
        <b/>
      </font>
    </dxf>
  </rfmt>
  <rcc rId="99" sId="1">
    <oc r="C5" t="inlineStr">
      <is>
        <r>
          <t xml:space="preserve">Užtikrinti sklandų atliekų tvarkymo sistemos veikimą </t>
        </r>
        <r>
          <rPr>
            <b/>
            <sz val="10"/>
            <color rgb="FFFF0000"/>
            <rFont val="Times New Roman"/>
            <family val="1"/>
            <charset val="186"/>
          </rPr>
          <t>(buv. 01-01 Modernizuoti nuotekų perpumpavimo siurblines, surinkimo, valymo bei atliekų šalinimo sistema)</t>
        </r>
      </is>
    </oc>
    <nc r="C5" t="inlineStr">
      <is>
        <t xml:space="preserve">Uždavinys: Užtikrinti sklandų atliekų tvarkymo sistemos veikimą </t>
      </is>
    </nc>
  </rcc>
  <rcc rId="100" sId="1">
    <oc r="C6" t="inlineStr">
      <is>
        <r>
          <t xml:space="preserve">Komunalinių atliekų surinkimo sistemos integravimas į regioninę sistemą bei atliekų rūšiavimo skatinimas </t>
        </r>
        <r>
          <rPr>
            <b/>
            <sz val="10"/>
            <color rgb="FFFF0000"/>
            <rFont val="Times New Roman"/>
            <family val="1"/>
            <charset val="186"/>
          </rPr>
          <t>07010103</t>
        </r>
      </is>
    </oc>
    <nc r="C6" t="inlineStr">
      <is>
        <t xml:space="preserve">Priemonė: Komunalinių atliekų surinkimo sistemos integravimas į regioninę sistemą bei atliekų rūšiavimo skatinimas </t>
      </is>
    </nc>
  </rcc>
  <rcc rId="101" sId="1">
    <oc r="C11" t="inlineStr">
      <is>
        <r>
          <t xml:space="preserve">Komunalinių atliekų surinkimas (iš savivaldybės valdomų pastatų) </t>
        </r>
        <r>
          <rPr>
            <b/>
            <sz val="10"/>
            <color rgb="FFFF0000"/>
            <rFont val="Times New Roman"/>
            <family val="1"/>
            <charset val="186"/>
          </rPr>
          <t>07010106</t>
        </r>
      </is>
    </oc>
    <nc r="C11" t="inlineStr">
      <is>
        <t xml:space="preserve">Priemonė: Komunalinių atliekų surinkimas (iš savivaldybės valdomų pastatų) </t>
      </is>
    </nc>
  </rcc>
  <rcc rId="102" sId="1">
    <oc r="C16" t="inlineStr">
      <is>
        <t>Panevėžio rajono namų ūkiuose susidariusių asbesto atliekų tvarkymas</t>
      </is>
    </oc>
    <nc r="C16" t="inlineStr">
      <is>
        <t>Priemonė: Panevėžio rajono namų ūkiuose susidariusių asbesto atliekų tvarkymas</t>
      </is>
    </nc>
  </rcc>
  <rcc rId="103" sId="1">
    <oc r="C21" t="inlineStr">
      <is>
        <r>
          <t xml:space="preserve">Vykdyti priemones, numatytas Savivaldybių aplinkos apsaugos rėmimo specialiosios programos  įstatyme 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(buv. 01-04. Pašalinti aplinkos taršos šaltinius) </t>
        </r>
      </is>
    </oc>
    <nc r="C21" t="inlineStr">
      <is>
        <t xml:space="preserve">Uždavinys: Vykdyti priemones, numatytas Savivaldybių aplinkos apsaugos rėmimo specialiosios programos  įstatyme </t>
      </is>
    </nc>
  </rcc>
  <rcc rId="104" sId="1">
    <oc r="C22" t="inlineStr">
      <is>
        <r>
          <t xml:space="preserve">Aplinkos kokybės gerinimo ir apsaugos, atliekų tvarkymo infrastruktūros, plėtros, atliekų, kurių turėtojo nustatyti neįmanoma priemonių, aplinkos monitoringo, prevencinių, aplinkos atkūrimo priemonių įgyvendinimas </t>
        </r>
        <r>
          <rPr>
            <b/>
            <sz val="10"/>
            <color rgb="FFFF0000"/>
            <rFont val="Times New Roman"/>
            <family val="1"/>
            <charset val="186"/>
          </rPr>
          <t>(07-01-04-01)</t>
        </r>
        <r>
          <rPr>
            <b/>
            <sz val="10"/>
            <color theme="1"/>
            <rFont val="Times New Roman"/>
            <family val="1"/>
            <charset val="186"/>
          </rPr>
          <t xml:space="preserve">        </t>
        </r>
      </is>
    </oc>
    <nc r="C22" t="inlineStr">
      <is>
        <t xml:space="preserve">Priemonė: Aplinkos kokybės gerinimo ir apsaugos, atliekų tvarkymo infrastruktūros, plėtros, atliekų, kurių turėtojo nustatyti neįmanoma priemonių, aplinkos monitoringo, prevencinių, aplinkos atkūrimo priemonių įgyvendinimas  </t>
      </is>
    </nc>
  </rcc>
  <rcc rId="105" sId="1">
    <oc r="C27" t="inlineStr">
      <is>
        <r>
          <t xml:space="preserve">Sklypų, kuriuose medžioklė nėra uždrausta, savininkų, valdytojų ir naudotojų įgyvendinamos žalos miškui prevencijos priemonės, kartografinės ir kitos medžiagos, reikalingos pagal Medžioklės įstatymą </t>
        </r>
        <r>
          <rPr>
            <b/>
            <sz val="10"/>
            <color rgb="FFFF0000"/>
            <rFont val="Times New Roman"/>
            <family val="1"/>
            <charset val="186"/>
          </rPr>
          <t>(07-01-05-01)</t>
        </r>
      </is>
    </oc>
    <nc r="C27" t="inlineStr">
      <is>
        <t xml:space="preserve">Priemonė: Sklypų, kuriuose medžioklė nėra uždrausta, savininkų, valdytojų ir naudotojų įgyvendinamos žalos miškui prevencijos priemonės, kartografinės ir kitos medžiagos, reikalingos pagal Medžioklės įstatymą </t>
      </is>
    </nc>
  </rcc>
  <rcc rId="106" sId="1">
    <oc r="C32" t="inlineStr">
      <is>
        <r>
          <t xml:space="preserve">Investuoti į priemones, gerinančias aplinkos kokybę 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(buv. 01-05. Tvarkyti ir gausinti žaliuosius plotus) </t>
        </r>
      </is>
    </oc>
    <nc r="C32" t="inlineStr">
      <is>
        <t xml:space="preserve">Uždavinys: Investuoti į priemones, gerinančias aplinkos kokybę </t>
      </is>
    </nc>
  </rcc>
  <rcc rId="107" sId="1">
    <oc r="C33" t="inlineStr">
      <is>
        <r>
          <t xml:space="preserve">Projekto 02-001-06-10-01 (RE) „Komunalinių atliekų rūšiuojamojo atliekų surinkimo pajėgumo plėtra Panevėžio r.“ įgyvendinimas 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nauja priemonė iš RPP </t>
        </r>
      </is>
    </oc>
    <nc r="C33" t="inlineStr">
      <is>
        <t xml:space="preserve">Priemonė: Projekto 02-001-06-10-01 (RE) „Komunalinių atliekų rūšiuojamojo atliekų surinkimo pajėgumo plėtra Panevėžio r.“ įgyvendinimas </t>
      </is>
    </nc>
  </rcc>
  <rcc rId="108" sId="1">
    <oc r="C40" t="inlineStr">
      <is>
        <r>
          <t xml:space="preserve">Projekto 02-001-06-10-01 (RE) „Atliekų prevencijos ir tinkamo tvarkymo namų ūkiuose skatinimas Panevėžio r.“  įgyvendinimas 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nauja priemonė iš RPP </t>
        </r>
      </is>
    </oc>
    <nc r="C40" t="inlineStr">
      <is>
        <t>Priemonė: Projekto 02-001-06-10-01 (RE) „Atliekų prevencijos ir tinkamo tvarkymo namų ūkiuose skatinimas Panevėžio r.“  įgyvendinimas</t>
      </is>
    </nc>
  </rcc>
  <rcc rId="109" sId="1">
    <nc r="E55">
      <f>+E52+E50+E44+E37</f>
    </nc>
  </rcc>
  <rcc rId="110" sId="1">
    <nc r="F55">
      <f>+F52+F50+F44+F37</f>
    </nc>
  </rcc>
  <rcv guid="{5E12961D-9227-4AD9-A7B3-C15D7092E9FD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1" sId="1" odxf="1" dxf="1">
    <nc r="B63" t="inlineStr">
      <is>
        <t>Metai</t>
      </is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" sId="1" odxf="1" dxf="1">
    <nc r="C63">
      <v>2024</v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" sId="1" odxf="1" dxf="1">
    <nc r="D63">
      <v>2025</v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alignment vertical="bottom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rgb="FFFFFFCC"/>
        </patternFill>
      </fill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" sId="1" odxf="1" dxf="1">
    <nc r="E63">
      <v>2026</v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alignment vertical="bottom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rgb="FFFFFFCC"/>
        </patternFill>
      </fill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" sId="1" odxf="1" dxf="1">
    <nc r="B64" t="inlineStr">
      <is>
        <t>1. Savivaldybės biudžetas (įskaitant skolintas lėšas)</t>
      </is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rgb="FFFFFFCC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" sId="1" odxf="1" dxf="1">
    <nc r="C64">
      <f>+C66+C67+C68+C69+C70+C71</f>
    </nc>
    <odxf>
      <font>
        <b val="0"/>
        <sz val="10"/>
        <name val="Times New Roman"/>
        <family val="1"/>
        <scheme val="none"/>
      </font>
      <numFmt numFmtId="0" formatCode="General"/>
      <fill>
        <patternFill patternType="none">
          <bgColor indexed="65"/>
        </patternFill>
      </fill>
      <alignment vertical="top"/>
      <border outline="0">
        <left/>
        <right/>
        <top/>
        <bottom/>
      </border>
    </odxf>
    <ndxf>
      <font>
        <b/>
        <sz val="9"/>
        <name val="Times New Roman"/>
        <family val="1"/>
        <scheme val="none"/>
      </font>
      <numFmt numFmtId="164" formatCode="0.0"/>
      <fill>
        <patternFill patternType="solid">
          <bgColor rgb="FFFFFFCC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" sId="1" odxf="1" dxf="1">
    <nc r="D64">
      <f>+D66+D67+D68+D69+D70+D71</f>
    </nc>
    <odxf>
      <font>
        <b val="0"/>
        <sz val="10"/>
        <name val="Times New Roman"/>
        <family val="1"/>
        <scheme val="none"/>
      </font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/>
        <sz val="9"/>
        <name val="Times New Roman"/>
        <family val="1"/>
        <scheme val="none"/>
      </font>
      <numFmt numFmtId="164" formatCode="0.0"/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" sId="1" odxf="1" dxf="1">
    <nc r="E64">
      <f>+E66+E67+E68+E69+E70+E71</f>
    </nc>
    <odxf>
      <font>
        <b val="0"/>
        <sz val="10"/>
        <name val="Times New Roman"/>
        <family val="1"/>
        <scheme val="none"/>
      </font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/>
        <sz val="9"/>
        <name val="Times New Roman"/>
        <family val="1"/>
        <scheme val="none"/>
      </font>
      <numFmt numFmtId="164" formatCode="0.0"/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" sId="1" odxf="1" dxf="1">
    <nc r="B65" t="inlineStr">
      <is>
        <t>Iš jo:</t>
      </is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theme="0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65" start="0" length="0">
    <dxf>
      <font>
        <sz val="9"/>
        <name val="Times New Roman"/>
        <family val="1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5" start="0" length="0">
    <dxf>
      <font>
        <sz val="9"/>
        <name val="Times New Roman"/>
        <family val="1"/>
        <scheme val="none"/>
      </font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5" start="0" length="0">
    <dxf>
      <font>
        <sz val="9"/>
        <name val="Times New Roman"/>
        <family val="1"/>
        <scheme val="none"/>
      </font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0" sId="1" odxf="1" dxf="1">
    <nc r="B66" t="inlineStr">
      <is>
        <t xml:space="preserve">Savivaldybės biudžeto lėšos (nuosavos, be ankstesnių metų likučio) 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66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6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6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1" sId="1" odxf="1" dxf="1">
    <nc r="B67" t="inlineStr">
      <is>
        <t xml:space="preserve">Pajamų įmokos ir kitos pajamos 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67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7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7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2" sId="1" odxf="1" dxf="1">
    <nc r="B68" t="inlineStr">
      <is>
        <t xml:space="preserve">Ankstesnių metų likučiai
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68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8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8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3" sId="1" odxf="1" dxf="1">
    <nc r="B69" t="inlineStr">
      <is>
        <t>Skolintos lėšos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69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9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9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4" sId="1" odxf="1" dxf="1">
    <nc r="B70" t="inlineStr">
      <is>
        <t>Lietuvos Respublikos valstybės biudžeto dotacijos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70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70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70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5" sId="1" odxf="1" dxf="1">
    <nc r="B71" t="inlineStr">
      <is>
        <t>Europos Sąjungos ir kitos tarptautinės finansinės paramos lėšos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71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71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71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6" sId="1">
    <nc r="C66">
      <f>+D9+D14+D25+D30</f>
    </nc>
  </rcc>
  <rcc rId="127" sId="1">
    <nc r="C68">
      <f>+D10+D20+D26+D31</f>
    </nc>
  </rcc>
  <rcc rId="128" sId="1">
    <nc r="D66">
      <f>+E9+E14+E25+E30+E50</f>
    </nc>
  </rcc>
  <rcc rId="129" sId="1">
    <nc r="D68">
      <f>+E10+E26+E31</f>
    </nc>
  </rcc>
  <rcc rId="130" sId="1">
    <nc r="D70">
      <f>+E37+E44</f>
    </nc>
  </rcc>
  <rcc rId="131" sId="1">
    <oc r="E54">
      <f>+E28+E23+E12+E7</f>
    </oc>
    <nc r="E54">
      <f>+E28+E23+E12+E7+E34+E41+E48</f>
    </nc>
  </rcc>
  <rcc rId="132" sId="1">
    <nc r="D71">
      <f>+E52+E45+E38</f>
    </nc>
  </rcc>
  <rcc rId="133" sId="1">
    <nc r="E66">
      <f>+F9+F14+F25+F30+F50</f>
    </nc>
  </rcc>
  <rcc rId="134" sId="1">
    <nc r="E68">
      <f>+F10+F26+F31</f>
    </nc>
  </rcc>
  <rcc rId="135" sId="1">
    <nc r="E70">
      <f>+F37+F44</f>
    </nc>
  </rcc>
  <rcc rId="136" sId="1">
    <nc r="E71">
      <f>+F52+F45+F38</f>
    </nc>
  </rcc>
  <rcc rId="137" sId="1">
    <oc r="F54">
      <f>+F28+F23+F12+F7</f>
    </oc>
    <nc r="F54">
      <f>+F28+F23+F34+F41+F48+F12+F7</f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7F021C91-FE39-495A-83F7-D623C0869603}" action="delete"/>
  <rcv guid="{7F021C91-FE39-495A-83F7-D623C0869603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7F021C91-FE39-495A-83F7-D623C0869603}" action="delete"/>
  <rcv guid="{7F021C91-FE39-495A-83F7-D623C0869603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7F021C91-FE39-495A-83F7-D623C0869603}" action="delete"/>
  <rcv guid="{7F021C91-FE39-495A-83F7-D623C0869603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" sId="1" numFmtId="4">
    <nc r="G31">
      <v>200.8</v>
    </nc>
  </rcc>
  <rcc rId="46" sId="1" numFmtId="4">
    <nc r="H31">
      <v>224.8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" sId="1" numFmtId="4">
    <nc r="F26">
      <v>282.89999999999998</v>
    </nc>
  </rcc>
  <rcc rId="48" sId="1">
    <nc r="F23">
      <f>SUM(F25:F26)</f>
    </nc>
  </rcc>
  <rcc rId="49" sId="1">
    <nc r="G23">
      <f>SUM(G25:G26)</f>
    </nc>
  </rcc>
  <rcc rId="50" sId="1">
    <nc r="H23">
      <f>SUM(H25:H26)</f>
    </nc>
  </rcc>
  <rcc rId="51" sId="1" numFmtId="4">
    <nc r="F25">
      <v>140.6</v>
    </nc>
  </rcc>
  <rcc rId="52" sId="1" numFmtId="4">
    <nc r="G25">
      <v>144.30000000000001</v>
    </nc>
  </rcc>
  <rcc rId="53" sId="1" numFmtId="4">
    <nc r="H25">
      <v>145.80000000000001</v>
    </nc>
  </rcc>
  <rcc rId="54" sId="1" numFmtId="4">
    <nc r="G26">
      <v>250</v>
    </nc>
  </rcc>
  <rcc rId="55" sId="1" numFmtId="4">
    <nc r="H26">
      <v>255</v>
    </nc>
  </rcc>
  <rcc rId="56" sId="1">
    <nc r="F17">
      <f>SUM(F19:F20)</f>
    </nc>
  </rcc>
  <rcc rId="57" sId="1">
    <nc r="G17">
      <f>SUM(G19:G20)</f>
    </nc>
  </rcc>
  <rcc rId="58" sId="1">
    <nc r="H17">
      <f>SUM(H19:H20)</f>
    </nc>
  </rcc>
  <rcc rId="59" sId="1" numFmtId="4">
    <nc r="F14">
      <v>6</v>
    </nc>
  </rcc>
  <rcc rId="60" sId="1" numFmtId="4">
    <nc r="G14">
      <v>9.6999999999999993</v>
    </nc>
  </rcc>
  <rcc rId="61" sId="1" numFmtId="4">
    <nc r="H14">
      <v>9.8000000000000007</v>
    </nc>
  </rcc>
  <rcc rId="62" sId="1">
    <nc r="F12">
      <f>SUM(F14:F15)</f>
    </nc>
  </rcc>
  <rcc rId="63" sId="1">
    <nc r="G12">
      <f>SUM(G14:G15)</f>
    </nc>
  </rcc>
  <rcc rId="64" sId="1">
    <nc r="H12">
      <f>SUM(H14:H15)</f>
    </nc>
  </rcc>
  <rcc rId="65" sId="1" numFmtId="4">
    <nc r="F9">
      <v>1400</v>
    </nc>
  </rcc>
  <rcc rId="66" sId="1" numFmtId="4">
    <nc r="F10">
      <v>65.8</v>
    </nc>
  </rcc>
  <rcc rId="67" sId="1" numFmtId="4">
    <nc r="G10">
      <v>45</v>
    </nc>
  </rcc>
  <rcc rId="68" sId="1" numFmtId="4">
    <nc r="H10">
      <v>40</v>
    </nc>
  </rcc>
  <rcc rId="69" sId="1" numFmtId="4">
    <nc r="G9">
      <v>1452.2</v>
    </nc>
  </rcc>
  <rcc rId="70" sId="1" numFmtId="4">
    <nc r="H9">
      <v>1453.3</v>
    </nc>
  </rcc>
  <rcc rId="71" sId="1">
    <nc r="F7">
      <f>SUM(F9:F10)</f>
    </nc>
  </rcc>
  <rcc rId="72" sId="1">
    <nc r="G7">
      <f>SUM(G9:G10)</f>
    </nc>
  </rcc>
  <rcc rId="73" sId="1">
    <nc r="H7">
      <f>SUM(H9:H10)</f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0160BAF-9468-40D4-8FD7-187B1FF513EA}" action="delete"/>
  <rcv guid="{80160BAF-9468-40D4-8FD7-187B1FF513EA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" sId="1" numFmtId="4">
    <oc r="F25">
      <v>140.6</v>
    </oc>
    <nc r="F25">
      <v>157.6</v>
    </nc>
  </rcc>
  <rcc rId="75" sId="1" numFmtId="4">
    <oc r="G25">
      <v>144.30000000000001</v>
    </oc>
    <nc r="G25">
      <v>163.5</v>
    </nc>
  </rcc>
  <rcc rId="76" sId="1" numFmtId="4">
    <oc r="H25">
      <v>145.80000000000001</v>
    </oc>
    <nc r="H25">
      <v>165.2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7" sId="1">
    <nc r="F54">
      <f>+F28+F23+F12+F7</f>
    </nc>
  </rcc>
  <rcc rId="78" sId="1">
    <nc r="G54">
      <f>+G28+G23+G12+G7</f>
    </nc>
  </rcc>
  <rcc rId="79" sId="1">
    <nc r="H54">
      <f>+H28+H23+H12+H7</f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" sId="1" numFmtId="4">
    <nc r="F20">
      <v>50</v>
    </nc>
  </rcc>
  <rcv guid="{80160BAF-9468-40D4-8FD7-187B1FF513EA}" action="delete"/>
  <rcv guid="{80160BAF-9468-40D4-8FD7-187B1FF513EA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" sId="1">
    <oc r="F54">
      <f>+F28+F23+F12+F7</f>
    </oc>
    <nc r="F54">
      <f>+F28+F23+F12+F7+F34+F41+F48+F17</f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m rId="82" sheetId="1" source="G38" destination="G37" sourceSheetId="1">
    <rfmt sheetId="1" sqref="G37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fmt sheetId="1" sqref="G38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G38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83" sId="1" numFmtId="4">
    <nc r="G37">
      <v>20</v>
    </nc>
  </rcc>
  <rcc rId="84" sId="1" numFmtId="4">
    <nc r="H37">
      <v>30</v>
    </nc>
  </rcc>
  <rcv guid="{80160BAF-9468-40D4-8FD7-187B1FF513EA}" action="delete"/>
  <rcv guid="{80160BAF-9468-40D4-8FD7-187B1FF513EA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71"/>
  <sheetViews>
    <sheetView tabSelected="1" topLeftCell="B1" zoomScaleNormal="100" workbookViewId="0">
      <selection activeCell="C48" sqref="C48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63" t="s">
        <v>19</v>
      </c>
      <c r="C2" s="63"/>
      <c r="D2" s="63"/>
      <c r="E2" s="63"/>
      <c r="F2" s="63"/>
      <c r="G2" s="63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9</v>
      </c>
      <c r="G3" s="10" t="s">
        <v>2</v>
      </c>
    </row>
    <row r="4" spans="2:7" x14ac:dyDescent="0.2">
      <c r="B4" s="23">
        <v>1</v>
      </c>
      <c r="C4" s="24">
        <v>2</v>
      </c>
      <c r="D4" s="23">
        <v>5</v>
      </c>
      <c r="E4" s="23">
        <v>6</v>
      </c>
      <c r="F4" s="23">
        <v>7</v>
      </c>
      <c r="G4" s="23">
        <v>8</v>
      </c>
    </row>
    <row r="5" spans="2:7" ht="31.15" customHeight="1" x14ac:dyDescent="0.2">
      <c r="B5" s="11" t="s">
        <v>27</v>
      </c>
      <c r="C5" s="11" t="s">
        <v>41</v>
      </c>
      <c r="D5" s="12"/>
      <c r="E5" s="12"/>
      <c r="F5" s="12"/>
      <c r="G5" s="43"/>
    </row>
    <row r="6" spans="2:7" ht="43.5" customHeight="1" x14ac:dyDescent="0.2">
      <c r="B6" s="13" t="s">
        <v>28</v>
      </c>
      <c r="C6" s="14" t="s">
        <v>42</v>
      </c>
      <c r="D6" s="26"/>
      <c r="E6" s="26"/>
      <c r="F6" s="26"/>
      <c r="G6" s="44" t="s">
        <v>38</v>
      </c>
    </row>
    <row r="7" spans="2:7" ht="17.25" customHeight="1" x14ac:dyDescent="0.2">
      <c r="B7" s="28"/>
      <c r="C7" s="27" t="s">
        <v>3</v>
      </c>
      <c r="D7" s="29">
        <f>SUM(D9:D10)</f>
        <v>1465.8</v>
      </c>
      <c r="E7" s="29">
        <f t="shared" ref="E7:F7" si="0">SUM(E9:E10)</f>
        <v>1497.2</v>
      </c>
      <c r="F7" s="29">
        <f t="shared" si="0"/>
        <v>1493.3</v>
      </c>
      <c r="G7" s="45"/>
    </row>
    <row r="8" spans="2:7" ht="17.25" customHeight="1" x14ac:dyDescent="0.2">
      <c r="B8" s="30"/>
      <c r="C8" s="32" t="s">
        <v>4</v>
      </c>
      <c r="D8" s="33"/>
      <c r="E8" s="33"/>
      <c r="F8" s="33"/>
      <c r="G8" s="46"/>
    </row>
    <row r="9" spans="2:7" ht="27.75" customHeight="1" x14ac:dyDescent="0.2">
      <c r="B9" s="30"/>
      <c r="C9" s="15" t="s">
        <v>11</v>
      </c>
      <c r="D9" s="6">
        <v>1400</v>
      </c>
      <c r="E9" s="6">
        <v>1452.2</v>
      </c>
      <c r="F9" s="6">
        <v>1453.3</v>
      </c>
      <c r="G9" s="47"/>
    </row>
    <row r="10" spans="2:7" ht="16.5" customHeight="1" x14ac:dyDescent="0.2">
      <c r="B10" s="31"/>
      <c r="C10" s="15" t="s">
        <v>10</v>
      </c>
      <c r="D10" s="6">
        <v>65.8</v>
      </c>
      <c r="E10" s="6">
        <v>45</v>
      </c>
      <c r="F10" s="6">
        <v>40</v>
      </c>
      <c r="G10" s="47"/>
    </row>
    <row r="11" spans="2:7" ht="30" customHeight="1" x14ac:dyDescent="0.2">
      <c r="B11" s="13" t="s">
        <v>29</v>
      </c>
      <c r="C11" s="14" t="s">
        <v>43</v>
      </c>
      <c r="D11" s="26"/>
      <c r="E11" s="26"/>
      <c r="F11" s="26"/>
      <c r="G11" s="44" t="s">
        <v>38</v>
      </c>
    </row>
    <row r="12" spans="2:7" ht="17.25" customHeight="1" x14ac:dyDescent="0.2">
      <c r="B12" s="38"/>
      <c r="C12" s="27" t="s">
        <v>3</v>
      </c>
      <c r="D12" s="29">
        <f>SUM(D14:D15)</f>
        <v>6</v>
      </c>
      <c r="E12" s="29">
        <f t="shared" ref="E12:F12" si="1">SUM(E14:E15)</f>
        <v>9.6999999999999993</v>
      </c>
      <c r="F12" s="29">
        <f t="shared" si="1"/>
        <v>9.8000000000000007</v>
      </c>
      <c r="G12" s="45"/>
    </row>
    <row r="13" spans="2:7" ht="17.25" customHeight="1" x14ac:dyDescent="0.2">
      <c r="B13" s="40"/>
      <c r="C13" s="37" t="s">
        <v>4</v>
      </c>
      <c r="D13" s="33"/>
      <c r="E13" s="33"/>
      <c r="F13" s="33"/>
      <c r="G13" s="46"/>
    </row>
    <row r="14" spans="2:7" ht="27.75" customHeight="1" x14ac:dyDescent="0.2">
      <c r="B14" s="30"/>
      <c r="C14" s="36" t="s">
        <v>11</v>
      </c>
      <c r="D14" s="6">
        <v>6</v>
      </c>
      <c r="E14" s="6">
        <v>9.6999999999999993</v>
      </c>
      <c r="F14" s="6">
        <v>9.8000000000000007</v>
      </c>
      <c r="G14" s="47"/>
    </row>
    <row r="15" spans="2:7" ht="16.5" customHeight="1" x14ac:dyDescent="0.2">
      <c r="B15" s="42"/>
      <c r="C15" s="36" t="s">
        <v>10</v>
      </c>
      <c r="D15" s="6"/>
      <c r="E15" s="6"/>
      <c r="F15" s="6"/>
      <c r="G15" s="47"/>
    </row>
    <row r="16" spans="2:7" ht="33.6" customHeight="1" x14ac:dyDescent="0.2">
      <c r="B16" s="13" t="s">
        <v>37</v>
      </c>
      <c r="C16" s="14" t="s">
        <v>44</v>
      </c>
      <c r="D16" s="26"/>
      <c r="E16" s="26"/>
      <c r="F16" s="26"/>
      <c r="G16" s="44" t="s">
        <v>38</v>
      </c>
    </row>
    <row r="17" spans="2:7" ht="16.5" customHeight="1" x14ac:dyDescent="0.2">
      <c r="B17" s="38"/>
      <c r="C17" s="27" t="s">
        <v>3</v>
      </c>
      <c r="D17" s="29">
        <f>SUM(D19:D20)</f>
        <v>50</v>
      </c>
      <c r="E17" s="29">
        <f t="shared" ref="E17:F17" si="2">SUM(E19:E20)</f>
        <v>0</v>
      </c>
      <c r="F17" s="29">
        <f t="shared" si="2"/>
        <v>0</v>
      </c>
      <c r="G17" s="45"/>
    </row>
    <row r="18" spans="2:7" ht="16.5" customHeight="1" x14ac:dyDescent="0.2">
      <c r="B18" s="40"/>
      <c r="C18" s="37" t="s">
        <v>4</v>
      </c>
      <c r="D18" s="33"/>
      <c r="E18" s="33"/>
      <c r="F18" s="33"/>
      <c r="G18" s="46"/>
    </row>
    <row r="19" spans="2:7" ht="16.5" customHeight="1" x14ac:dyDescent="0.2">
      <c r="B19" s="30"/>
      <c r="C19" s="36" t="s">
        <v>11</v>
      </c>
      <c r="D19" s="6"/>
      <c r="E19" s="6"/>
      <c r="F19" s="6"/>
      <c r="G19" s="47"/>
    </row>
    <row r="20" spans="2:7" ht="16.5" customHeight="1" x14ac:dyDescent="0.2">
      <c r="B20" s="42"/>
      <c r="C20" s="36" t="s">
        <v>10</v>
      </c>
      <c r="D20" s="6">
        <v>50</v>
      </c>
      <c r="E20" s="6"/>
      <c r="F20" s="6"/>
      <c r="G20" s="47"/>
    </row>
    <row r="21" spans="2:7" ht="41.45" customHeight="1" x14ac:dyDescent="0.2">
      <c r="B21" s="11" t="s">
        <v>30</v>
      </c>
      <c r="C21" s="11" t="s">
        <v>45</v>
      </c>
      <c r="D21" s="12"/>
      <c r="E21" s="12"/>
      <c r="F21" s="12"/>
      <c r="G21" s="43"/>
    </row>
    <row r="22" spans="2:7" ht="60" customHeight="1" x14ac:dyDescent="0.2">
      <c r="B22" s="39" t="s">
        <v>31</v>
      </c>
      <c r="C22" s="14" t="s">
        <v>46</v>
      </c>
      <c r="D22" s="22"/>
      <c r="E22" s="22"/>
      <c r="F22" s="22"/>
      <c r="G22" s="44" t="s">
        <v>39</v>
      </c>
    </row>
    <row r="23" spans="2:7" ht="16.149999999999999" customHeight="1" x14ac:dyDescent="0.2">
      <c r="B23" s="16"/>
      <c r="C23" s="17" t="s">
        <v>3</v>
      </c>
      <c r="D23" s="7">
        <f>SUM(D25:D26)</f>
        <v>440.5</v>
      </c>
      <c r="E23" s="7">
        <f t="shared" ref="E23:F23" si="3">SUM(E25:E26)</f>
        <v>413.5</v>
      </c>
      <c r="F23" s="7">
        <f t="shared" si="3"/>
        <v>420.2</v>
      </c>
      <c r="G23" s="48"/>
    </row>
    <row r="24" spans="2:7" ht="16.149999999999999" customHeight="1" x14ac:dyDescent="0.2">
      <c r="B24" s="66"/>
      <c r="C24" s="37" t="s">
        <v>4</v>
      </c>
      <c r="D24" s="6"/>
      <c r="E24" s="6"/>
      <c r="F24" s="6"/>
      <c r="G24" s="49"/>
    </row>
    <row r="25" spans="2:7" ht="16.149999999999999" customHeight="1" x14ac:dyDescent="0.2">
      <c r="B25" s="67"/>
      <c r="C25" s="36" t="s">
        <v>11</v>
      </c>
      <c r="D25" s="21">
        <v>157.6</v>
      </c>
      <c r="E25" s="21">
        <v>163.5</v>
      </c>
      <c r="F25" s="21">
        <v>165.2</v>
      </c>
      <c r="G25" s="50"/>
    </row>
    <row r="26" spans="2:7" ht="16.149999999999999" customHeight="1" x14ac:dyDescent="0.2">
      <c r="B26" s="68"/>
      <c r="C26" s="36" t="s">
        <v>10</v>
      </c>
      <c r="D26" s="21">
        <v>282.89999999999998</v>
      </c>
      <c r="E26" s="21">
        <v>250</v>
      </c>
      <c r="F26" s="21">
        <v>255</v>
      </c>
      <c r="G26" s="50"/>
    </row>
    <row r="27" spans="2:7" ht="55.5" customHeight="1" x14ac:dyDescent="0.2">
      <c r="B27" s="39" t="s">
        <v>32</v>
      </c>
      <c r="C27" s="14" t="s">
        <v>47</v>
      </c>
      <c r="D27" s="22"/>
      <c r="E27" s="22"/>
      <c r="F27" s="22"/>
      <c r="G27" s="44" t="s">
        <v>39</v>
      </c>
    </row>
    <row r="28" spans="2:7" ht="16.149999999999999" customHeight="1" x14ac:dyDescent="0.2">
      <c r="B28" s="16"/>
      <c r="C28" s="17" t="s">
        <v>3</v>
      </c>
      <c r="D28" s="7">
        <f>SUM(D30:D31)</f>
        <v>226.8</v>
      </c>
      <c r="E28" s="7">
        <f t="shared" ref="E28:F28" si="4">SUM(E30:E31)</f>
        <v>250.8</v>
      </c>
      <c r="F28" s="7">
        <f t="shared" si="4"/>
        <v>274.8</v>
      </c>
      <c r="G28" s="48"/>
    </row>
    <row r="29" spans="2:7" ht="16.149999999999999" customHeight="1" x14ac:dyDescent="0.2">
      <c r="B29" s="66"/>
      <c r="C29" s="37" t="s">
        <v>4</v>
      </c>
      <c r="D29" s="6"/>
      <c r="E29" s="6"/>
      <c r="F29" s="6"/>
      <c r="G29" s="49"/>
    </row>
    <row r="30" spans="2:7" ht="16.149999999999999" customHeight="1" x14ac:dyDescent="0.2">
      <c r="B30" s="67"/>
      <c r="C30" s="36" t="s">
        <v>11</v>
      </c>
      <c r="D30" s="21">
        <v>50</v>
      </c>
      <c r="E30" s="21">
        <v>50</v>
      </c>
      <c r="F30" s="21">
        <v>50</v>
      </c>
      <c r="G30" s="50"/>
    </row>
    <row r="31" spans="2:7" ht="16.149999999999999" customHeight="1" x14ac:dyDescent="0.2">
      <c r="B31" s="68"/>
      <c r="C31" s="36" t="s">
        <v>10</v>
      </c>
      <c r="D31" s="21">
        <v>176.8</v>
      </c>
      <c r="E31" s="21">
        <v>200.8</v>
      </c>
      <c r="F31" s="21">
        <v>224.8</v>
      </c>
      <c r="G31" s="50"/>
    </row>
    <row r="32" spans="2:7" ht="30.6" customHeight="1" x14ac:dyDescent="0.2">
      <c r="B32" s="11" t="s">
        <v>33</v>
      </c>
      <c r="C32" s="11" t="s">
        <v>48</v>
      </c>
      <c r="D32" s="12"/>
      <c r="E32" s="12"/>
      <c r="F32" s="12"/>
      <c r="G32" s="43"/>
    </row>
    <row r="33" spans="2:7" ht="44.25" customHeight="1" x14ac:dyDescent="0.2">
      <c r="B33" s="39" t="s">
        <v>34</v>
      </c>
      <c r="C33" s="14" t="s">
        <v>49</v>
      </c>
      <c r="D33" s="22"/>
      <c r="E33" s="22"/>
      <c r="F33" s="22"/>
      <c r="G33" s="44" t="s">
        <v>39</v>
      </c>
    </row>
    <row r="34" spans="2:7" ht="19.5" customHeight="1" x14ac:dyDescent="0.2">
      <c r="B34" s="16"/>
      <c r="C34" s="17" t="s">
        <v>3</v>
      </c>
      <c r="D34" s="7">
        <f>SUM(D36:D39)</f>
        <v>0</v>
      </c>
      <c r="E34" s="7">
        <f t="shared" ref="E34:F34" si="5">SUM(E36:E39)</f>
        <v>20</v>
      </c>
      <c r="F34" s="7">
        <f t="shared" si="5"/>
        <v>30</v>
      </c>
      <c r="G34" s="48"/>
    </row>
    <row r="35" spans="2:7" ht="19.5" customHeight="1" x14ac:dyDescent="0.2">
      <c r="B35" s="66"/>
      <c r="C35" s="37" t="s">
        <v>4</v>
      </c>
      <c r="D35" s="6"/>
      <c r="E35" s="6"/>
      <c r="F35" s="6"/>
      <c r="G35" s="49"/>
    </row>
    <row r="36" spans="2:7" ht="29.25" customHeight="1" x14ac:dyDescent="0.2">
      <c r="B36" s="67"/>
      <c r="C36" s="36" t="s">
        <v>11</v>
      </c>
      <c r="D36" s="21"/>
      <c r="E36" s="21"/>
      <c r="F36" s="21"/>
      <c r="G36" s="50"/>
    </row>
    <row r="37" spans="2:7" ht="20.25" customHeight="1" x14ac:dyDescent="0.2">
      <c r="B37" s="67"/>
      <c r="C37" s="36" t="s">
        <v>14</v>
      </c>
      <c r="D37" s="21"/>
      <c r="E37" s="21">
        <v>20</v>
      </c>
      <c r="F37" s="21">
        <v>30</v>
      </c>
      <c r="G37" s="50"/>
    </row>
    <row r="38" spans="2:7" ht="31.15" customHeight="1" x14ac:dyDescent="0.2">
      <c r="B38" s="67"/>
      <c r="C38" s="36" t="s">
        <v>15</v>
      </c>
      <c r="D38" s="21"/>
      <c r="E38" s="53"/>
      <c r="F38" s="21"/>
      <c r="G38" s="50"/>
    </row>
    <row r="39" spans="2:7" ht="16.899999999999999" customHeight="1" x14ac:dyDescent="0.2">
      <c r="B39" s="68"/>
      <c r="C39" s="36" t="s">
        <v>10</v>
      </c>
      <c r="D39" s="21"/>
      <c r="E39" s="21"/>
      <c r="F39" s="21"/>
      <c r="G39" s="50"/>
    </row>
    <row r="40" spans="2:7" ht="42" customHeight="1" x14ac:dyDescent="0.2">
      <c r="B40" s="39" t="s">
        <v>35</v>
      </c>
      <c r="C40" s="14" t="s">
        <v>50</v>
      </c>
      <c r="D40" s="22"/>
      <c r="E40" s="22"/>
      <c r="F40" s="22"/>
      <c r="G40" s="44" t="s">
        <v>39</v>
      </c>
    </row>
    <row r="41" spans="2:7" ht="18" customHeight="1" x14ac:dyDescent="0.2">
      <c r="B41" s="16"/>
      <c r="C41" s="17" t="s">
        <v>3</v>
      </c>
      <c r="D41" s="7">
        <f>SUM(D43:D46)</f>
        <v>0</v>
      </c>
      <c r="E41" s="7">
        <f t="shared" ref="E41:F41" si="6">SUM(E43:E46)</f>
        <v>1</v>
      </c>
      <c r="F41" s="7">
        <f t="shared" si="6"/>
        <v>2</v>
      </c>
      <c r="G41" s="48"/>
    </row>
    <row r="42" spans="2:7" ht="18" customHeight="1" x14ac:dyDescent="0.2">
      <c r="B42" s="66"/>
      <c r="C42" s="37" t="s">
        <v>4</v>
      </c>
      <c r="D42" s="6"/>
      <c r="E42" s="6"/>
      <c r="F42" s="6"/>
      <c r="G42" s="49"/>
    </row>
    <row r="43" spans="2:7" ht="34.9" customHeight="1" x14ac:dyDescent="0.2">
      <c r="B43" s="67"/>
      <c r="C43" s="36" t="s">
        <v>11</v>
      </c>
      <c r="D43" s="21"/>
      <c r="E43" s="21"/>
      <c r="F43" s="21"/>
      <c r="G43" s="50"/>
    </row>
    <row r="44" spans="2:7" ht="16.5" customHeight="1" x14ac:dyDescent="0.2">
      <c r="B44" s="67"/>
      <c r="C44" s="36" t="s">
        <v>14</v>
      </c>
      <c r="D44" s="21"/>
      <c r="E44" s="21">
        <v>1</v>
      </c>
      <c r="F44" s="21">
        <v>2</v>
      </c>
      <c r="G44" s="50"/>
    </row>
    <row r="45" spans="2:7" ht="28.5" customHeight="1" x14ac:dyDescent="0.2">
      <c r="B45" s="67"/>
      <c r="C45" s="36" t="s">
        <v>15</v>
      </c>
      <c r="D45" s="21"/>
      <c r="E45" s="21"/>
      <c r="F45" s="21"/>
      <c r="G45" s="50"/>
    </row>
    <row r="46" spans="2:7" ht="18" customHeight="1" x14ac:dyDescent="0.2">
      <c r="B46" s="68"/>
      <c r="C46" s="36" t="s">
        <v>10</v>
      </c>
      <c r="D46" s="21"/>
      <c r="E46" s="21"/>
      <c r="F46" s="21"/>
      <c r="G46" s="50"/>
    </row>
    <row r="47" spans="2:7" ht="42" customHeight="1" x14ac:dyDescent="0.2">
      <c r="B47" s="39" t="s">
        <v>36</v>
      </c>
      <c r="C47" s="14" t="s">
        <v>40</v>
      </c>
      <c r="D47" s="22"/>
      <c r="E47" s="22"/>
      <c r="F47" s="22"/>
      <c r="G47" s="44" t="s">
        <v>39</v>
      </c>
    </row>
    <row r="48" spans="2:7" ht="18" customHeight="1" x14ac:dyDescent="0.2">
      <c r="B48" s="16"/>
      <c r="C48" s="17" t="s">
        <v>3</v>
      </c>
      <c r="D48" s="7">
        <f>SUM(D50:D53)</f>
        <v>0</v>
      </c>
      <c r="E48" s="7">
        <f t="shared" ref="E48:F48" si="7">SUM(E50:E53)</f>
        <v>110</v>
      </c>
      <c r="F48" s="7">
        <f t="shared" si="7"/>
        <v>125</v>
      </c>
      <c r="G48" s="48"/>
    </row>
    <row r="49" spans="2:9" ht="18" customHeight="1" x14ac:dyDescent="0.2">
      <c r="B49" s="66"/>
      <c r="C49" s="37" t="s">
        <v>4</v>
      </c>
      <c r="D49" s="6"/>
      <c r="E49" s="6"/>
      <c r="F49" s="6"/>
      <c r="G49" s="49"/>
    </row>
    <row r="50" spans="2:9" ht="30" customHeight="1" x14ac:dyDescent="0.2">
      <c r="B50" s="67"/>
      <c r="C50" s="36" t="s">
        <v>11</v>
      </c>
      <c r="D50" s="21"/>
      <c r="E50" s="21">
        <v>10</v>
      </c>
      <c r="F50" s="21">
        <v>25</v>
      </c>
      <c r="G50" s="50"/>
    </row>
    <row r="51" spans="2:9" ht="18.75" customHeight="1" x14ac:dyDescent="0.2">
      <c r="B51" s="67"/>
      <c r="C51" s="36" t="s">
        <v>14</v>
      </c>
      <c r="D51" s="21"/>
      <c r="E51" s="21"/>
      <c r="F51" s="21"/>
      <c r="G51" s="50"/>
    </row>
    <row r="52" spans="2:9" ht="27" customHeight="1" x14ac:dyDescent="0.2">
      <c r="B52" s="67"/>
      <c r="C52" s="36" t="s">
        <v>15</v>
      </c>
      <c r="D52" s="21"/>
      <c r="E52" s="21">
        <v>100</v>
      </c>
      <c r="F52" s="21">
        <v>100</v>
      </c>
      <c r="G52" s="50"/>
    </row>
    <row r="53" spans="2:9" ht="18" customHeight="1" x14ac:dyDescent="0.2">
      <c r="B53" s="68"/>
      <c r="C53" s="36" t="s">
        <v>10</v>
      </c>
      <c r="D53" s="21"/>
      <c r="E53" s="21"/>
      <c r="F53" s="21"/>
      <c r="G53" s="50"/>
    </row>
    <row r="54" spans="2:9" ht="26.25" customHeight="1" x14ac:dyDescent="0.2">
      <c r="B54" s="25"/>
      <c r="C54" s="34" t="s">
        <v>18</v>
      </c>
      <c r="D54" s="35">
        <f>+D28+D23+D12+D7+D34+D41+D48+D17</f>
        <v>2189.1</v>
      </c>
      <c r="E54" s="35">
        <f>+E28+E23+E12+E7+E34+E41+E48</f>
        <v>2302.1999999999998</v>
      </c>
      <c r="F54" s="35">
        <f>+F28+F23+F34+F41+F48+F12+F7</f>
        <v>2355.1</v>
      </c>
      <c r="G54" s="51"/>
    </row>
    <row r="55" spans="2:9" ht="15.75" customHeight="1" x14ac:dyDescent="0.2">
      <c r="B55" s="19"/>
      <c r="C55" s="18" t="s">
        <v>5</v>
      </c>
      <c r="D55" s="5"/>
      <c r="E55" s="5">
        <f>+E52+E50+E44+E37</f>
        <v>131</v>
      </c>
      <c r="F55" s="5">
        <f>+F52+F50+F44+F37</f>
        <v>157</v>
      </c>
      <c r="G55" s="52"/>
    </row>
    <row r="56" spans="2:9" ht="31.5" customHeight="1" x14ac:dyDescent="0.2">
      <c r="B56" s="19"/>
      <c r="C56" s="18" t="s">
        <v>6</v>
      </c>
      <c r="D56" s="5">
        <v>696.2</v>
      </c>
      <c r="E56" s="5">
        <f>+E54-D54</f>
        <v>113.09999999999991</v>
      </c>
      <c r="F56" s="5">
        <f>+F54-E54</f>
        <v>52.900000000000091</v>
      </c>
      <c r="G56" s="52"/>
    </row>
    <row r="57" spans="2:9" x14ac:dyDescent="0.2">
      <c r="C57" s="4"/>
    </row>
    <row r="58" spans="2:9" ht="13.15" customHeight="1" x14ac:dyDescent="0.2">
      <c r="B58" s="64" t="s">
        <v>12</v>
      </c>
      <c r="C58" s="64"/>
      <c r="D58" s="64"/>
      <c r="E58" s="64"/>
      <c r="F58" s="64"/>
      <c r="G58" s="64"/>
      <c r="H58" s="20"/>
      <c r="I58" s="20"/>
    </row>
    <row r="59" spans="2:9" ht="18" customHeight="1" x14ac:dyDescent="0.2">
      <c r="B59" s="64" t="s">
        <v>13</v>
      </c>
      <c r="C59" s="64"/>
      <c r="D59" s="64"/>
      <c r="E59" s="64"/>
      <c r="F59" s="64"/>
      <c r="G59" s="64"/>
      <c r="H59" s="20"/>
      <c r="I59" s="20"/>
    </row>
    <row r="60" spans="2:9" x14ac:dyDescent="0.2">
      <c r="B60" s="65" t="s">
        <v>17</v>
      </c>
      <c r="C60" s="65"/>
      <c r="D60" s="65"/>
      <c r="E60" s="65"/>
      <c r="F60" s="65"/>
      <c r="G60" s="65"/>
    </row>
    <row r="61" spans="2:9" x14ac:dyDescent="0.2">
      <c r="B61" s="1" t="s">
        <v>16</v>
      </c>
    </row>
    <row r="63" spans="2:9" x14ac:dyDescent="0.2">
      <c r="B63" s="54" t="s">
        <v>51</v>
      </c>
      <c r="C63" s="55">
        <v>2024</v>
      </c>
      <c r="D63" s="55">
        <v>2025</v>
      </c>
      <c r="E63" s="55">
        <v>2026</v>
      </c>
    </row>
    <row r="64" spans="2:9" ht="36" x14ac:dyDescent="0.2">
      <c r="B64" s="56" t="s">
        <v>3</v>
      </c>
      <c r="C64" s="57">
        <f>+C66+C67+C68+C69+C70+C71</f>
        <v>2189.1</v>
      </c>
      <c r="D64" s="57">
        <f>+D66+D67+D68+D69+D70+D71</f>
        <v>2302.2000000000003</v>
      </c>
      <c r="E64" s="57">
        <f>+E66+E67+E68+E69+E70+E71</f>
        <v>2355.1</v>
      </c>
    </row>
    <row r="65" spans="2:5" x14ac:dyDescent="0.2">
      <c r="B65" s="58" t="s">
        <v>4</v>
      </c>
      <c r="C65" s="59"/>
      <c r="D65" s="59"/>
      <c r="E65" s="59"/>
    </row>
    <row r="66" spans="2:5" ht="48" x14ac:dyDescent="0.2">
      <c r="B66" s="60" t="s">
        <v>11</v>
      </c>
      <c r="C66" s="61">
        <f>+D9+D14+D25+D30</f>
        <v>1613.6</v>
      </c>
      <c r="D66" s="61">
        <f>+E9+E14+E25+E30+E50</f>
        <v>1685.4</v>
      </c>
      <c r="E66" s="61">
        <f>+F9+F14+F25+F30+F50</f>
        <v>1703.3</v>
      </c>
    </row>
    <row r="67" spans="2:5" ht="24" x14ac:dyDescent="0.2">
      <c r="B67" s="60" t="s">
        <v>52</v>
      </c>
      <c r="C67" s="61"/>
      <c r="D67" s="61"/>
      <c r="E67" s="61"/>
    </row>
    <row r="68" spans="2:5" ht="48" x14ac:dyDescent="0.2">
      <c r="B68" s="60" t="s">
        <v>10</v>
      </c>
      <c r="C68" s="61">
        <f>+D10+D20+D26+D31</f>
        <v>575.5</v>
      </c>
      <c r="D68" s="61">
        <f>+E10+E26+E31</f>
        <v>495.8</v>
      </c>
      <c r="E68" s="61">
        <f>+F10+F26+F31</f>
        <v>519.79999999999995</v>
      </c>
    </row>
    <row r="69" spans="2:5" x14ac:dyDescent="0.2">
      <c r="B69" s="60" t="s">
        <v>53</v>
      </c>
      <c r="C69" s="61"/>
      <c r="D69" s="61"/>
      <c r="E69" s="61"/>
    </row>
    <row r="70" spans="2:5" ht="36" x14ac:dyDescent="0.2">
      <c r="B70" s="60" t="s">
        <v>14</v>
      </c>
      <c r="C70" s="61"/>
      <c r="D70" s="61">
        <f>+E37+E44</f>
        <v>21</v>
      </c>
      <c r="E70" s="61">
        <f>+F37+F44</f>
        <v>32</v>
      </c>
    </row>
    <row r="71" spans="2:5" ht="48" x14ac:dyDescent="0.2">
      <c r="B71" s="62" t="s">
        <v>15</v>
      </c>
      <c r="C71" s="61"/>
      <c r="D71" s="61">
        <f>+E52+E45+E38</f>
        <v>100</v>
      </c>
      <c r="E71" s="61">
        <f>+F52+F45+F38</f>
        <v>100</v>
      </c>
    </row>
  </sheetData>
  <customSheetViews>
    <customSheetView guid="{7F021C91-FE39-495A-83F7-D623C0869603}" showPageBreaks="1" fitToPage="1" topLeftCell="B1">
      <selection activeCell="C48" sqref="C48"/>
      <pageMargins left="0.39370078740157483" right="0.39370078740157483" top="0.59055118110236227" bottom="0.59055118110236227" header="0" footer="0"/>
      <pageSetup paperSize="9" fitToHeight="0" orientation="landscape" r:id="rId1"/>
    </customSheetView>
    <customSheetView guid="{80160BAF-9468-40D4-8FD7-187B1FF513EA}" fitToPage="1" topLeftCell="B1">
      <selection activeCell="H51" sqref="H51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015A5EC3-FF5C-419A-B296-8DFBD66837C3}" fitToPage="1" topLeftCell="B16">
      <selection activeCell="C22" sqref="C22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5F68112C-8F04-4665-953D-DD0EA89D32A8}" fitToPage="1" topLeftCell="B4">
      <selection activeCell="C16" sqref="C16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5E12961D-9227-4AD9-A7B3-C15D7092E9FD}" fitToPage="1" topLeftCell="B47">
      <selection activeCell="F56" sqref="F56"/>
      <pageMargins left="0.39370078740157483" right="0.39370078740157483" top="0.59055118110236227" bottom="0.59055118110236227" header="0" footer="0"/>
      <pageSetup paperSize="9" scale="61" fitToHeight="0" orientation="portrait" r:id="rId5"/>
    </customSheetView>
  </customSheetViews>
  <mergeCells count="9">
    <mergeCell ref="B2:G2"/>
    <mergeCell ref="B59:G59"/>
    <mergeCell ref="B60:G60"/>
    <mergeCell ref="B58:G58"/>
    <mergeCell ref="B24:B26"/>
    <mergeCell ref="B29:B31"/>
    <mergeCell ref="B35:B39"/>
    <mergeCell ref="B42:B46"/>
    <mergeCell ref="B49:B53"/>
  </mergeCells>
  <pageMargins left="0.39370078740157483" right="0.39370078740157483" top="0.59055118110236227" bottom="0.59055118110236227" header="0" footer="0"/>
  <pageSetup paperSize="9" fitToHeight="0"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9"/>
  <sheetViews>
    <sheetView topLeftCell="A4" zoomScaleNormal="100" workbookViewId="0">
      <selection activeCell="D7" sqref="D7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7" t="s">
        <v>3</v>
      </c>
    </row>
    <row r="2" spans="2:2" ht="171.6" customHeight="1" x14ac:dyDescent="0.2">
      <c r="B2" s="3" t="s">
        <v>20</v>
      </c>
    </row>
    <row r="3" spans="2:2" ht="210.6" customHeight="1" x14ac:dyDescent="0.2">
      <c r="B3" s="2" t="s">
        <v>21</v>
      </c>
    </row>
    <row r="4" spans="2:2" ht="102" customHeight="1" x14ac:dyDescent="0.2">
      <c r="B4" s="2" t="s">
        <v>22</v>
      </c>
    </row>
    <row r="5" spans="2:2" ht="70.5" customHeight="1" x14ac:dyDescent="0.2">
      <c r="B5" s="2" t="s">
        <v>23</v>
      </c>
    </row>
    <row r="6" spans="2:2" ht="26.25" customHeight="1" x14ac:dyDescent="0.2">
      <c r="B6" s="2" t="s">
        <v>24</v>
      </c>
    </row>
    <row r="7" spans="2:2" ht="179.45" customHeight="1" x14ac:dyDescent="0.2">
      <c r="B7" s="2" t="s">
        <v>25</v>
      </c>
    </row>
    <row r="8" spans="2:2" ht="108.75" customHeight="1" x14ac:dyDescent="0.2">
      <c r="B8" s="41" t="s">
        <v>26</v>
      </c>
    </row>
    <row r="9" spans="2:2" x14ac:dyDescent="0.2">
      <c r="B9" s="4"/>
    </row>
  </sheetData>
  <customSheetViews>
    <customSheetView guid="{7F021C91-FE39-495A-83F7-D623C0869603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80160BAF-9468-40D4-8FD7-187B1FF513EA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015A5EC3-FF5C-419A-B296-8DFBD66837C3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5F68112C-8F04-4665-953D-DD0EA89D32A8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5E12961D-9227-4AD9-A7B3-C15D7092E9FD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5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 programa 3 lentelė</vt:lpstr>
      <vt:lpstr>Lėšų atmintinė</vt:lpstr>
    </vt:vector>
  </TitlesOfParts>
  <Company>KMSA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Migle Brazeniene</cp:lastModifiedBy>
  <cp:lastPrinted>2024-01-31T07:50:08Z</cp:lastPrinted>
  <dcterms:created xsi:type="dcterms:W3CDTF">2023-07-11T10:34:54Z</dcterms:created>
  <dcterms:modified xsi:type="dcterms:W3CDTF">2024-01-31T07:50:12Z</dcterms:modified>
</cp:coreProperties>
</file>