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6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PANRS SVP 2024-01-30\"/>
    </mc:Choice>
  </mc:AlternateContent>
  <xr:revisionPtr revIDLastSave="0" documentId="13_ncr:81_{B3BEAED7-22BD-4B2F-9E9F-5D8F79D2FF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rograma 3 lentelė" sheetId="1" r:id="rId1"/>
    <sheet name="Lėšų atmintinė" sheetId="2" state="hidden" r:id="rId2"/>
  </sheets>
  <calcPr calcId="181029"/>
  <customWorkbookViews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user - Individuali peržiūra" guid="{5766C048-6005-4F58-B96E-87E8013A150E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0" i="1" l="1"/>
  <c r="D150" i="1"/>
  <c r="F138" i="1" l="1"/>
  <c r="E148" i="1"/>
  <c r="E138" i="1"/>
  <c r="D148" i="1"/>
  <c r="D155" i="1"/>
  <c r="D152" i="1"/>
  <c r="E155" i="1"/>
  <c r="E154" i="1"/>
  <c r="E153" i="1"/>
  <c r="E152" i="1"/>
  <c r="E151" i="1"/>
  <c r="D154" i="1"/>
  <c r="D153" i="1"/>
  <c r="D151" i="1"/>
  <c r="C155" i="1"/>
  <c r="C152" i="1"/>
  <c r="C150" i="1"/>
  <c r="C148" i="1"/>
  <c r="C154" i="1"/>
  <c r="C153" i="1"/>
  <c r="C151" i="1"/>
  <c r="F139" i="1" l="1"/>
  <c r="E139" i="1"/>
  <c r="D139" i="1"/>
  <c r="D77" i="1"/>
  <c r="E77" i="1"/>
  <c r="F77" i="1"/>
  <c r="F120" i="1"/>
  <c r="E120" i="1"/>
  <c r="E13" i="1" l="1"/>
  <c r="F13" i="1"/>
  <c r="D13" i="1"/>
  <c r="D132" i="1"/>
  <c r="E132" i="1"/>
  <c r="F132" i="1"/>
  <c r="D55" i="1" l="1"/>
  <c r="E18" i="1"/>
  <c r="F18" i="1"/>
  <c r="D18" i="1"/>
  <c r="E113" i="1"/>
  <c r="F113" i="1"/>
  <c r="D113" i="1"/>
  <c r="D138" i="1" s="1"/>
  <c r="E98" i="1"/>
  <c r="F98" i="1"/>
  <c r="D98" i="1"/>
  <c r="E93" i="1"/>
  <c r="F93" i="1"/>
  <c r="D93" i="1"/>
  <c r="E88" i="1"/>
  <c r="F88" i="1"/>
  <c r="D88" i="1"/>
  <c r="E45" i="1"/>
  <c r="F45" i="1"/>
  <c r="D45" i="1"/>
  <c r="E28" i="1"/>
  <c r="F28" i="1"/>
  <c r="D28" i="1"/>
  <c r="E67" i="1"/>
  <c r="F67" i="1"/>
  <c r="D67" i="1"/>
  <c r="E72" i="1"/>
  <c r="F72" i="1"/>
  <c r="D72" i="1"/>
  <c r="E40" i="1"/>
  <c r="F40" i="1"/>
  <c r="D40" i="1"/>
  <c r="D126" i="1"/>
  <c r="E126" i="1"/>
  <c r="F126" i="1"/>
  <c r="E108" i="1"/>
  <c r="F108" i="1"/>
  <c r="D108" i="1"/>
  <c r="E82" i="1"/>
  <c r="F82" i="1"/>
  <c r="D82" i="1"/>
  <c r="E55" i="1"/>
  <c r="F55" i="1"/>
  <c r="E23" i="1"/>
  <c r="F23" i="1"/>
  <c r="D23" i="1"/>
  <c r="E34" i="1"/>
  <c r="F34" i="1"/>
  <c r="D34" i="1"/>
  <c r="E50" i="1"/>
  <c r="F50" i="1"/>
  <c r="D50" i="1"/>
  <c r="E103" i="1"/>
  <c r="F103" i="1"/>
  <c r="D103" i="1"/>
  <c r="E61" i="1"/>
  <c r="F61" i="1"/>
  <c r="D61" i="1"/>
  <c r="E7" i="1"/>
  <c r="F7" i="1"/>
  <c r="D7" i="1"/>
  <c r="E140" i="1" l="1"/>
  <c r="F140" i="1" l="1"/>
</calcChain>
</file>

<file path=xl/sharedStrings.xml><?xml version="1.0" encoding="utf-8"?>
<sst xmlns="http://schemas.openxmlformats.org/spreadsheetml/2006/main" count="214" uniqueCount="102">
  <si>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</si>
  <si>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</si>
  <si>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</si>
  <si>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</si>
  <si>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</si>
  <si>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</si>
  <si>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</si>
  <si>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</si>
  <si>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</si>
  <si>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</si>
  <si>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</si>
  <si>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</si>
  <si>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</si>
  <si>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</si>
  <si>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</si>
  <si>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</si>
  <si>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</si>
  <si>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</si>
  <si>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</si>
  <si>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</si>
  <si>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</si>
  <si>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004 Rajono infrastruktūros priežiūros, modernizavimo ir plėtros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</si>
  <si>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</si>
  <si>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</si>
  <si>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</si>
  <si>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</si>
  <si>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</si>
  <si>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</si>
  <si>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</si>
  <si>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</si>
  <si>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</si>
  <si>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</si>
  <si>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</si>
  <si>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</si>
  <si>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</si>
  <si>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</si>
  <si>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</si>
  <si>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</si>
  <si>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</si>
  <si>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</si>
  <si>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</si>
  <si>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</si>
  <si>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</si>
  <si>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</si>
  <si>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</si>
  <si>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</si>
  <si>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</si>
  <si>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</si>
  <si>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</si>
  <si>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</si>
  <si>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2.1.6.1; 2.1.6.2</t>
  </si>
  <si>
    <t>1.1.1.1</t>
  </si>
  <si>
    <t>2.5.1.1</t>
  </si>
  <si>
    <t>3.2.1.1</t>
  </si>
  <si>
    <t>2.3.1.2</t>
  </si>
  <si>
    <t>2.1.4.1</t>
  </si>
  <si>
    <t>2.1.7.1</t>
  </si>
  <si>
    <t>2.1.7.2</t>
  </si>
  <si>
    <t>1.3.1.4</t>
  </si>
  <si>
    <t>2.1.6.1; 2.1.7.1</t>
  </si>
  <si>
    <t>1.3.1.3</t>
  </si>
  <si>
    <t>2.2.1.1</t>
  </si>
  <si>
    <t>2.2.1.2</t>
  </si>
  <si>
    <t>004-01-02-07(PVP)</t>
  </si>
  <si>
    <t>2.1.4.2</t>
  </si>
  <si>
    <t>004-01-02-10 (PVP)</t>
  </si>
  <si>
    <t>2.1.5.1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</si>
  <si>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</si>
  <si>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</si>
  <si>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</si>
  <si>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</si>
  <si>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</si>
  <si>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</si>
  <si>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</si>
  <si>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</si>
  <si>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</si>
  <si>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</si>
  <si>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</si>
  <si>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</si>
  <si>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</si>
  <si>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</si>
  <si>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</si>
  <si>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</si>
  <si>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</si>
  <si>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</si>
  <si>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</si>
  <si>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Panevėžio rajono seniūnijų kelių ir gatvių, šaligatvių rekonstravimas ir įrengimas </t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</si>
  <si>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</si>
  <si>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</si>
  <si>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</si>
  <si>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Nuotekų šalinimo tinklų statyba Linkaučių k., Panevėžio r.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</si>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</sst>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2.xml"/><Relationship Id="rId18" Type="http://schemas.openxmlformats.org/officeDocument/2006/relationships/revisionLog" Target="revisionLog17.xml"/><Relationship Id="rId26" Type="http://schemas.openxmlformats.org/officeDocument/2006/relationships/revisionLog" Target="revisionLog25.xml"/><Relationship Id="rId39" Type="http://schemas.openxmlformats.org/officeDocument/2006/relationships/revisionLog" Target="revisionLog38.xml"/><Relationship Id="rId21" Type="http://schemas.openxmlformats.org/officeDocument/2006/relationships/revisionLog" Target="revisionLog20.xml"/><Relationship Id="rId34" Type="http://schemas.openxmlformats.org/officeDocument/2006/relationships/revisionLog" Target="revisionLog33.xml"/><Relationship Id="rId42" Type="http://schemas.openxmlformats.org/officeDocument/2006/relationships/revisionLog" Target="revisionLog41.xml"/><Relationship Id="rId47" Type="http://schemas.openxmlformats.org/officeDocument/2006/relationships/revisionLog" Target="revisionLog46.xml"/><Relationship Id="rId50" Type="http://schemas.openxmlformats.org/officeDocument/2006/relationships/revisionLog" Target="revisionLog49.xml"/><Relationship Id="rId55" Type="http://schemas.openxmlformats.org/officeDocument/2006/relationships/revisionLog" Target="revisionLog54.xml"/><Relationship Id="rId63" Type="http://schemas.openxmlformats.org/officeDocument/2006/relationships/revisionLog" Target="revisionLog62.xml"/><Relationship Id="rId68" Type="http://schemas.openxmlformats.org/officeDocument/2006/relationships/revisionLog" Target="revisionLog67.xml"/><Relationship Id="rId7" Type="http://schemas.openxmlformats.org/officeDocument/2006/relationships/revisionLog" Target="revisionLog6.xml"/><Relationship Id="rId2" Type="http://schemas.openxmlformats.org/officeDocument/2006/relationships/revisionLog" Target="revisionLog2.xml"/><Relationship Id="rId16" Type="http://schemas.openxmlformats.org/officeDocument/2006/relationships/revisionLog" Target="revisionLog15.xml"/><Relationship Id="rId29" Type="http://schemas.openxmlformats.org/officeDocument/2006/relationships/revisionLog" Target="revisionLog28.xml"/><Relationship Id="rId11" Type="http://schemas.openxmlformats.org/officeDocument/2006/relationships/revisionLog" Target="revisionLog10.xml"/><Relationship Id="rId24" Type="http://schemas.openxmlformats.org/officeDocument/2006/relationships/revisionLog" Target="revisionLog23.xml"/><Relationship Id="rId32" Type="http://schemas.openxmlformats.org/officeDocument/2006/relationships/revisionLog" Target="revisionLog31.xml"/><Relationship Id="rId37" Type="http://schemas.openxmlformats.org/officeDocument/2006/relationships/revisionLog" Target="revisionLog36.xml"/><Relationship Id="rId40" Type="http://schemas.openxmlformats.org/officeDocument/2006/relationships/revisionLog" Target="revisionLog39.xml"/><Relationship Id="rId45" Type="http://schemas.openxmlformats.org/officeDocument/2006/relationships/revisionLog" Target="revisionLog44.xml"/><Relationship Id="rId53" Type="http://schemas.openxmlformats.org/officeDocument/2006/relationships/revisionLog" Target="revisionLog52.xml"/><Relationship Id="rId58" Type="http://schemas.openxmlformats.org/officeDocument/2006/relationships/revisionLog" Target="revisionLog57.xml"/><Relationship Id="rId6" Type="http://schemas.openxmlformats.org/officeDocument/2006/relationships/revisionLog" Target="revisionLog5.xml"/><Relationship Id="rId66" Type="http://schemas.openxmlformats.org/officeDocument/2006/relationships/revisionLog" Target="revisionLog65.xml"/><Relationship Id="rId5" Type="http://schemas.openxmlformats.org/officeDocument/2006/relationships/revisionLog" Target="revisionLog4.xml"/><Relationship Id="rId61" Type="http://schemas.openxmlformats.org/officeDocument/2006/relationships/revisionLog" Target="revisionLog60.xml"/><Relationship Id="rId15" Type="http://schemas.openxmlformats.org/officeDocument/2006/relationships/revisionLog" Target="revisionLog14.xml"/><Relationship Id="rId23" Type="http://schemas.openxmlformats.org/officeDocument/2006/relationships/revisionLog" Target="revisionLog22.xml"/><Relationship Id="rId28" Type="http://schemas.openxmlformats.org/officeDocument/2006/relationships/revisionLog" Target="revisionLog27.xml"/><Relationship Id="rId36" Type="http://schemas.openxmlformats.org/officeDocument/2006/relationships/revisionLog" Target="revisionLog35.xml"/><Relationship Id="rId49" Type="http://schemas.openxmlformats.org/officeDocument/2006/relationships/revisionLog" Target="revisionLog48.xml"/><Relationship Id="rId57" Type="http://schemas.openxmlformats.org/officeDocument/2006/relationships/revisionLog" Target="revisionLog56.xml"/><Relationship Id="rId19" Type="http://schemas.openxmlformats.org/officeDocument/2006/relationships/revisionLog" Target="revisionLog18.xml"/><Relationship Id="rId10" Type="http://schemas.openxmlformats.org/officeDocument/2006/relationships/revisionLog" Target="revisionLog9.xml"/><Relationship Id="rId31" Type="http://schemas.openxmlformats.org/officeDocument/2006/relationships/revisionLog" Target="revisionLog30.xml"/><Relationship Id="rId44" Type="http://schemas.openxmlformats.org/officeDocument/2006/relationships/revisionLog" Target="revisionLog43.xml"/><Relationship Id="rId52" Type="http://schemas.openxmlformats.org/officeDocument/2006/relationships/revisionLog" Target="revisionLog51.xml"/><Relationship Id="rId60" Type="http://schemas.openxmlformats.org/officeDocument/2006/relationships/revisionLog" Target="revisionLog59.xml"/><Relationship Id="rId65" Type="http://schemas.openxmlformats.org/officeDocument/2006/relationships/revisionLog" Target="revisionLog64.xml"/><Relationship Id="rId14" Type="http://schemas.openxmlformats.org/officeDocument/2006/relationships/revisionLog" Target="revisionLog13.xml"/><Relationship Id="rId22" Type="http://schemas.openxmlformats.org/officeDocument/2006/relationships/revisionLog" Target="revisionLog21.xml"/><Relationship Id="rId27" Type="http://schemas.openxmlformats.org/officeDocument/2006/relationships/revisionLog" Target="revisionLog26.xml"/><Relationship Id="rId30" Type="http://schemas.openxmlformats.org/officeDocument/2006/relationships/revisionLog" Target="revisionLog29.xml"/><Relationship Id="rId35" Type="http://schemas.openxmlformats.org/officeDocument/2006/relationships/revisionLog" Target="revisionLog34.xml"/><Relationship Id="rId43" Type="http://schemas.openxmlformats.org/officeDocument/2006/relationships/revisionLog" Target="revisionLog42.xml"/><Relationship Id="rId48" Type="http://schemas.openxmlformats.org/officeDocument/2006/relationships/revisionLog" Target="revisionLog47.xml"/><Relationship Id="rId56" Type="http://schemas.openxmlformats.org/officeDocument/2006/relationships/revisionLog" Target="revisionLog55.xml"/><Relationship Id="rId64" Type="http://schemas.openxmlformats.org/officeDocument/2006/relationships/revisionLog" Target="revisionLog63.xml"/><Relationship Id="rId4" Type="http://schemas.openxmlformats.org/officeDocument/2006/relationships/revisionLog" Target="revisionLog1.xml"/><Relationship Id="rId9" Type="http://schemas.openxmlformats.org/officeDocument/2006/relationships/revisionLog" Target="revisionLog8.xml"/><Relationship Id="rId69" Type="http://schemas.openxmlformats.org/officeDocument/2006/relationships/revisionLog" Target="revisionLog68.xml"/><Relationship Id="rId8" Type="http://schemas.openxmlformats.org/officeDocument/2006/relationships/revisionLog" Target="revisionLog7.xml"/><Relationship Id="rId51" Type="http://schemas.openxmlformats.org/officeDocument/2006/relationships/revisionLog" Target="revisionLog50.xml"/><Relationship Id="rId3" Type="http://schemas.openxmlformats.org/officeDocument/2006/relationships/revisionLog" Target="revisionLog3.xml"/><Relationship Id="rId12" Type="http://schemas.openxmlformats.org/officeDocument/2006/relationships/revisionLog" Target="revisionLog11.xml"/><Relationship Id="rId17" Type="http://schemas.openxmlformats.org/officeDocument/2006/relationships/revisionLog" Target="revisionLog16.xml"/><Relationship Id="rId25" Type="http://schemas.openxmlformats.org/officeDocument/2006/relationships/revisionLog" Target="revisionLog24.xml"/><Relationship Id="rId33" Type="http://schemas.openxmlformats.org/officeDocument/2006/relationships/revisionLog" Target="revisionLog32.xml"/><Relationship Id="rId38" Type="http://schemas.openxmlformats.org/officeDocument/2006/relationships/revisionLog" Target="revisionLog37.xml"/><Relationship Id="rId46" Type="http://schemas.openxmlformats.org/officeDocument/2006/relationships/revisionLog" Target="revisionLog45.xml"/><Relationship Id="rId59" Type="http://schemas.openxmlformats.org/officeDocument/2006/relationships/revisionLog" Target="revisionLog58.xml"/><Relationship Id="rId67" Type="http://schemas.openxmlformats.org/officeDocument/2006/relationships/revisionLog" Target="revisionLog66.xml"/><Relationship Id="rId20" Type="http://schemas.openxmlformats.org/officeDocument/2006/relationships/revisionLog" Target="revisionLog19.xml"/><Relationship Id="rId41" Type="http://schemas.openxmlformats.org/officeDocument/2006/relationships/revisionLog" Target="revisionLog40.xml"/><Relationship Id="rId54" Type="http://schemas.openxmlformats.org/officeDocument/2006/relationships/revisionLog" Target="revisionLog53.xml"/><Relationship Id="rId62" Type="http://schemas.openxmlformats.org/officeDocument/2006/relationships/revisionLog" Target="revisionLog6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6815AAE-DC8E-46BA-89BB-3EA506EECA8E}" diskRevisions="1" revisionId="424" version="69" preserveHistory="15">
  <header guid="{042BF0B1-107B-4AF1-8902-639B144AE64C}" dateTime="2023-10-24T16:21:29" maxSheetId="3" userName="Migle Brazeniene" r:id="rId2" minRId="1" maxRId="2">
    <sheetIdMap count="2">
      <sheetId val="1"/>
      <sheetId val="2"/>
    </sheetIdMap>
  </header>
  <header guid="{CEC28DA8-7477-494B-BD72-67D30AF12D3B}" dateTime="2023-11-14T10:14:40" maxSheetId="3" userName="Daiva Ulianskiene" r:id="rId3">
    <sheetIdMap count="2">
      <sheetId val="1"/>
      <sheetId val="2"/>
    </sheetIdMap>
  </header>
  <header guid="{30896170-A90D-4DA3-8F37-AB58C4738E46}" dateTime="2023-12-21T15:13:14" maxSheetId="3" userName="user" r:id="rId4" minRId="3" maxRId="13">
    <sheetIdMap count="2">
      <sheetId val="1"/>
      <sheetId val="2"/>
    </sheetIdMap>
  </header>
  <header guid="{A7045989-65F4-4BAA-86D6-0B7D6741B4E1}" dateTime="2023-12-21T15:19:56" maxSheetId="3" userName="user" r:id="rId5" minRId="14" maxRId="22">
    <sheetIdMap count="2">
      <sheetId val="1"/>
      <sheetId val="2"/>
    </sheetIdMap>
  </header>
  <header guid="{0A7B89C8-8141-4799-9FEF-69BDED64E104}" dateTime="2023-12-21T15:20:11" maxSheetId="3" userName="user" r:id="rId6" minRId="23" maxRId="24">
    <sheetIdMap count="2">
      <sheetId val="1"/>
      <sheetId val="2"/>
    </sheetIdMap>
  </header>
  <header guid="{96F1711B-DD2C-4768-A207-FC23E58104F5}" dateTime="2023-12-21T15:28:02" maxSheetId="3" userName="user" r:id="rId7" minRId="25" maxRId="54">
    <sheetIdMap count="2">
      <sheetId val="1"/>
      <sheetId val="2"/>
    </sheetIdMap>
  </header>
  <header guid="{D4774108-A687-4C87-B7C9-F2F56032B051}" dateTime="2023-12-21T15:28:43" maxSheetId="3" userName="user" r:id="rId8" minRId="55" maxRId="59">
    <sheetIdMap count="2">
      <sheetId val="1"/>
      <sheetId val="2"/>
    </sheetIdMap>
  </header>
  <header guid="{EA6AE518-9016-4BE0-B802-1A87491E75AC}" dateTime="2024-01-16T15:10:14" maxSheetId="3" userName="user" r:id="rId9" minRId="60" maxRId="75">
    <sheetIdMap count="2">
      <sheetId val="1"/>
      <sheetId val="2"/>
    </sheetIdMap>
  </header>
  <header guid="{439480E1-15E8-4239-BF72-01FB666ADBC4}" dateTime="2024-01-19T09:01:37" maxSheetId="3" userName="user" r:id="rId10" minRId="76" maxRId="89">
    <sheetIdMap count="2">
      <sheetId val="1"/>
      <sheetId val="2"/>
    </sheetIdMap>
  </header>
  <header guid="{EE9F0B8F-25F5-475B-81B0-8C4AEDFF305E}" dateTime="2024-01-19T09:02:49" maxSheetId="3" userName="user" r:id="rId11" minRId="90" maxRId="95">
    <sheetIdMap count="2">
      <sheetId val="1"/>
      <sheetId val="2"/>
    </sheetIdMap>
  </header>
  <header guid="{97A62B55-B866-4714-9E58-3E619FD680B6}" dateTime="2024-01-19T09:07:40" maxSheetId="3" userName="user" r:id="rId12" minRId="96" maxRId="107">
    <sheetIdMap count="2">
      <sheetId val="1"/>
      <sheetId val="2"/>
    </sheetIdMap>
  </header>
  <header guid="{25AB1FC7-8FF3-4AFE-8FE2-B3E9BEB6EA04}" dateTime="2024-01-19T09:09:15" maxSheetId="3" userName="user" r:id="rId13" minRId="108" maxRId="113">
    <sheetIdMap count="2">
      <sheetId val="1"/>
      <sheetId val="2"/>
    </sheetIdMap>
  </header>
  <header guid="{769E39B9-2F85-4B29-A7AD-3E89C486B7D7}" dateTime="2024-01-19T09:10:23" maxSheetId="3" userName="user" r:id="rId14" minRId="114" maxRId="117">
    <sheetIdMap count="2">
      <sheetId val="1"/>
      <sheetId val="2"/>
    </sheetIdMap>
  </header>
  <header guid="{5AA18180-3EB1-48A3-AA76-5E14680C0CEA}" dateTime="2024-01-19T09:14:03" maxSheetId="3" userName="user" r:id="rId15" minRId="118" maxRId="121">
    <sheetIdMap count="2">
      <sheetId val="1"/>
      <sheetId val="2"/>
    </sheetIdMap>
  </header>
  <header guid="{E25EAC00-C96A-4A31-ACDA-62A2BD8C941D}" dateTime="2024-01-19T09:14:07" maxSheetId="3" userName="user" r:id="rId16" minRId="122" maxRId="123">
    <sheetIdMap count="2">
      <sheetId val="1"/>
      <sheetId val="2"/>
    </sheetIdMap>
  </header>
  <header guid="{625E9A3B-8D32-4E74-96B0-4027655B517A}" dateTime="2024-01-19T09:15:28" maxSheetId="3" userName="user" r:id="rId17" minRId="124" maxRId="126">
    <sheetIdMap count="2">
      <sheetId val="1"/>
      <sheetId val="2"/>
    </sheetIdMap>
  </header>
  <header guid="{9E4123FC-8163-4EE3-91E9-24C19AB54360}" dateTime="2024-01-19T09:20:16" maxSheetId="3" userName="user" r:id="rId18" minRId="127" maxRId="131">
    <sheetIdMap count="2">
      <sheetId val="1"/>
      <sheetId val="2"/>
    </sheetIdMap>
  </header>
  <header guid="{0F7AAD63-D211-4947-881B-1451F6E8465E}" dateTime="2024-01-19T09:21:13" maxSheetId="3" userName="user" r:id="rId19" minRId="132" maxRId="137">
    <sheetIdMap count="2">
      <sheetId val="1"/>
      <sheetId val="2"/>
    </sheetIdMap>
  </header>
  <header guid="{A08557CD-884F-416E-BC0F-0208470CD855}" dateTime="2024-01-19T09:22:13" maxSheetId="3" userName="user" r:id="rId20" minRId="138" maxRId="143">
    <sheetIdMap count="2">
      <sheetId val="1"/>
      <sheetId val="2"/>
    </sheetIdMap>
  </header>
  <header guid="{1A8C0B69-BFEF-47BE-99CA-1F94DA7C2977}" dateTime="2024-01-19T09:23:11" maxSheetId="3" userName="user" r:id="rId21" minRId="144" maxRId="149">
    <sheetIdMap count="2">
      <sheetId val="1"/>
      <sheetId val="2"/>
    </sheetIdMap>
  </header>
  <header guid="{5F11BF32-EBDF-40BE-AB9D-B3153649483B}" dateTime="2024-01-19T09:24:24" maxSheetId="3" userName="user" r:id="rId22" minRId="150" maxRId="151">
    <sheetIdMap count="2">
      <sheetId val="1"/>
      <sheetId val="2"/>
    </sheetIdMap>
  </header>
  <header guid="{3921A62A-999D-427F-ADCA-78C916FBE303}" dateTime="2024-01-19T09:26:52" maxSheetId="3" userName="user" r:id="rId23" minRId="152" maxRId="157">
    <sheetIdMap count="2">
      <sheetId val="1"/>
      <sheetId val="2"/>
    </sheetIdMap>
  </header>
  <header guid="{EE3C268F-EC49-46B3-9C11-D5BD1D5323DA}" dateTime="2024-01-19T09:27:55" maxSheetId="3" userName="user" r:id="rId24" minRId="158" maxRId="163">
    <sheetIdMap count="2">
      <sheetId val="1"/>
      <sheetId val="2"/>
    </sheetIdMap>
  </header>
  <header guid="{F2302823-DC0A-4524-BBCC-1D9AEE80EC3A}" dateTime="2024-01-19T09:28:10" maxSheetId="3" userName="user" r:id="rId25">
    <sheetIdMap count="2">
      <sheetId val="1"/>
      <sheetId val="2"/>
    </sheetIdMap>
  </header>
  <header guid="{0067FE7E-2F68-4FA8-A081-9CAF5E9C307E}" dateTime="2024-01-19T09:30:23" maxSheetId="3" userName="user" r:id="rId26" minRId="164" maxRId="172">
    <sheetIdMap count="2">
      <sheetId val="1"/>
      <sheetId val="2"/>
    </sheetIdMap>
  </header>
  <header guid="{CA031B7E-28D7-4670-98E7-FBA1F71B0F01}" dateTime="2024-01-19T09:31:41" maxSheetId="3" userName="user" r:id="rId27" minRId="173" maxRId="178">
    <sheetIdMap count="2">
      <sheetId val="1"/>
      <sheetId val="2"/>
    </sheetIdMap>
  </header>
  <header guid="{D9640FBC-51CE-42C1-BFDF-ED3996C0121E}" dateTime="2024-01-19T09:32:18" maxSheetId="3" userName="user" r:id="rId28" minRId="179" maxRId="184">
    <sheetIdMap count="2">
      <sheetId val="1"/>
      <sheetId val="2"/>
    </sheetIdMap>
  </header>
  <header guid="{8BB8C952-CB60-43C6-845A-DD9429355D8E}" dateTime="2024-01-19T09:32:45" maxSheetId="3" userName="user" r:id="rId29" minRId="185" maxRId="186">
    <sheetIdMap count="2">
      <sheetId val="1"/>
      <sheetId val="2"/>
    </sheetIdMap>
  </header>
  <header guid="{D98EF588-F143-48DD-84D9-CE69642661BC}" dateTime="2024-01-19T09:33:38" maxSheetId="3" userName="user" r:id="rId30" minRId="187" maxRId="191">
    <sheetIdMap count="2">
      <sheetId val="1"/>
      <sheetId val="2"/>
    </sheetIdMap>
  </header>
  <header guid="{91EEEF9C-F4BA-429A-AB0B-95B73DAE2FF0}" dateTime="2024-01-19T09:34:20" maxSheetId="3" userName="user" r:id="rId31" minRId="192" maxRId="196">
    <sheetIdMap count="2">
      <sheetId val="1"/>
      <sheetId val="2"/>
    </sheetIdMap>
  </header>
  <header guid="{BE6CF83B-236A-458B-A47C-5480BF4086E8}" dateTime="2024-01-19T09:35:18" maxSheetId="3" userName="user" r:id="rId32" minRId="197" maxRId="202">
    <sheetIdMap count="2">
      <sheetId val="1"/>
      <sheetId val="2"/>
    </sheetIdMap>
  </header>
  <header guid="{85CABF9D-7B47-46D5-A6A2-433059EE861F}" dateTime="2024-01-19T09:37:53" maxSheetId="3" userName="user" r:id="rId33" minRId="203" maxRId="207">
    <sheetIdMap count="2">
      <sheetId val="1"/>
      <sheetId val="2"/>
    </sheetIdMap>
  </header>
  <header guid="{E67B4CF7-72D7-4530-BC74-E30CDB96DA13}" dateTime="2024-01-19T09:39:48" maxSheetId="3" userName="user" r:id="rId34" minRId="208">
    <sheetIdMap count="2">
      <sheetId val="1"/>
      <sheetId val="2"/>
    </sheetIdMap>
  </header>
  <header guid="{71307F15-36CA-436A-95AA-90821A4A6048}" dateTime="2024-01-19T10:36:15" maxSheetId="3" userName="user" r:id="rId35" minRId="209" maxRId="210">
    <sheetIdMap count="2">
      <sheetId val="1"/>
      <sheetId val="2"/>
    </sheetIdMap>
  </header>
  <header guid="{3900D456-1DA8-4A7C-981A-1FDB4E693CB7}" dateTime="2024-01-19T10:37:56" maxSheetId="3" userName="user" r:id="rId36" minRId="211" maxRId="214">
    <sheetIdMap count="2">
      <sheetId val="1"/>
      <sheetId val="2"/>
    </sheetIdMap>
  </header>
  <header guid="{7A99480C-D1B0-46F9-ABFC-CEA6E6D731BD}" dateTime="2024-01-19T10:43:42" maxSheetId="3" userName="user" r:id="rId37" minRId="215" maxRId="217">
    <sheetIdMap count="2">
      <sheetId val="1"/>
      <sheetId val="2"/>
    </sheetIdMap>
  </header>
  <header guid="{D0AFF071-B071-441E-9AB8-971472AA353E}" dateTime="2024-01-19T11:28:21" maxSheetId="3" userName="user" r:id="rId38" minRId="218" maxRId="222">
    <sheetIdMap count="2">
      <sheetId val="1"/>
      <sheetId val="2"/>
    </sheetIdMap>
  </header>
  <header guid="{B1F61915-F715-40C1-BCCC-F6154ABFD754}" dateTime="2024-01-19T11:29:36" maxSheetId="3" userName="user" r:id="rId39" minRId="223" maxRId="225">
    <sheetIdMap count="2">
      <sheetId val="1"/>
      <sheetId val="2"/>
    </sheetIdMap>
  </header>
  <header guid="{FDE8B7B0-F3B0-4363-B941-20387D185B63}" dateTime="2024-01-19T11:32:15" maxSheetId="3" userName="user" r:id="rId40" minRId="226" maxRId="231">
    <sheetIdMap count="2">
      <sheetId val="1"/>
      <sheetId val="2"/>
    </sheetIdMap>
  </header>
  <header guid="{8B5B7B14-ABC1-4171-A538-92030EDFCABB}" dateTime="2024-01-19T11:34:52" maxSheetId="3" userName="user" r:id="rId41" minRId="232" maxRId="237">
    <sheetIdMap count="2">
      <sheetId val="1"/>
      <sheetId val="2"/>
    </sheetIdMap>
  </header>
  <header guid="{40C4B34B-D9D0-4748-B22B-B295407634BD}" dateTime="2024-01-19T11:35:02" maxSheetId="3" userName="user" r:id="rId42" minRId="238">
    <sheetIdMap count="2">
      <sheetId val="1"/>
      <sheetId val="2"/>
    </sheetIdMap>
  </header>
  <header guid="{CD5556FC-6645-43CD-9487-9AEA77AD19A5}" dateTime="2024-01-19T11:35:40" maxSheetId="3" userName="user" r:id="rId43" minRId="239">
    <sheetIdMap count="2">
      <sheetId val="1"/>
      <sheetId val="2"/>
    </sheetIdMap>
  </header>
  <header guid="{7D6FBF8B-9C66-453F-BCE4-58C8FA3FED90}" dateTime="2024-01-19T11:37:11" maxSheetId="3" userName="user" r:id="rId44" minRId="240" maxRId="246">
    <sheetIdMap count="2">
      <sheetId val="1"/>
      <sheetId val="2"/>
    </sheetIdMap>
  </header>
  <header guid="{7B73C4D0-AA51-4F23-B8E0-050206BF6FE9}" dateTime="2024-01-19T11:38:01" maxSheetId="3" userName="user" r:id="rId45" minRId="247" maxRId="249">
    <sheetIdMap count="2">
      <sheetId val="1"/>
      <sheetId val="2"/>
    </sheetIdMap>
  </header>
  <header guid="{AC4BFC20-6309-47D6-8B99-2EB093CE21A1}" dateTime="2024-01-19T11:39:03" maxSheetId="3" userName="user" r:id="rId46" minRId="250" maxRId="252">
    <sheetIdMap count="2">
      <sheetId val="1"/>
      <sheetId val="2"/>
    </sheetIdMap>
  </header>
  <header guid="{33FAD72D-A496-4B64-A6A1-CC618FB9598D}" dateTime="2024-01-19T11:45:14" maxSheetId="3" userName="user" r:id="rId47" minRId="253">
    <sheetIdMap count="2">
      <sheetId val="1"/>
      <sheetId val="2"/>
    </sheetIdMap>
  </header>
  <header guid="{03E36DAD-928F-4BE9-A40F-45D1FE420F4D}" dateTime="2024-01-19T11:50:11" maxSheetId="3" userName="user" r:id="rId48" minRId="254">
    <sheetIdMap count="2">
      <sheetId val="1"/>
      <sheetId val="2"/>
    </sheetIdMap>
  </header>
  <header guid="{E0162C23-13F0-4A29-A180-AA9B2C7CA6B4}" dateTime="2024-01-20T10:43:58" maxSheetId="3" userName="user" r:id="rId49" minRId="255" maxRId="256">
    <sheetIdMap count="2">
      <sheetId val="1"/>
      <sheetId val="2"/>
    </sheetIdMap>
  </header>
  <header guid="{96236100-B2B3-4B0E-B38C-7D69874D7831}" dateTime="2024-01-20T10:44:10" maxSheetId="3" userName="user" r:id="rId50">
    <sheetIdMap count="2">
      <sheetId val="1"/>
      <sheetId val="2"/>
    </sheetIdMap>
  </header>
  <header guid="{A10DE78A-B695-4723-A655-2D0E862A7DA2}" dateTime="2024-01-20T10:44:59" maxSheetId="3" userName="user" r:id="rId51">
    <sheetIdMap count="2">
      <sheetId val="1"/>
      <sheetId val="2"/>
    </sheetIdMap>
  </header>
  <header guid="{C44B21AF-446A-471D-8259-5D83FF2CF396}" dateTime="2024-01-22T15:15:21" maxSheetId="3" userName="user" r:id="rId52" minRId="257" maxRId="260">
    <sheetIdMap count="2">
      <sheetId val="1"/>
      <sheetId val="2"/>
    </sheetIdMap>
  </header>
  <header guid="{FF7FF05D-F333-4A89-A445-FE109E84DEA5}" dateTime="2024-01-22T15:17:23" maxSheetId="3" userName="user" r:id="rId53" minRId="261" maxRId="266">
    <sheetIdMap count="2">
      <sheetId val="1"/>
      <sheetId val="2"/>
    </sheetIdMap>
  </header>
  <header guid="{3B572CBF-AB0F-4569-BBF2-384D46155975}" dateTime="2024-01-22T15:17:38" maxSheetId="3" userName="user" r:id="rId54" minRId="267">
    <sheetIdMap count="2">
      <sheetId val="1"/>
      <sheetId val="2"/>
    </sheetIdMap>
  </header>
  <header guid="{48294468-6F0C-4BB6-B7C5-11CFFA5D0E02}" dateTime="2024-01-22T15:18:54" maxSheetId="3" userName="user" r:id="rId55" minRId="268" maxRId="271">
    <sheetIdMap count="2">
      <sheetId val="1"/>
      <sheetId val="2"/>
    </sheetIdMap>
  </header>
  <header guid="{F2D356EE-F817-4B51-B806-92236D796629}" dateTime="2024-01-22T15:19:11" maxSheetId="3" userName="user" r:id="rId56" minRId="272" maxRId="273">
    <sheetIdMap count="2">
      <sheetId val="1"/>
      <sheetId val="2"/>
    </sheetIdMap>
  </header>
  <header guid="{5D25FF2C-5137-44AC-A831-225E15BFEBF4}" dateTime="2024-01-22T15:19:27" maxSheetId="3" userName="user" r:id="rId57">
    <sheetIdMap count="2">
      <sheetId val="1"/>
      <sheetId val="2"/>
    </sheetIdMap>
  </header>
  <header guid="{A7A1F5DD-61B7-4382-B9B7-2DDA158F03FE}" dateTime="2024-01-22T15:19:52" maxSheetId="3" userName="user" r:id="rId58">
    <sheetIdMap count="2">
      <sheetId val="1"/>
      <sheetId val="2"/>
    </sheetIdMap>
  </header>
  <header guid="{53888C73-F8C5-46AA-8001-9128CD8B442E}" dateTime="2024-01-22T15:20:55" maxSheetId="3" userName="user" r:id="rId59">
    <sheetIdMap count="2">
      <sheetId val="1"/>
      <sheetId val="2"/>
    </sheetIdMap>
  </header>
  <header guid="{A4ECA6F1-BB52-4972-86EB-26F7680B8FAD}" dateTime="2024-01-26T13:54:08" maxSheetId="3" userName="Indrė Butenienė" r:id="rId60" minRId="274" maxRId="352">
    <sheetIdMap count="2">
      <sheetId val="1"/>
      <sheetId val="2"/>
    </sheetIdMap>
  </header>
  <header guid="{8D006943-02AB-4D90-8F4F-39A7EE6AFD76}" dateTime="2024-01-26T13:58:21" maxSheetId="3" userName="Indrė Butenienė" r:id="rId61" minRId="353" maxRId="355">
    <sheetIdMap count="2">
      <sheetId val="1"/>
      <sheetId val="2"/>
    </sheetIdMap>
  </header>
  <header guid="{C5D3B8EA-12DA-4C8E-894A-75A5D08C6CF2}" dateTime="2024-01-26T14:56:06" maxSheetId="3" userName="Indrė Butenienė" r:id="rId62" minRId="356" maxRId="381">
    <sheetIdMap count="2">
      <sheetId val="1"/>
      <sheetId val="2"/>
    </sheetIdMap>
  </header>
  <header guid="{AB5C2A0E-E888-481D-9AFA-51819356B692}" dateTime="2024-01-29T09:42:52" maxSheetId="3" userName="Indrė Butenienė" r:id="rId63" minRId="382" maxRId="415">
    <sheetIdMap count="2">
      <sheetId val="1"/>
      <sheetId val="2"/>
    </sheetIdMap>
  </header>
  <header guid="{99834A32-755B-4175-B1B4-A398093A8061}" dateTime="2024-01-29T10:13:18" maxSheetId="3" userName="Indrė Butenienė" r:id="rId64" minRId="416" maxRId="421">
    <sheetIdMap count="2">
      <sheetId val="1"/>
      <sheetId val="2"/>
    </sheetIdMap>
  </header>
  <header guid="{EF284B90-20A6-4575-A458-A09B556B43B5}" dateTime="2024-01-30T14:35:10" maxSheetId="3" userName="Migle Brazeniene" r:id="rId65" minRId="422">
    <sheetIdMap count="2">
      <sheetId val="1"/>
      <sheetId val="2"/>
    </sheetIdMap>
  </header>
  <header guid="{D710E6B9-2F85-4605-8819-6483DBAF42A5}" dateTime="2024-01-30T14:59:03" maxSheetId="3" userName="Migle Brazeniene" r:id="rId66">
    <sheetIdMap count="2">
      <sheetId val="1"/>
      <sheetId val="2"/>
    </sheetIdMap>
  </header>
  <header guid="{15EFB131-BC43-4625-9E2B-BFE231E2114B}" dateTime="2024-01-30T16:54:17" maxSheetId="3" userName="Migle Brazeniene" r:id="rId67">
    <sheetIdMap count="2">
      <sheetId val="1"/>
      <sheetId val="2"/>
    </sheetIdMap>
  </header>
  <header guid="{296EF1A1-117C-44EE-AAFE-CCD519E9F427}" dateTime="2024-01-31T08:20:34" maxSheetId="3" userName="Migle Brazeniene" r:id="rId68" minRId="423" maxRId="424">
    <sheetIdMap count="2">
      <sheetId val="1"/>
      <sheetId val="2"/>
    </sheetIdMap>
  </header>
  <header guid="{D6815AAE-DC8E-46BA-89BB-3EA506EECA8E}" dateTime="2024-01-31T09:43:57" maxSheetId="3" userName="Migle Brazeniene" r:id="rId6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>
    <oc r="C5" t="inlineStr">
      <is>
        <r>
          <t xml:space="preserve">Uždavinys: Kokybiškai atlikti kasmetinius rajono infrastruktūros objektų priežiūros darbus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(buv. 01-01 Kokybiškai atlikti kasmetinius rajono gatvių ir kelių priežiūros darbus ir 02-01 Atlikti kasmetinius rajono komunalinio ūkio objektų ir kt. turto priežiūros darbus bei 02-04. Atlikti kultūros paveldo objektų stebėseną, priežiūros ir tvarkybos darbus uždaviniai apjungiami į vieną, kuris apima visus priežiūros darbus) </t>
        </r>
      </is>
    </oc>
    <nc r="C5" t="inlineStr">
      <is>
        <r>
          <t xml:space="preserve">Kokybiškai atlikti kasmetinius rajono infrastruktūros objektų priežiūros darbus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(buv. 01-01 Kokybiškai atlikti kasmetinius rajono gatvių ir kelių priežiūros darbus ir 02-01 Atlikti kasmetinius rajono komunalinio ūkio objektų ir kt. turto priežiūros darbus bei 02-04. Atlikti kultūros paveldo objektų stebėseną, priežiūros ir tvarkybos darbus uždaviniai apjungiami į vieną, kuris apima visus priežiūros darbus) </t>
        </r>
      </is>
    </nc>
  </rcc>
  <rcc rId="4" sId="1">
    <oc r="C6" t="inlineStr">
      <is>
        <r>
          <t xml:space="preserve">Priemonė: Kelių ir gatvių su žvyro ir asfalto dangomis, tiltų, pralaidų priežiūra ir remontas, saugaus eismo priemonių įgyvendinimas </t>
        </r>
        <r>
          <rPr>
            <b/>
            <sz val="10"/>
            <color rgb="FFFF0000"/>
            <rFont val="Times New Roman"/>
            <family val="1"/>
            <charset val="186"/>
          </rPr>
          <t>04</t>
        </r>
        <r>
          <rPr>
            <b/>
            <sz val="10"/>
            <color theme="1"/>
            <rFont val="Times New Roman"/>
            <family val="1"/>
            <charset val="186"/>
          </rPr>
          <t>-</t>
        </r>
        <r>
          <rPr>
            <b/>
            <sz val="10"/>
            <color rgb="FFFF0000"/>
            <rFont val="Times New Roman"/>
            <family val="1"/>
            <charset val="186"/>
          </rPr>
          <t>01-01-01</t>
        </r>
      </is>
    </oc>
    <nc r="C6" t="inlineStr">
      <is>
        <r>
          <t xml:space="preserve">Kelių ir gatvių su žvyro ir asfalto dangomis, tiltų, pralaidų priežiūra ir remontas, saugaus eismo priemonių įgyvendinimas </t>
        </r>
        <r>
          <rPr>
            <b/>
            <sz val="10"/>
            <color rgb="FFFF0000"/>
            <rFont val="Times New Roman"/>
            <family val="1"/>
            <charset val="186"/>
          </rPr>
          <t>04</t>
        </r>
        <r>
          <rPr>
            <b/>
            <sz val="10"/>
            <color theme="1"/>
            <rFont val="Times New Roman"/>
            <family val="1"/>
            <charset val="186"/>
          </rPr>
          <t>-</t>
        </r>
        <r>
          <rPr>
            <b/>
            <sz val="10"/>
            <color rgb="FFFF0000"/>
            <rFont val="Times New Roman"/>
            <family val="1"/>
            <charset val="186"/>
          </rPr>
          <t>01-01-01</t>
        </r>
      </is>
    </nc>
  </rcc>
  <rcc rId="5" sId="1">
    <oc r="C12" t="inlineStr">
      <is>
        <r>
          <t xml:space="preserve">Priemonė: Kapinių priežiūra  ir aplinkos tvarkymas seniūnijose </t>
        </r>
        <r>
          <rPr>
            <b/>
            <sz val="10"/>
            <color rgb="FFFF0000"/>
            <rFont val="Times New Roman"/>
            <family val="1"/>
            <charset val="186"/>
          </rPr>
          <t>04-02-01-01</t>
        </r>
      </is>
    </oc>
    <nc r="C12" t="inlineStr">
      <is>
        <r>
          <t xml:space="preserve">Kapinių priežiūra  ir aplinkos tvarkymas seniūnijose </t>
        </r>
        <r>
          <rPr>
            <b/>
            <sz val="10"/>
            <color rgb="FFFF0000"/>
            <rFont val="Times New Roman"/>
            <family val="1"/>
            <charset val="186"/>
          </rPr>
          <t>04-02-01-01</t>
        </r>
      </is>
    </nc>
  </rcc>
  <rcc rId="6" sId="1">
    <oc r="C17" t="inlineStr">
      <is>
        <r>
          <t xml:space="preserve">Priemonė: Komunalinio ūkio objektų priežiūra, netinkamų (negalimų) naudoti pastatų likvidavimas </t>
        </r>
        <r>
          <rPr>
            <b/>
            <sz val="10"/>
            <color rgb="FFFF0000"/>
            <rFont val="Times New Roman"/>
            <family val="1"/>
            <charset val="186"/>
          </rPr>
          <t>04-02-01-02</t>
        </r>
      </is>
    </oc>
    <nc r="C17" t="inlineStr">
      <is>
        <r>
          <t xml:space="preserve">Komunalinio ūkio objektų priežiūra, netinkamų (negalimų) naudoti pastatų likvidavimas </t>
        </r>
        <r>
          <rPr>
            <b/>
            <sz val="10"/>
            <color rgb="FFFF0000"/>
            <rFont val="Times New Roman"/>
            <family val="1"/>
            <charset val="186"/>
          </rPr>
          <t>04-02-01-02</t>
        </r>
      </is>
    </nc>
  </rcc>
  <rcc rId="7" sId="1">
    <oc r="C27" t="inlineStr">
      <is>
        <r>
          <t xml:space="preserve">Priemonė: Gyvenamųjų namų priežiūra </t>
        </r>
        <r>
          <rPr>
            <b/>
            <sz val="10"/>
            <color rgb="FFFF0000"/>
            <rFont val="Times New Roman"/>
            <family val="1"/>
            <charset val="186"/>
          </rPr>
          <t>(04-02-01-05)</t>
        </r>
      </is>
    </oc>
    <nc r="C27" t="inlineStr">
      <is>
        <r>
          <t xml:space="preserve">Gyvenamųjų namų priežiūra </t>
        </r>
        <r>
          <rPr>
            <b/>
            <sz val="10"/>
            <color rgb="FFFF0000"/>
            <rFont val="Times New Roman"/>
            <family val="1"/>
            <charset val="186"/>
          </rPr>
          <t>(04-02-01-05)</t>
        </r>
      </is>
    </nc>
  </rcc>
  <rcc rId="8" sId="1">
    <oc r="C22" t="inlineStr">
      <is>
        <r>
          <t xml:space="preserve">Priemonė: Turto rinkos vertės nustatymas, teisinė registracija ir bešeimininkio turto įteisinimas </t>
        </r>
        <r>
          <rPr>
            <b/>
            <sz val="10"/>
            <color rgb="FFFF0000"/>
            <rFont val="Times New Roman"/>
            <family val="1"/>
            <charset val="186"/>
          </rPr>
          <t>(04-02-01-04)</t>
        </r>
      </is>
    </oc>
    <nc r="C22" t="inlineStr">
      <is>
        <r>
          <t xml:space="preserve">Turto rinkos vertės nustatymas, teisinė registracija ir bešeimininkio turto įteisinimas </t>
        </r>
        <r>
          <rPr>
            <b/>
            <sz val="10"/>
            <color rgb="FFFF0000"/>
            <rFont val="Times New Roman"/>
            <family val="1"/>
            <charset val="186"/>
          </rPr>
          <t>(04-02-01-04)</t>
        </r>
      </is>
    </nc>
  </rcc>
  <rcc rId="9" sId="1">
    <oc r="C33" t="inlineStr">
      <is>
        <r>
          <t xml:space="preserve">Priemonė: Elektros energijos įsigijimas gatvių apšvietimui ir gatvių apšvietimo tinklų priežiūra bei remontas  </t>
        </r>
        <r>
          <rPr>
            <b/>
            <sz val="10"/>
            <color rgb="FFFF0000"/>
            <rFont val="Times New Roman"/>
            <family val="1"/>
            <charset val="186"/>
          </rPr>
          <t>(04-02-01-07)</t>
        </r>
      </is>
    </oc>
    <nc r="C33" t="inlineStr">
      <is>
        <r>
          <t xml:space="preserve">Elektros energijos įsigijimas gatvių apšvietimui ir gatvių apšvietimo tinklų priežiūra bei remontas  </t>
        </r>
        <r>
          <rPr>
            <b/>
            <sz val="10"/>
            <color rgb="FFFF0000"/>
            <rFont val="Times New Roman"/>
            <family val="1"/>
            <charset val="186"/>
          </rPr>
          <t>(04-02-01-07)</t>
        </r>
      </is>
    </nc>
  </rcc>
  <rcc rId="10" sId="1">
    <oc r="C39" t="inlineStr">
      <is>
        <r>
          <t xml:space="preserve">Priemonė: Kelių transporto kontrolė (viešojo transporto) </t>
        </r>
        <r>
          <rPr>
            <b/>
            <sz val="10"/>
            <color rgb="FFFF0000"/>
            <rFont val="Times New Roman"/>
            <family val="1"/>
            <charset val="186"/>
          </rPr>
          <t>(04-02-01-11)</t>
        </r>
      </is>
    </oc>
    <nc r="C39" t="inlineStr">
      <is>
        <r>
          <t xml:space="preserve">Kelių transporto kontrolė (viešojo transporto) </t>
        </r>
        <r>
          <rPr>
            <b/>
            <sz val="10"/>
            <color rgb="FFFF0000"/>
            <rFont val="Times New Roman"/>
            <family val="1"/>
            <charset val="186"/>
          </rPr>
          <t>(04-02-01-11)</t>
        </r>
      </is>
    </nc>
  </rcc>
  <rcc rId="11" sId="1">
    <oc r="C44" t="inlineStr">
      <is>
        <r>
          <t xml:space="preserve">Priemonė: Lietaus nuotekų tinklų valymas ir remontas </t>
        </r>
        <r>
          <rPr>
            <b/>
            <sz val="10"/>
            <color rgb="FFFF0000"/>
            <rFont val="Times New Roman"/>
            <family val="1"/>
            <charset val="186"/>
          </rPr>
          <t>(04-02-02-15)</t>
        </r>
      </is>
    </oc>
    <nc r="C44" t="inlineStr">
      <is>
        <r>
          <t xml:space="preserve">Lietaus nuotekų tinklų valymas ir remontas </t>
        </r>
        <r>
          <rPr>
            <b/>
            <sz val="10"/>
            <color rgb="FFFF0000"/>
            <rFont val="Times New Roman"/>
            <family val="1"/>
            <charset val="186"/>
          </rPr>
          <t>(04-02-02-15)</t>
        </r>
      </is>
    </nc>
  </rcc>
  <rcc rId="12" sId="1">
    <oc r="C69" t="inlineStr">
      <is>
        <r>
          <t>Uždavinys: Vykdyti inžinerinės infrastruktūros objektų plėtrą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(buv. 01-02. Rekonstruoti ir įrengti naujus rajono kelius, kelio statinius ir gatves; 02-02 Gerinti geriamojo  vandens kokybę ir nuotekų tvarkymą; 02-04 Remti daugiabučių namų savininkų bendrijas, modernizuojančias bendrojo naudojimo objektus, sodininkų bendrijas; 04.01 Įgyvendinti plėtros projektus, apjungiami į vieną uždavinį, susijusį su plėtra)</t>
        </r>
      </is>
    </oc>
    <nc r="C69" t="inlineStr">
      <is>
        <r>
          <t>Vykdyti inžinerinės infrastruktūros objektų plėtrą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(buv. 01-02. Rekonstruoti ir įrengti naujus rajono kelius, kelio statinius ir gatves; 02-02 Gerinti geriamojo  vandens kokybę ir nuotekų tvarkymą; 02-04 Remti daugiabučių namų savininkų bendrijas, modernizuojančias bendrojo naudojimo objektus, sodininkų bendrijas; 04.01 Įgyvendinti plėtros projektus, apjungiami į vieną uždavinį, susijusį su plėtra)</t>
        </r>
      </is>
    </nc>
  </rcc>
  <rfmt sheetId="1" sqref="I6:I174">
    <dxf>
      <numFmt numFmtId="30" formatCode="@"/>
    </dxf>
  </rfmt>
  <rcc rId="13" sId="1">
    <nc r="I6" t="inlineStr">
      <is>
        <t>2.1.6.1; 2.1.6.2</t>
      </is>
    </nc>
  </rcc>
  <rcv guid="{5766C048-6005-4F58-B96E-87E8013A150E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" sId="1" numFmtId="4">
    <nc r="F52">
      <v>26</v>
    </nc>
  </rcc>
  <rcc rId="91" sId="1">
    <nc r="F50">
      <f>SUM(F52:F53)</f>
    </nc>
  </rcc>
  <rcc rId="92" sId="1">
    <nc r="G50">
      <f>SUM(G52:G53)</f>
    </nc>
  </rcc>
  <rcc rId="93" sId="1">
    <nc r="H50">
      <f>SUM(H52:H53)</f>
    </nc>
  </rcc>
  <rcc rId="94" sId="1" numFmtId="4">
    <nc r="G52">
      <v>27</v>
    </nc>
  </rcc>
  <rcc rId="95" sId="1" numFmtId="4">
    <nc r="H52">
      <v>27.3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" sId="1" numFmtId="4">
    <nc r="F38">
      <v>139</v>
    </nc>
  </rcc>
  <rcc rId="97" sId="1" numFmtId="4">
    <nc r="F36">
      <v>507.1</v>
    </nc>
  </rcc>
  <rcc rId="98" sId="1" numFmtId="4">
    <nc r="F37">
      <v>43.9</v>
    </nc>
  </rcc>
  <rcc rId="99" sId="1">
    <nc r="F34">
      <f>SUM(F36:F38)</f>
    </nc>
  </rcc>
  <rcc rId="100" sId="1">
    <nc r="G34">
      <f>SUM(G36:G38)</f>
    </nc>
  </rcc>
  <rcc rId="101" sId="1">
    <nc r="H34">
      <f>SUM(H36:H38)</f>
    </nc>
  </rcc>
  <rcc rId="102" sId="1" numFmtId="4">
    <nc r="G36">
      <v>526</v>
    </nc>
  </rcc>
  <rcc rId="103" sId="1" numFmtId="4">
    <nc r="H36">
      <v>531.6</v>
    </nc>
  </rcc>
  <rcc rId="104" sId="1" numFmtId="4">
    <nc r="G37">
      <v>30</v>
    </nc>
  </rcc>
  <rcc rId="105" sId="1" numFmtId="4">
    <nc r="H37">
      <v>25</v>
    </nc>
  </rcc>
  <rcc rId="106" sId="1" numFmtId="4">
    <nc r="G38">
      <v>144.19999999999999</v>
    </nc>
  </rcc>
  <rcc rId="107" sId="1" numFmtId="4">
    <nc r="H38">
      <v>145.69999999999999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" sId="1" numFmtId="4">
    <nc r="F25">
      <v>164</v>
    </nc>
  </rcc>
  <rcc rId="109" sId="1">
    <nc r="F23">
      <f>SUM(F25:F26)</f>
    </nc>
  </rcc>
  <rcc rId="110" sId="1">
    <nc r="G23">
      <f>SUM(G25:G26)</f>
    </nc>
  </rcc>
  <rcc rId="111" sId="1">
    <nc r="H23">
      <f>SUM(H25:H26)</f>
    </nc>
  </rcc>
  <rcc rId="112" sId="1" numFmtId="4">
    <nc r="G25">
      <v>170.1</v>
    </nc>
  </rcc>
  <rcc rId="113" sId="1" numFmtId="4">
    <nc r="H25">
      <v>171.9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" sId="1" numFmtId="4">
    <nc r="F58">
      <v>20.7</v>
    </nc>
  </rcc>
  <rcc rId="115" sId="1">
    <nc r="F55">
      <f>SUM(F57:F58)</f>
    </nc>
  </rcc>
  <rcc rId="116" sId="1">
    <nc r="G55">
      <f>SUM(G57:G58)</f>
    </nc>
  </rcc>
  <rcc rId="117" sId="1">
    <nc r="H55">
      <f>SUM(H57:H58)</f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8" sId="1" ref="A116:XFD116" action="insertRow"/>
  <rcc rId="119" sId="1">
    <nc r="C116" t="inlineStr">
      <is>
        <t>Skolintos lėšos</t>
      </is>
    </nc>
  </rcc>
  <rfmt sheetId="1" sqref="B116" start="0" length="0">
    <dxf>
      <border>
        <bottom/>
      </border>
    </dxf>
  </rfmt>
  <rfmt sheetId="1" sqref="B115:B116">
    <dxf>
      <border>
        <top/>
        <bottom/>
        <horizontal/>
      </border>
    </dxf>
  </rfmt>
  <rfmt sheetId="1" sqref="B117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1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20" sId="1" numFmtId="4">
    <nc r="F116">
      <v>462.8</v>
    </nc>
  </rcc>
  <rcc rId="121" sId="1">
    <nc r="F112">
      <f>SUM(F114:F116)</f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" sId="1">
    <nc r="G112">
      <f>SUM(G114:G116)</f>
    </nc>
  </rcc>
  <rcc rId="123" sId="1">
    <nc r="H112">
      <f>SUM(H114:H116)</f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" sId="1">
    <nc r="F148">
      <f>SUM(F150:F151)</f>
    </nc>
  </rcc>
  <rcc rId="125" sId="1">
    <nc r="G148">
      <f>SUM(G150:G151)</f>
    </nc>
  </rcc>
  <rcc rId="126" sId="1">
    <nc r="H148">
      <f>SUM(H150:H151)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" sId="1" numFmtId="4">
    <nc r="F169">
      <v>38</v>
    </nc>
  </rcc>
  <rcc rId="128" sId="1">
    <nc r="E167">
      <f>SUM(E169:E172)</f>
    </nc>
  </rcc>
  <rcc rId="129" sId="1">
    <nc r="F167">
      <f>SUM(F169:F172)</f>
    </nc>
  </rcc>
  <rcc rId="130" sId="1">
    <nc r="G167">
      <f>SUM(G169:G172)</f>
    </nc>
  </rcc>
  <rcc rId="131" sId="1">
    <nc r="H167">
      <f>SUM(H169:H172)</f>
    </nc>
  </rcc>
  <rfmt sheetId="1" sqref="I167" start="0" length="0">
    <dxf>
      <numFmt numFmtId="164" formatCode="0.0"/>
      <border outline="0">
        <left/>
      </border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" sId="1" numFmtId="4">
    <nc r="F42">
      <v>10</v>
    </nc>
  </rcc>
  <rcc rId="133" sId="1">
    <nc r="F40">
      <f>SUM(F42:F43)</f>
    </nc>
  </rcc>
  <rcc rId="134" sId="1">
    <nc r="G40">
      <f>SUM(G42:G43)</f>
    </nc>
  </rcc>
  <rcc rId="135" sId="1">
    <nc r="H40">
      <f>SUM(H42:H43)</f>
    </nc>
  </rcc>
  <rcc rId="136" sId="1" numFmtId="4">
    <nc r="G42">
      <v>10.4</v>
    </nc>
  </rcc>
  <rcc rId="137" sId="1" numFmtId="4">
    <nc r="H42">
      <v>10.5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" sId="1" numFmtId="4">
    <nc r="F84">
      <v>140</v>
    </nc>
  </rcc>
  <rcc rId="139" sId="1">
    <nc r="F82">
      <f>SUM(F84:F85)</f>
    </nc>
  </rcc>
  <rcc rId="140" sId="1">
    <nc r="G82">
      <f>SUM(G84:G85)</f>
    </nc>
  </rcc>
  <rcc rId="141" sId="1">
    <nc r="H82">
      <f>SUM(H84:H85)</f>
    </nc>
  </rcc>
  <rcc rId="142" sId="1" numFmtId="4">
    <nc r="G84">
      <v>145.19999999999999</v>
    </nc>
  </rcc>
  <rcc rId="143" sId="1" numFmtId="4">
    <nc r="H84">
      <v>146.69999999999999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C151" t="inlineStr">
      <is>
        <r>
          <t xml:space="preserve">Projekto “Didinti geriamojo vandens tiekimo ir nuotekų tvarkymo paslaugų prieinamumą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(buv. Raguvos mstl. vandens tiekimo ir nuotekų tinklų rekonstrukcija 04-02-02-16; buv. „Nuotekų tvarkymo paslaugų prieinamumo didinimas Perekšlių k., Panevėžio rajone ir nuotekų valymo įrenginių statyba“  04020224 + nauja jungtinė priemonė iš RPP)</t>
        </r>
      </is>
    </oc>
    <nc r="C151" t="inlineStr">
      <is>
        <r>
          <t xml:space="preserve">Projekto  02-001-06-07-02 (RE) “Didinti geriamojo vandens tiekimo ir nuotekų tvarkymo paslaugų prieinamumą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(buv. Raguvos mstl. vandens tiekimo ir nuotekų tinklų rekonstrukcija 04-02-02-16; buv. „Nuotekų tvarkymo paslaugų prieinamumo didinimas Perekšlių k., Panevėžio rajone ir nuotekų valymo įrenginių statyba“  04020224 + nauja jungtinė priemonė iš RPP)</t>
        </r>
      </is>
    </nc>
  </rcc>
  <rcc rId="2" sId="1">
    <oc r="C158" t="inlineStr">
      <is>
        <r>
          <t xml:space="preserve">Projekto “Viešojo transporto paslaugų sistemos efektyvinimas Panevėžio rajone"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iš RPP</t>
        </r>
      </is>
    </oc>
    <nc r="C158" t="inlineStr">
      <is>
        <r>
          <t xml:space="preserve">Projekto Projekto 01-004-07-01-01 (RE), 01-004-07-02-01 (RE) “Viešojo transporto paslaugų sistemos efektyvinimas Panevėžio rajone"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iš RPP</t>
        </r>
      </is>
    </nc>
  </rcc>
  <rcv guid="{64EFB3AB-E636-4573-A9DF-F99249AADAA1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" sId="1" numFmtId="4">
    <nc r="F79">
      <v>200</v>
    </nc>
  </rcc>
  <rcc rId="145" sId="1">
    <nc r="F77">
      <f>SUM(F79:F80)</f>
    </nc>
  </rcc>
  <rcc rId="146" sId="1">
    <nc r="G77">
      <f>SUM(G79:G80)</f>
    </nc>
  </rcc>
  <rcc rId="147" sId="1">
    <nc r="H77">
      <f>SUM(H79:H80)</f>
    </nc>
  </rcc>
  <rcc rId="148" sId="1" numFmtId="4">
    <nc r="G79">
      <v>207.5</v>
    </nc>
  </rcc>
  <rcc rId="149" sId="1" numFmtId="4">
    <nc r="H79">
      <v>209.7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" sId="1" numFmtId="4">
    <nc r="G11">
      <v>414.9</v>
    </nc>
  </rcc>
  <rcc rId="151" sId="1" numFmtId="4">
    <nc r="H11">
      <v>419.3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" sId="1" numFmtId="4">
    <nc r="F30">
      <v>43</v>
    </nc>
  </rcc>
  <rcc rId="153" sId="1" numFmtId="4">
    <nc r="G30">
      <v>44.6</v>
    </nc>
  </rcc>
  <rcc rId="154" sId="1" numFmtId="4">
    <nc r="H30">
      <v>45.1</v>
    </nc>
  </rcc>
  <rcc rId="155" sId="1">
    <nc r="F28">
      <f>SUM(F30:F32)</f>
    </nc>
  </rcc>
  <rcc rId="156" sId="1">
    <nc r="G28">
      <f>SUM(G30:G32)</f>
    </nc>
  </rcc>
  <rcc rId="157" sId="1">
    <nc r="H28">
      <f>SUM(H30:H32)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" sId="1" numFmtId="4">
    <nc r="F47">
      <v>180</v>
    </nc>
  </rcc>
  <rcc rId="159" sId="1">
    <nc r="F45">
      <f>SUM(F47:F48)</f>
    </nc>
  </rcc>
  <rcc rId="160" sId="1">
    <nc r="G45">
      <f>SUM(G47:G48)</f>
    </nc>
  </rcc>
  <rcc rId="161" sId="1">
    <nc r="H45">
      <f>SUM(H47:H48)</f>
    </nc>
  </rcc>
  <rcc rId="162" sId="1" numFmtId="4">
    <nc r="G47">
      <v>186.7</v>
    </nc>
  </rcc>
  <rcc rId="163" sId="1" numFmtId="4">
    <nc r="H47">
      <v>188.7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58:H58">
    <dxf>
      <fill>
        <patternFill patternType="solid">
          <bgColor rgb="FFFF0000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" sId="1">
    <nc r="F92">
      <f>SUM(F94:F95)</f>
    </nc>
  </rcc>
  <rcc rId="165" sId="1">
    <nc r="G92">
      <f>SUM(G94:G95)</f>
    </nc>
  </rcc>
  <rcc rId="166" sId="1">
    <nc r="H92">
      <f>SUM(H94:H95)</f>
    </nc>
  </rcc>
  <rcc rId="167" sId="1" numFmtId="4">
    <nc r="F120">
      <v>0.1</v>
    </nc>
  </rcc>
  <rcc rId="168" sId="1">
    <nc r="F118">
      <f>SUM(F120:F121)</f>
    </nc>
  </rcc>
  <rcc rId="169" sId="1">
    <nc r="G118">
      <f>SUM(G120:G121)</f>
    </nc>
  </rcc>
  <rcc rId="170" sId="1">
    <nc r="H118">
      <f>SUM(H120:H121)</f>
    </nc>
  </rcc>
  <rcc rId="171" sId="1" numFmtId="4">
    <nc r="G120">
      <v>0.1</v>
    </nc>
  </rcc>
  <rcc rId="172" sId="1" numFmtId="4">
    <nc r="H120">
      <v>0.1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" sId="1" numFmtId="4">
    <nc r="F130">
      <v>100</v>
    </nc>
  </rcc>
  <rcc rId="174" sId="1">
    <nc r="F128">
      <f>SUM(F130:F131)</f>
    </nc>
  </rcc>
  <rcc rId="175" sId="1">
    <nc r="G128">
      <f>SUM(G130:G131)</f>
    </nc>
  </rcc>
  <rcc rId="176" sId="1">
    <nc r="H128">
      <f>SUM(H130:H131)</f>
    </nc>
  </rcc>
  <rcc rId="177" sId="1" numFmtId="4">
    <nc r="G130">
      <v>103.7</v>
    </nc>
  </rcc>
  <rcc rId="178" sId="1" numFmtId="4">
    <nc r="H130">
      <v>104.8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" sId="1" numFmtId="4">
    <nc r="F140">
      <v>50</v>
    </nc>
  </rcc>
  <rcc rId="180" sId="1">
    <nc r="F138">
      <f>SUM(F140:F141)</f>
    </nc>
  </rcc>
  <rcc rId="181" sId="1">
    <nc r="G138">
      <f>SUM(G140:G141)</f>
    </nc>
  </rcc>
  <rcc rId="182" sId="1">
    <nc r="H138">
      <f>SUM(H140:H141)</f>
    </nc>
  </rcc>
  <rcc rId="183" sId="1" numFmtId="4">
    <nc r="G140">
      <v>51.9</v>
    </nc>
  </rcc>
  <rcc rId="184" sId="1" numFmtId="4">
    <nc r="H140">
      <v>52.5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" sId="1" numFmtId="4">
    <nc r="G150">
      <v>3</v>
    </nc>
  </rcc>
  <rcc rId="186" sId="1" numFmtId="4">
    <nc r="H150">
      <v>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" sId="1" numFmtId="4">
    <nc r="F155">
      <v>215</v>
    </nc>
  </rcc>
  <rcc rId="188" sId="1">
    <nc r="F153">
      <f>SUM(F155:F158)</f>
    </nc>
  </rcc>
  <rcc rId="189" sId="1">
    <nc r="G153">
      <f>SUM(G155:G158)</f>
    </nc>
  </rcc>
  <rcc rId="190" sId="1">
    <nc r="H153">
      <f>SUM(H155:H158)</f>
    </nc>
  </rcc>
  <rcc rId="191" sId="1" odxf="1" dxf="1">
    <nc r="I153">
      <f>SUM(I155:I158)</f>
    </nc>
    <odxf>
      <numFmt numFmtId="30" formatCode="@"/>
      <border outline="0">
        <left style="thin">
          <color indexed="64"/>
        </left>
      </border>
    </odxf>
    <ndxf>
      <numFmt numFmtId="164" formatCode="0.0"/>
      <border outline="0">
        <left/>
      </border>
    </ndxf>
  </rcc>
  <rfmt sheetId="1" sqref="G155:I155">
    <dxf>
      <fill>
        <patternFill patternType="solid">
          <bgColor rgb="FFFF000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4B8D882-0DAB-41C8-94C6-47EB05B5DE22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69:I169">
    <dxf>
      <fill>
        <patternFill patternType="solid">
          <bgColor rgb="FFFF0000"/>
        </patternFill>
      </fill>
    </dxf>
  </rfmt>
  <rfmt sheetId="1" sqref="E180" start="0" length="0">
    <dxf>
      <numFmt numFmtId="164" formatCode="0.0"/>
    </dxf>
  </rfmt>
  <rcc rId="192" sId="1">
    <oc r="E180">
      <f>+E160+E153+E148+E143+E138+E133+E128+E123+E118+E112+E102+E97+E92+E87+E82+E77+E71+E61+E50+E45+E40+E28+E23+E18+E13+E7+E34+E65+E107</f>
    </oc>
    <nc r="E180">
      <f>+E160+E153+E148+E143+E174+E167+E138+E133+E128+E123+E118+E112+E102+E97+E92+E87+E82+E77+E71+E61+E50+E45+E40+E28+E23+E18+E13+E7+E34+E65+E107</f>
    </nc>
  </rcc>
  <rcc rId="193" sId="1" odxf="1" dxf="1">
    <nc r="F180">
      <f>+F160+F153+F148+F143+F174+F167+F138+F133+F128+F123+F118+F112+F102+F97+F92+F87+F82+F77+F71+F61+F50+F45+F40+F28+F23+F18+F13+F7+F34+F65+F107</f>
    </nc>
    <odxf>
      <font>
        <sz val="10"/>
        <color auto="1"/>
        <name val="Times New Roman"/>
        <scheme val="none"/>
      </font>
      <alignment vertical="top" readingOrder="0"/>
    </odxf>
    <ndxf>
      <font>
        <sz val="10"/>
        <color auto="1"/>
        <name val="Times New Roman"/>
        <scheme val="none"/>
      </font>
      <alignment vertical="center" readingOrder="0"/>
    </ndxf>
  </rcc>
  <rcc rId="194" sId="1" odxf="1" dxf="1">
    <nc r="G180">
      <f>+G160+G153+G148+G143+G174+G167+G138+G133+G128+G123+G118+G112+G102+G97+G92+G87+G82+G77+G71+G61+G50+G45+G40+G28+G23+G18+G13+G7+G34+G65+G107</f>
    </nc>
    <odxf>
      <font>
        <sz val="10"/>
        <color auto="1"/>
        <name val="Times New Roman"/>
        <scheme val="none"/>
      </font>
      <alignment vertical="top" readingOrder="0"/>
    </odxf>
    <ndxf>
      <font>
        <sz val="10"/>
        <color auto="1"/>
        <name val="Times New Roman"/>
        <scheme val="none"/>
      </font>
      <alignment vertical="center" readingOrder="0"/>
    </ndxf>
  </rcc>
  <rcc rId="195" sId="1" odxf="1" dxf="1">
    <nc r="H180">
      <f>+H160+H153+H148+H143+H174+H167+H138+H133+H128+H123+H118+H112+H102+H97+H92+H87+H82+H77+H71+H61+H50+H45+H40+H28+H23+H18+H13+H7+H34+H65+H107</f>
    </nc>
    <odxf>
      <font>
        <sz val="10"/>
        <color auto="1"/>
        <name val="Times New Roman"/>
        <scheme val="none"/>
      </font>
      <alignment vertical="top" readingOrder="0"/>
    </odxf>
    <ndxf>
      <font>
        <sz val="10"/>
        <color auto="1"/>
        <name val="Times New Roman"/>
        <scheme val="none"/>
      </font>
      <alignment vertical="center" readingOrder="0"/>
    </ndxf>
  </rcc>
  <rcc rId="196" sId="1" odxf="1" dxf="1">
    <nc r="I180">
      <f>+I160+I153+I148+I143+I174+I167+I138+I133+I128+I123+I118+I112+I102+I97+I92+I87+I82+I77+I71+I61+I50+I45+I40+I28+I23+I18+I13+I7+I34+I65+I107</f>
    </nc>
    <odxf>
      <numFmt numFmtId="30" formatCode="@"/>
      <alignment vertical="top" readingOrder="0"/>
    </odxf>
    <ndxf>
      <numFmt numFmtId="164" formatCode="0.0"/>
      <alignment vertical="center" readingOrder="0"/>
    </ndxf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" sId="1" numFmtId="4">
    <nc r="F20">
      <v>110</v>
    </nc>
  </rcc>
  <rcc rId="198" sId="1">
    <nc r="F18">
      <f>SUM(F20:F21)</f>
    </nc>
  </rcc>
  <rcc rId="199" sId="1">
    <nc r="G18">
      <f>SUM(G20:G21)</f>
    </nc>
  </rcc>
  <rcc rId="200" sId="1">
    <nc r="H18">
      <f>SUM(H20:H21)</f>
    </nc>
  </rcc>
  <rcc rId="201" sId="1" numFmtId="4">
    <nc r="G20">
      <v>114.1</v>
    </nc>
  </rcc>
  <rcc rId="202" sId="1" numFmtId="4">
    <nc r="H20">
      <v>115.3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" sId="1" numFmtId="4">
    <nc r="G75">
      <v>200</v>
    </nc>
  </rcc>
  <rcc rId="204" sId="1" numFmtId="4">
    <nc r="H75">
      <v>250</v>
    </nc>
  </rcc>
  <rcc rId="205" sId="1" numFmtId="4">
    <oc r="F79">
      <v>200</v>
    </oc>
    <nc r="F79">
      <v>215</v>
    </nc>
  </rcc>
  <rcc rId="206" sId="1" numFmtId="4">
    <oc r="G79">
      <v>207.5</v>
    </oc>
    <nc r="G79">
      <v>223</v>
    </nc>
  </rcc>
  <rcc rId="207" sId="1" numFmtId="4">
    <oc r="H79">
      <v>209.7</v>
    </oc>
    <nc r="H79">
      <v>225.4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" sId="1">
    <oc r="F180">
      <f>+F160+F153+F148+F143+F174+F167+F138+F133+F128+F123+F118+F112+F102+F97+F92+F87+F82+F77+F71+F61+F50+F45+F40+F28+F23+F18+F13+F7+F34+F65+F107</f>
    </oc>
    <nc r="F180">
      <f>+F160+F153+F148+F143+F174+F167+F138+F133+F128+F123+F118+F112+F102+F97+F92+F87+F82+F77+F71+F61+F50+F45+F40+F28+F23+F18+F13+F7+F34+F65+F107+F55</f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" sId="1" numFmtId="4">
    <oc r="H120">
      <v>0.1</v>
    </oc>
    <nc r="H120"/>
  </rcc>
  <rcc rId="210" sId="1" numFmtId="4">
    <oc r="G120">
      <v>0.1</v>
    </oc>
    <nc r="G120"/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55">
    <dxf>
      <fill>
        <patternFill patternType="none">
          <bgColor auto="1"/>
        </patternFill>
      </fill>
    </dxf>
  </rfmt>
  <rcc rId="211" sId="1" numFmtId="4">
    <nc r="G155">
      <v>200</v>
    </nc>
  </rcc>
  <rcc rId="212" sId="1" numFmtId="4">
    <nc r="H155">
      <v>200</v>
    </nc>
  </rcc>
  <rfmt sheetId="1" sqref="G155:H155">
    <dxf>
      <fill>
        <patternFill patternType="none">
          <bgColor auto="1"/>
        </patternFill>
      </fill>
    </dxf>
  </rfmt>
  <rcc rId="213" sId="1">
    <nc r="J155" t="inlineStr">
      <is>
        <t>Pagal administracija 2025-2026 m. suplanuoti</t>
      </is>
    </nc>
  </rcc>
  <rfmt sheetId="1" sqref="G169:I169">
    <dxf>
      <fill>
        <patternFill patternType="none">
          <bgColor auto="1"/>
        </patternFill>
      </fill>
    </dxf>
  </rfmt>
  <rcc rId="214" sId="1">
    <nc r="J169" t="inlineStr">
      <is>
        <t>2025-2026 administracija neplanuoja</t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58:H58">
    <dxf>
      <fill>
        <patternFill patternType="none">
          <bgColor auto="1"/>
        </patternFill>
      </fill>
    </dxf>
  </rfmt>
  <rcc rId="215" sId="1" numFmtId="4">
    <nc r="G57">
      <v>90</v>
    </nc>
  </rcc>
  <rcc rId="216" sId="1" numFmtId="4">
    <nc r="H57">
      <v>120</v>
    </nc>
  </rcc>
  <rcc rId="217" sId="1">
    <nc r="J57" t="inlineStr">
      <is>
        <t>Suplanuota pasitarus su Mindaugu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" sId="1">
    <nc r="E174">
      <f>SUM(E176:E179)</f>
    </nc>
  </rcc>
  <rcc rId="219" sId="1">
    <nc r="F174">
      <f>SUM(F176:F179)</f>
    </nc>
  </rcc>
  <rcc rId="220" sId="1">
    <nc r="G174">
      <f>SUM(G176:G179)</f>
    </nc>
  </rcc>
  <rcc rId="221" sId="1">
    <nc r="H174">
      <f>SUM(H176:H179)</f>
    </nc>
  </rcc>
  <rcc rId="222" sId="1" numFmtId="4">
    <nc r="F179">
      <v>15</v>
    </nc>
  </rcc>
  <rcv guid="{5766C048-6005-4F58-B96E-87E8013A150E}" action="delete"/>
  <rcv guid="{5766C048-6005-4F58-B96E-87E8013A150E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" sId="1" numFmtId="4">
    <oc r="F36">
      <v>507.1</v>
    </oc>
    <nc r="F36">
      <v>587.1</v>
    </nc>
  </rcc>
  <rcc rId="224" sId="1" numFmtId="4">
    <oc r="G36">
      <v>526</v>
    </oc>
    <nc r="G36">
      <v>609</v>
    </nc>
  </rcc>
  <rcc rId="225" sId="1" numFmtId="4">
    <oc r="H36">
      <v>531.6</v>
    </oc>
    <nc r="H36">
      <v>615.5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" sId="1" numFmtId="4">
    <nc r="F21">
      <v>23.2</v>
    </nc>
  </rcc>
  <rcc rId="227" sId="1" numFmtId="4">
    <oc r="F20">
      <v>110</v>
    </oc>
    <nc r="F20">
      <v>126.6</v>
    </nc>
  </rcc>
  <rcc rId="228" sId="1" numFmtId="4">
    <oc r="G20">
      <v>114.1</v>
    </oc>
    <nc r="G20">
      <v>131.30000000000001</v>
    </nc>
  </rcc>
  <rcc rId="229" sId="1" numFmtId="4">
    <oc r="H20">
      <v>115.3</v>
    </oc>
    <nc r="H20">
      <v>132.69999999999999</v>
    </nc>
  </rcc>
  <rcc rId="230" sId="1" numFmtId="4">
    <nc r="G21">
      <v>24.1</v>
    </nc>
  </rcc>
  <rcc rId="231" sId="1" numFmtId="4">
    <nc r="H21">
      <v>24.4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nc r="I12" t="inlineStr">
      <is>
        <t>1.1.1.1</t>
      </is>
    </nc>
  </rcc>
  <rcc rId="15" sId="1">
    <nc r="I17" t="inlineStr">
      <is>
        <t>2.5.1.1</t>
      </is>
    </nc>
  </rcc>
  <rcc rId="16" sId="1">
    <nc r="I22" t="inlineStr">
      <is>
        <t>3.2.1.1</t>
      </is>
    </nc>
  </rcc>
  <rcc rId="17" sId="1">
    <nc r="I27" t="inlineStr">
      <is>
        <t>2.3.1.2</t>
      </is>
    </nc>
  </rcc>
  <rcc rId="18" sId="1">
    <nc r="I33" t="inlineStr">
      <is>
        <t>2.1.4.1</t>
      </is>
    </nc>
  </rcc>
  <rcc rId="19" sId="1">
    <nc r="I39" t="inlineStr">
      <is>
        <t>2.1.7.1</t>
      </is>
    </nc>
  </rcc>
  <rcc rId="20" sId="1">
    <nc r="I44" t="inlineStr">
      <is>
        <t>2.1.7.2</t>
      </is>
    </nc>
  </rcc>
  <rcc rId="21" sId="1">
    <nc r="I49" t="inlineStr">
      <is>
        <t>1.3.1.4</t>
      </is>
    </nc>
  </rcc>
  <rcc rId="22" sId="1">
    <nc r="I54" t="inlineStr">
      <is>
        <t>2.1.4.1</t>
      </is>
    </nc>
  </rcc>
  <rcv guid="{5766C048-6005-4F58-B96E-87E8013A150E}" action="delete"/>
  <rcv guid="{5766C048-6005-4F58-B96E-87E8013A150E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" sId="1" numFmtId="4">
    <nc r="F31">
      <v>31.5</v>
    </nc>
  </rcc>
  <rcc rId="233" sId="1" numFmtId="4">
    <nc r="F32">
      <v>156.1</v>
    </nc>
  </rcc>
  <rcc rId="234" sId="1" numFmtId="4">
    <nc r="G31">
      <v>27.2</v>
    </nc>
  </rcc>
  <rcc rId="235" sId="1" numFmtId="4">
    <nc r="H31">
      <v>22.9</v>
    </nc>
  </rcc>
  <rcc rId="236" sId="1" numFmtId="4">
    <nc r="G32">
      <v>161.9</v>
    </nc>
  </rcc>
  <rcc rId="237" sId="1" numFmtId="4">
    <nc r="H32">
      <v>170.1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" sId="1" numFmtId="4">
    <oc r="H32">
      <v>170.1</v>
    </oc>
    <nc r="H32">
      <v>163.6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9" sId="1" numFmtId="4">
    <nc r="F48">
      <v>6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0" sId="1" numFmtId="4">
    <nc r="F15">
      <v>215</v>
    </nc>
  </rcc>
  <rcc rId="241" sId="1" numFmtId="4">
    <nc r="F16">
      <v>5</v>
    </nc>
  </rcc>
  <rcc rId="242" sId="1">
    <nc r="F13">
      <f>SUM(F15:F16)</f>
    </nc>
  </rcc>
  <rcc rId="243" sId="1">
    <nc r="G13">
      <f>SUM(G15:G16)</f>
    </nc>
  </rcc>
  <rcc rId="244" sId="1">
    <nc r="H13">
      <f>SUM(H15:H16)</f>
    </nc>
  </rcc>
  <rcc rId="245" sId="1" numFmtId="4">
    <nc r="G15">
      <v>223</v>
    </nc>
  </rcc>
  <rcc rId="246" sId="1" numFmtId="4">
    <nc r="H15">
      <v>225.4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" sId="1" numFmtId="4">
    <oc r="F11">
      <v>400</v>
    </oc>
    <nc r="F11">
      <v>452.5</v>
    </nc>
  </rcc>
  <rcc rId="248" sId="1" numFmtId="4">
    <oc r="G11">
      <v>414.9</v>
    </oc>
    <nc r="G11">
      <v>469.4</v>
    </nc>
  </rcc>
  <rcc rId="249" sId="1" numFmtId="4">
    <oc r="H11">
      <v>419.3</v>
    </oc>
    <nc r="H11">
      <v>474.4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0" sId="1" numFmtId="4">
    <oc r="F25">
      <v>164</v>
    </oc>
    <nc r="F25">
      <v>174.1</v>
    </nc>
  </rcc>
  <rcc rId="251" sId="1" numFmtId="4">
    <oc r="G25">
      <v>170.1</v>
    </oc>
    <nc r="G25">
      <v>180.6</v>
    </nc>
  </rcc>
  <rcc rId="252" sId="1" numFmtId="4">
    <oc r="H25">
      <v>171.9</v>
    </oc>
    <nc r="H25">
      <v>182.5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" sId="1" numFmtId="4">
    <nc r="F131">
      <v>45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" sId="1" numFmtId="4">
    <oc r="F131">
      <v>45</v>
    </oc>
    <nc r="F131">
      <v>48.8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5" sId="1" numFmtId="4">
    <nc r="G179">
      <v>15.6</v>
    </nc>
  </rcc>
  <rcc rId="256" sId="1" numFmtId="4">
    <nc r="H179">
      <v>15.8</v>
    </nc>
  </rcc>
  <rcv guid="{5766C048-6005-4F58-B96E-87E8013A150E}" action="delete"/>
  <rcv guid="{5766C048-6005-4F58-B96E-87E8013A150E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69:H169">
    <dxf>
      <fill>
        <patternFill patternType="solid">
          <bgColor rgb="FFFF0000"/>
        </patternFill>
      </fill>
    </dxf>
  </rfmt>
  <rfmt sheetId="1" sqref="G155:H155">
    <dxf>
      <fill>
        <patternFill patternType="solid">
          <bgColor rgb="FFFF000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>
    <oc r="D60" t="inlineStr">
      <is>
        <t>Finansų sk.</t>
      </is>
    </oc>
    <nc r="D60"/>
  </rcc>
  <rcc rId="24" sId="1">
    <oc r="D64" t="inlineStr">
      <is>
        <t>Finansų sk.</t>
      </is>
    </oc>
    <nc r="D64"/>
  </rcc>
  <rcv guid="{5766C048-6005-4F58-B96E-87E8013A150E}" action="delete"/>
  <rcv guid="{5766C048-6005-4F58-B96E-87E8013A150E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35:H135">
    <dxf>
      <fill>
        <patternFill patternType="solid">
          <bgColor rgb="FFFF0000"/>
        </patternFill>
      </fill>
    </dxf>
  </rfmt>
  <rfmt sheetId="1" sqref="G116:H116">
    <dxf>
      <fill>
        <patternFill patternType="solid">
          <bgColor rgb="FFFF0000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" sId="1" numFmtId="4">
    <nc r="G171">
      <v>30</v>
    </nc>
  </rcc>
  <rcc rId="258" sId="1" numFmtId="4">
    <nc r="H171">
      <v>30</v>
    </nc>
  </rcc>
  <rcc rId="259" sId="1" numFmtId="4">
    <nc r="G169">
      <v>39</v>
    </nc>
  </rcc>
  <rfmt sheetId="1" sqref="G169:H169">
    <dxf>
      <fill>
        <patternFill>
          <bgColor theme="0"/>
        </patternFill>
      </fill>
    </dxf>
  </rfmt>
  <rcc rId="260" sId="1">
    <oc r="J169" t="inlineStr">
      <is>
        <t>2025-2026 administracija neplanuoja</t>
      </is>
    </oc>
    <nc r="J169"/>
  </rcc>
  <rcv guid="{5766C048-6005-4F58-B96E-87E8013A150E}" action="delete"/>
  <rcv guid="{5766C048-6005-4F58-B96E-87E8013A150E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G160" guid="{00000000-0000-0000-0000-000000000000}" action="delete" author="Indrė Butenienė"/>
  <rfmt sheetId="1" sqref="G160">
    <dxf>
      <fill>
        <patternFill>
          <bgColor theme="4" tint="0.79998168889431442"/>
        </patternFill>
      </fill>
    </dxf>
  </rfmt>
  <rcc rId="261" sId="1" numFmtId="4">
    <nc r="G164">
      <v>100</v>
    </nc>
  </rcc>
  <rcc rId="262" sId="1" numFmtId="4">
    <nc r="H164">
      <v>400</v>
    </nc>
  </rcc>
  <rcc rId="263" sId="1" numFmtId="4">
    <nc r="G162">
      <v>28.2</v>
    </nc>
  </rcc>
  <rcc rId="264" sId="1" numFmtId="4">
    <nc r="H162">
      <v>60</v>
    </nc>
  </rcc>
  <rcc rId="265" sId="1">
    <nc r="G160">
      <f>SUM(G162:G164)</f>
    </nc>
  </rcc>
  <rcc rId="266" sId="1" odxf="1" dxf="1">
    <nc r="H160">
      <f>SUM(H162:H164)</f>
    </nc>
    <odxf>
      <fill>
        <patternFill>
          <bgColor theme="8" tint="0.79998168889431442"/>
        </patternFill>
      </fill>
    </odxf>
    <ndxf>
      <fill>
        <patternFill>
          <bgColor theme="4" tint="0.79998168889431442"/>
        </patternFill>
      </fill>
    </ndxf>
  </rcc>
  <rcv guid="{5766C048-6005-4F58-B96E-87E8013A150E}" action="delete"/>
  <rcv guid="{5766C048-6005-4F58-B96E-87E8013A150E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55:H155">
    <dxf>
      <fill>
        <patternFill>
          <bgColor theme="0"/>
        </patternFill>
      </fill>
    </dxf>
  </rfmt>
  <rcc rId="267" sId="1">
    <oc r="J155" t="inlineStr">
      <is>
        <t>Pagal administracija 2025-2026 m. suplanuoti</t>
      </is>
    </oc>
    <nc r="J155"/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" sId="1" numFmtId="4">
    <nc r="G157">
      <v>1200</v>
    </nc>
  </rcc>
  <rcc rId="269" sId="1" numFmtId="4">
    <nc r="H157">
      <v>1200</v>
    </nc>
  </rcc>
  <rcc rId="270" sId="1" numFmtId="4">
    <oc r="G155">
      <v>200</v>
    </oc>
    <nc r="G155">
      <v>1200</v>
    </nc>
  </rcc>
  <rcc rId="271" sId="1" numFmtId="4">
    <oc r="H155">
      <v>200</v>
    </oc>
    <nc r="H155">
      <v>1200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" sId="1" numFmtId="4">
    <oc r="H155">
      <v>1200</v>
    </oc>
    <nc r="H155">
      <v>2000</v>
    </nc>
  </rcc>
  <rcc rId="273" sId="1" numFmtId="4">
    <oc r="H157">
      <v>1200</v>
    </oc>
    <nc r="H157">
      <v>2000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E150" guid="{00000000-0000-0000-0000-000000000000}" action="delete" author="Indrė Butenienė"/>
  <rfmt sheetId="1" sqref="E150">
    <dxf>
      <fill>
        <patternFill>
          <bgColor theme="0"/>
        </patternFill>
      </fill>
    </dxf>
  </rfmt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35:H135">
    <dxf>
      <fill>
        <patternFill>
          <bgColor theme="0"/>
        </patternFill>
      </fill>
    </dxf>
  </rfmt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E125" guid="{00000000-0000-0000-0000-000000000000}" action="delete" author="Indrė Butenienė"/>
  <rfmt sheetId="1" sqref="E125">
    <dxf>
      <fill>
        <patternFill>
          <bgColor theme="0"/>
        </patternFill>
      </fill>
    </dxf>
  </rfmt>
  <rfmt sheetId="1" sqref="G116:H116">
    <dxf>
      <fill>
        <patternFill>
          <bgColor theme="0"/>
        </patternFill>
      </fill>
    </dxf>
  </rfmt>
  <rcv guid="{5766C048-6005-4F58-B96E-87E8013A150E}" action="delete"/>
  <rcv guid="{5766C048-6005-4F58-B96E-87E8013A150E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" sId="1">
    <oc r="C5" t="inlineStr">
      <is>
        <r>
          <t xml:space="preserve">Kokybiškai atlikti kasmetinius rajono infrastruktūros objektų priežiūros darbus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(buv. 01-01 Kokybiškai atlikti kasmetinius rajono gatvių ir kelių priežiūros darbus ir 02-01 Atlikti kasmetinius rajono komunalinio ūkio objektų ir kt. turto priežiūros darbus bei 02-04. Atlikti kultūros paveldo objektų stebėseną, priežiūros ir tvarkybos darbus uždaviniai apjungiami į vieną, kuris apima visus priežiūros darbus) </t>
        </r>
      </is>
    </oc>
    <nc r="C5" t="inlineStr">
      <is>
        <t>Kokybiškai atlikti kasmetinius rajono infrastruktūros objektų priežiūros darbus</t>
      </is>
    </nc>
  </rcc>
  <rcc rId="275" sId="1">
    <oc r="C6" t="inlineStr">
      <is>
        <r>
          <t xml:space="preserve">Kelių ir gatvių su žvyro ir asfalto dangomis, tiltų, pralaidų priežiūra ir remontas, saugaus eismo priemonių įgyvendinimas </t>
        </r>
        <r>
          <rPr>
            <b/>
            <sz val="10"/>
            <color rgb="FFFF0000"/>
            <rFont val="Times New Roman"/>
            <family val="1"/>
            <charset val="186"/>
          </rPr>
          <t>04</t>
        </r>
        <r>
          <rPr>
            <b/>
            <sz val="10"/>
            <color theme="1"/>
            <rFont val="Times New Roman"/>
            <family val="1"/>
            <charset val="186"/>
          </rPr>
          <t>-</t>
        </r>
        <r>
          <rPr>
            <b/>
            <sz val="10"/>
            <color rgb="FFFF0000"/>
            <rFont val="Times New Roman"/>
            <family val="1"/>
            <charset val="186"/>
          </rPr>
          <t>01-01-01</t>
        </r>
      </is>
    </oc>
    <nc r="C6" t="inlineStr">
      <is>
        <t xml:space="preserve">Kelių ir gatvių su žvyro ir asfalto dangomis, tiltų, pralaidų priežiūra ir remontas, saugaus eismo priemonių įgyvendinimas </t>
      </is>
    </nc>
  </rcc>
  <rcc rId="276" sId="1">
    <oc r="C12" t="inlineStr">
      <is>
        <r>
          <t xml:space="preserve">Kapinių priežiūra  ir aplinkos tvarkymas seniūnijose </t>
        </r>
        <r>
          <rPr>
            <b/>
            <sz val="10"/>
            <color rgb="FFFF0000"/>
            <rFont val="Times New Roman"/>
            <family val="1"/>
            <charset val="186"/>
          </rPr>
          <t>04-02-01-01</t>
        </r>
      </is>
    </oc>
    <nc r="C12" t="inlineStr">
      <is>
        <t xml:space="preserve">Kapinių priežiūra  ir aplinkos tvarkymas seniūnijose </t>
      </is>
    </nc>
  </rcc>
  <rcc rId="277" sId="1">
    <oc r="C17" t="inlineStr">
      <is>
        <r>
          <t xml:space="preserve">Komunalinio ūkio objektų priežiūra, netinkamų (negalimų) naudoti pastatų likvidavimas </t>
        </r>
        <r>
          <rPr>
            <b/>
            <sz val="10"/>
            <color rgb="FFFF0000"/>
            <rFont val="Times New Roman"/>
            <family val="1"/>
            <charset val="186"/>
          </rPr>
          <t>04-02-01-02</t>
        </r>
      </is>
    </oc>
    <nc r="C17" t="inlineStr">
      <is>
        <t xml:space="preserve">Komunalinio ūkio objektų priežiūra, netinkamų (negalimų) naudoti pastatų likvidavimas </t>
      </is>
    </nc>
  </rcc>
  <rcc rId="278" sId="1">
    <oc r="C22" t="inlineStr">
      <is>
        <r>
          <t xml:space="preserve">Turto rinkos vertės nustatymas, teisinė registracija ir bešeimininkio turto įteisinimas </t>
        </r>
        <r>
          <rPr>
            <b/>
            <sz val="10"/>
            <color rgb="FFFF0000"/>
            <rFont val="Times New Roman"/>
            <family val="1"/>
            <charset val="186"/>
          </rPr>
          <t>(04-02-01-04)</t>
        </r>
      </is>
    </oc>
    <nc r="C22" t="inlineStr">
      <is>
        <t xml:space="preserve">Turto rinkos vertės nustatymas, teisinė registracija ir bešeimininkio turto įteisinimas </t>
      </is>
    </nc>
  </rcc>
  <rcc rId="279" sId="1">
    <oc r="C27" t="inlineStr">
      <is>
        <r>
          <t xml:space="preserve">Gyvenamųjų namų priežiūra </t>
        </r>
        <r>
          <rPr>
            <b/>
            <sz val="10"/>
            <color rgb="FFFF0000"/>
            <rFont val="Times New Roman"/>
            <family val="1"/>
            <charset val="186"/>
          </rPr>
          <t>(04-02-01-05)</t>
        </r>
      </is>
    </oc>
    <nc r="C27" t="inlineStr">
      <is>
        <t xml:space="preserve">Gyvenamųjų namų priežiūra </t>
      </is>
    </nc>
  </rcc>
  <rcc rId="280" sId="1">
    <oc r="C49" t="inlineStr">
      <is>
        <r>
          <t xml:space="preserve">Paveldo objektų priežiūra ir restauracija </t>
        </r>
        <r>
          <rPr>
            <b/>
            <sz val="10"/>
            <color rgb="FFFF0000"/>
            <rFont val="Times New Roman"/>
            <family val="1"/>
            <charset val="186"/>
          </rPr>
          <t>(04-03-01-03)</t>
        </r>
      </is>
    </oc>
    <nc r="C49" t="inlineStr">
      <is>
        <t>Paveldo objektų priežiūra ir restauracija</t>
      </is>
    </nc>
  </rcc>
  <rcc rId="281" sId="1">
    <oc r="C44" t="inlineStr">
      <is>
        <r>
          <t xml:space="preserve">Lietaus nuotekų tinklų valymas ir remontas </t>
        </r>
        <r>
          <rPr>
            <b/>
            <sz val="10"/>
            <color rgb="FFFF0000"/>
            <rFont val="Times New Roman"/>
            <family val="1"/>
            <charset val="186"/>
          </rPr>
          <t>(04-02-02-15)</t>
        </r>
      </is>
    </oc>
    <nc r="C44" t="inlineStr">
      <is>
        <t xml:space="preserve">Lietaus nuotekų tinklų valymas ir remontas </t>
      </is>
    </nc>
  </rcc>
  <rcc rId="282" sId="1">
    <oc r="C54" t="inlineStr">
      <is>
        <r>
          <t xml:space="preserve">Kompensacijų mokėjimas infrastruktūros plėtros iniciatoriams už patirtas infrastruktūros plėtros sutartyje nustatytas savivaldybės infrastruktūros plėtros išlaidas </t>
        </r>
        <r>
          <rPr>
            <b/>
            <sz val="10"/>
            <color rgb="FFFF0000"/>
            <rFont val="Times New Roman"/>
            <family val="1"/>
            <charset val="186"/>
          </rPr>
          <t>(nauja priemonė, įvedus savivaldybės infrastruktūros mokestį)</t>
        </r>
      </is>
    </oc>
    <nc r="C54" t="inlineStr">
      <is>
        <t xml:space="preserve">Kompensacijų mokėjimas infrastruktūros plėtros iniciatoriams už patirtas infrastruktūros plėtros sutartyje nustatytas savivaldybės infrastruktūros plėtros išlaidas </t>
      </is>
    </nc>
  </rcc>
  <rcc rId="283" sId="1">
    <oc r="C60" t="inlineStr">
      <is>
        <r>
          <t xml:space="preserve">Kapinių priežiūros darbuotojų išlaikymas  </t>
        </r>
        <r>
          <rPr>
            <b/>
            <sz val="10"/>
            <color rgb="FFFF0000"/>
            <rFont val="Times New Roman"/>
            <family val="1"/>
            <charset val="186"/>
          </rPr>
          <t>( 04020109 priemonė 2024 m. perkeliama į 1 programą)</t>
        </r>
      </is>
    </oc>
    <nc r="C60" t="inlineStr">
      <is>
        <t xml:space="preserve">Kapinių priežiūros darbuotojų išlaikymas  </t>
      </is>
    </nc>
  </rcc>
  <rcc rId="284" sId="1">
    <oc r="C64" t="inlineStr">
      <is>
        <r>
          <t xml:space="preserve">Savivaldybės erdvinių duomenų rinkinio tvarkymas </t>
        </r>
        <r>
          <rPr>
            <b/>
            <sz val="10"/>
            <color rgb="FFFF0000"/>
            <rFont val="Times New Roman"/>
            <family val="1"/>
            <charset val="186"/>
          </rPr>
          <t>(04040108 priemonė 2024 m. perkeliama į 1 programą)</t>
        </r>
      </is>
    </oc>
    <nc r="C64" t="inlineStr">
      <is>
        <r>
          <t xml:space="preserve">Savivaldybės erdvinių duomenų rinkinio tvarkymas </t>
        </r>
        <r>
          <rPr>
            <b/>
            <sz val="10"/>
            <color rgb="FFFF0000"/>
            <rFont val="Times New Roman"/>
            <family val="1"/>
            <charset val="186"/>
          </rPr>
          <t>)</t>
        </r>
      </is>
    </nc>
  </rcc>
  <rcc rId="285" sId="1" numFmtId="4">
    <nc r="F182">
      <v>2275.6999999999998</v>
    </nc>
  </rcc>
  <rcc rId="286" sId="1">
    <nc r="G182">
      <f>+G180-F180</f>
    </nc>
  </rcc>
  <rcc rId="287" sId="1">
    <nc r="H182">
      <f>+H180-G180</f>
    </nc>
  </rcc>
  <rrc rId="288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Vykdytojas (skyrius / asmuo)</t>
        </is>
      </nc>
      <ndxf>
        <font>
          <b/>
          <sz val="10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3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" start="0" length="0">
      <dxf>
        <fill>
          <patternFill patternType="solid">
            <bgColor theme="4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ill>
          <patternFill patternType="solid">
            <bgColor theme="4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5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2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7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3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4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7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9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0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4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5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4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5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7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4" start="0" length="0">
      <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5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7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9" start="0" length="0">
      <dxf>
        <fill>
          <patternFill patternType="solid">
            <bgColor rgb="FFCC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0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1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6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7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1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2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6" start="0" length="0">
      <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7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1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2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6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7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1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2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6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7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1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2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7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8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2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3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7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8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2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3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7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8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2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3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7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8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2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9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0" start="0" length="0">
      <dxf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6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3" t="inlineStr">
        <is>
          <t>Apskaitos sk.</t>
        </is>
      </nc>
      <ndxf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0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81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2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4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85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86" start="0" length="0">
      <dxf>
        <alignment horizontal="left" vertical="top"/>
      </dxf>
    </rfmt>
  </rrc>
  <rrc rId="289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Asignavimai ir kitos lėšos 
2023-iesiems metams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4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>
        <f>+D9+D10+D11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">
        <f>+D15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15">
        <v>50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>
        <f>+D20+D21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0">
        <v>93.4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1">
        <v>6.4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3">
        <f>+D25+D26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5">
        <v>65.5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6">
        <v>1.5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8">
        <f>+D30+D31+D32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0">
        <v>67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1">
        <v>35.799999999999997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2">
        <f>33.2+1.4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4">
        <f>+D36+D37+D38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6">
        <v>472.4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7">
        <v>167.6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8">
        <v>44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0">
        <f>+D42+D43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2">
        <v>10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3">
        <v>0.4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5">
        <f>+D47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7">
        <v>70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0">
        <f>+D52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52">
        <v>31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5">
        <f>+D57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7" start="0" length="0">
      <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1">
        <f>+D63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63">
        <v>144.80000000000001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5">
        <f>+D68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7" start="0" length="0">
      <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68">
        <v>29.9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9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1">
        <f>+D73+D74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3">
        <f>3.3+166.4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4">
        <v>2.2999999999999998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7">
        <f>+D79+D80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79">
        <v>15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80">
        <v>400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2">
        <f>+D84+D85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4">
        <v>100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7">
        <f>+D89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9">
        <v>0.8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2">
        <f>+D94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94">
        <v>11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7">
        <f>+D99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99">
        <v>0.2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2">
        <f>+D104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04">
        <v>0.3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7">
        <f>+D109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09">
        <v>30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2">
        <f>+D114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14">
        <v>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8">
        <f>+D120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20">
        <v>0.1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8">
        <f>+D130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30">
        <v>50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3">
        <f>+D135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35">
        <v>35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8">
        <f>+D140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40">
        <v>30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3">
        <f>+D145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45">
        <v>15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8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0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7">
        <f>SUM(D169:D172)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4">
        <f>SUM(D176:D179)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0">
        <f>+D160+D153+D148+D143+D174+D167+D138+D133+D128+D123+D118+D112+D102+D97+D92+D87+D82+D77+D71+D61+D50+D45+D40+D28+D23+D18+D13+D7+D34+D65+D107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D181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2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3" start="0" length="0">
      <dxf>
        <border outline="0">
          <top style="thin">
            <color indexed="64"/>
          </top>
        </border>
      </dxf>
    </rfmt>
    <rfmt sheetId="1" sqref="D184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85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86" start="0" length="0">
      <dxf>
        <alignment horizontal="left" vertical="top"/>
      </dxf>
    </rfmt>
  </rrc>
  <rcc rId="290" sId="1">
    <oc r="C33" t="inlineStr">
      <is>
        <r>
          <t xml:space="preserve">Elektros energijos įsigijimas gatvių apšvietimui ir gatvių apšvietimo tinklų priežiūra bei remontas  </t>
        </r>
        <r>
          <rPr>
            <b/>
            <sz val="10"/>
            <color rgb="FFFF0000"/>
            <rFont val="Times New Roman"/>
            <family val="1"/>
            <charset val="186"/>
          </rPr>
          <t>(04-02-01-07)</t>
        </r>
      </is>
    </oc>
    <nc r="C33" t="inlineStr">
      <is>
        <t xml:space="preserve">Elektros energijos įsigijimas gatvių apšvietimui ir gatvių apšvietimo tinklų priežiūra bei remontas </t>
      </is>
    </nc>
  </rcc>
  <rcc rId="291" sId="1">
    <oc r="C39" t="inlineStr">
      <is>
        <r>
          <t xml:space="preserve">Kelių transporto kontrolė (viešojo transporto) </t>
        </r>
        <r>
          <rPr>
            <b/>
            <sz val="10"/>
            <color rgb="FFFF0000"/>
            <rFont val="Times New Roman"/>
            <family val="1"/>
            <charset val="186"/>
          </rPr>
          <t>(04-02-01-11)</t>
        </r>
      </is>
    </oc>
    <nc r="C39" t="inlineStr">
      <is>
        <t xml:space="preserve">Kelių transporto kontrolė (viešojo transporto) </t>
      </is>
    </nc>
  </rcc>
  <rcc rId="292" sId="1">
    <oc r="H57" t="inlineStr">
      <is>
        <t>Suplanuota pasitarus su Mindaugu</t>
      </is>
    </oc>
    <nc r="H57"/>
  </rcc>
  <rrc rId="293" sId="1" ref="A59:XFD59" action="deleteRow"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5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" sId="1" ref="A59:XFD59" action="deleteRow"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9" t="inlineStr">
        <is>
          <t xml:space="preserve">Kapinių priežiūros darbuotojų išlaikymas 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9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" sId="1" ref="A59:XFD59" action="deleteRow">
    <undo index="65535" exp="ref" v="1" dr="G59" r="G178" sId="1"/>
    <undo index="65535" exp="ref" v="1" dr="F59" r="F178" sId="1"/>
    <undo index="65535" exp="ref" v="1" dr="E59" r="E178" sId="1"/>
    <undo index="65535" exp="ref" v="1" dr="D59" r="D178" sId="1"/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59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59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" sId="1" ref="A59:XFD59" action="deleteRow"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59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" sId="1" ref="A59:XFD59" action="deleteRow"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9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" sId="1" ref="A59:XFD59" action="deleteRow"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9" t="inlineStr">
        <is>
          <r>
            <t xml:space="preserve">Savivaldybės erdvinių duomenų rinkinio tvarkymas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9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9" sId="1" ref="A59:XFD59" action="deleteRow">
    <undo index="65535" exp="ref" v="1" dr="G59" r="G174" sId="1"/>
    <undo index="65535" exp="ref" v="1" dr="F59" r="F174" sId="1"/>
    <undo index="65535" exp="ref" v="1" dr="E59" r="E174" sId="1"/>
    <undo index="65535" exp="ref" v="1" dr="D59" r="D174" sId="1"/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59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59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0" sId="1" ref="A59:XFD59" action="deleteRow"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59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1" sId="1" ref="A59:XFD59" action="deleteRow"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9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2" sId="1" ref="A59:XFD59" action="deleteRow"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9" t="inlineStr">
        <is>
          <t>LR valstybės tikslinė dotacija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03" sId="1">
    <oc r="C59" t="inlineStr">
      <is>
        <r>
          <t>Vykdyti inžinerinės infrastruktūros objektų plėtrą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(buv. 01-02. Rekonstruoti ir įrengti naujus rajono kelius, kelio statinius ir gatves; 02-02 Gerinti geriamojo  vandens kokybę ir nuotekų tvarkymą; 02-04 Remti daugiabučių namų savininkų bendrijas, modernizuojančias bendrojo naudojimo objektus, sodininkų bendrijas; 04.01 Įgyvendinti plėtros projektus, apjungiami į vieną uždavinį, susijusį su plėtra)</t>
        </r>
      </is>
    </oc>
    <nc r="C59" t="inlineStr">
      <is>
        <r>
          <t>Vykdyti inžinerinės infrastruktūros objektų plėtrą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304" sId="1">
    <oc r="C60" t="inlineStr">
      <is>
        <r>
          <t xml:space="preserve">Panevėžio rajono seniūnijų kelių ir gatvių, šaligatvių rekonstravimas ir įrengimas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(apjungiamos 04-01-02-01 ir 04010208)  </t>
        </r>
        <r>
          <rPr>
            <b/>
            <sz val="10"/>
            <color theme="1"/>
            <rFont val="Times New Roman"/>
            <family val="1"/>
            <charset val="186"/>
          </rPr>
          <t xml:space="preserve">               </t>
        </r>
      </is>
    </oc>
    <nc r="C60" t="inlineStr">
      <is>
        <t xml:space="preserve">Panevėžio rajono seniūnijų kelių ir gatvių, šaligatvių rekonstravimas ir įrengimas </t>
      </is>
    </nc>
  </rcc>
  <rcc rId="305" sId="1">
    <oc r="C66" t="inlineStr">
      <is>
        <r>
          <t xml:space="preserve">Investicijos į finansinį turtą, lėšos kapitalui formuoti                          </t>
        </r>
        <r>
          <rPr>
            <b/>
            <sz val="10"/>
            <color rgb="FFFF0000"/>
            <rFont val="Times New Roman"/>
            <family val="1"/>
            <charset val="186"/>
          </rPr>
          <t>04</t>
        </r>
        <r>
          <rPr>
            <b/>
            <sz val="10"/>
            <color theme="1"/>
            <rFont val="Times New Roman"/>
            <family val="1"/>
            <charset val="186"/>
          </rPr>
          <t>-</t>
        </r>
        <r>
          <rPr>
            <b/>
            <sz val="10"/>
            <color rgb="FFFF0000"/>
            <rFont val="Times New Roman"/>
            <family val="1"/>
            <charset val="186"/>
          </rPr>
          <t>02-01-03</t>
        </r>
      </is>
    </oc>
    <nc r="C66" t="inlineStr">
      <is>
        <t xml:space="preserve">Investicijos į finansinį turtą, lėšos kapitalui formuoti                          </t>
      </is>
    </nc>
  </rcc>
  <rcc rId="306" sId="1">
    <oc r="C71" t="inlineStr">
      <is>
        <r>
          <t xml:space="preserve">Daugiatikslių plėtros projektų parengimas </t>
        </r>
        <r>
          <rPr>
            <b/>
            <sz val="10"/>
            <color rgb="FFFF0000"/>
            <rFont val="Times New Roman"/>
            <family val="1"/>
            <charset val="186"/>
          </rPr>
          <t>(04-02-01-10)</t>
        </r>
      </is>
    </oc>
    <nc r="C71" t="inlineStr">
      <is>
        <t xml:space="preserve">Daugiatikslių plėtros projektų parengimas </t>
      </is>
    </nc>
  </rcc>
  <rrc rId="307" sId="1" ref="A76:XFD76" action="deleteRow">
    <rfmt sheetId="1" xfDxf="1" sqref="A76:XFD76" start="0" length="0">
      <dxf>
        <font>
          <sz val="10"/>
          <name val="Times New Roman"/>
          <family val="1"/>
          <scheme val="none"/>
        </font>
      </dxf>
    </rfmt>
    <rcc rId="0" sId="1" dxf="1">
      <nc r="B76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76" t="inlineStr">
        <is>
          <r>
            <t>Saulės fotovoltinės jėgainės diegimas visuomeninės paskirties pastate, esančiame Dariaus ir Girėno g. 28, Ramygaloje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 xml:space="preserve"> (04-02-01-13)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7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8" sId="1" ref="A76:XFD76" action="deleteRow">
    <undo index="65535" exp="ref" v="1" dr="G76" r="G169" sId="1"/>
    <undo index="65535" exp="ref" v="1" dr="F76" r="F169" sId="1"/>
    <undo index="65535" exp="ref" v="1" dr="E76" r="E169" sId="1"/>
    <undo index="65535" exp="ref" v="1" dr="D76" r="D169" sId="1"/>
    <rfmt sheetId="1" xfDxf="1" sqref="A76:XFD76" start="0" length="0">
      <dxf>
        <font>
          <sz val="10"/>
          <name val="Times New Roman"/>
          <family val="1"/>
          <scheme val="none"/>
        </font>
      </dxf>
    </rfmt>
    <rfmt sheetId="1" sqref="B76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76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7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7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09" sId="1" ref="A76:XFD76" action="deleteRow">
    <rfmt sheetId="1" xfDxf="1" sqref="A76:XFD76" start="0" length="0">
      <dxf>
        <font>
          <sz val="10"/>
          <name val="Times New Roman"/>
          <family val="1"/>
          <scheme val="none"/>
        </font>
      </dxf>
    </rfmt>
    <rfmt sheetId="1" sqref="B7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76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" sId="1" ref="A76:XFD76" action="deleteRow">
    <rfmt sheetId="1" xfDxf="1" sqref="A76:XFD76" start="0" length="0">
      <dxf>
        <font>
          <sz val="10"/>
          <name val="Times New Roman"/>
          <family val="1"/>
          <scheme val="none"/>
        </font>
      </dxf>
    </rfmt>
    <rfmt sheetId="1" sqref="B7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7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1" sId="1" ref="A76:XFD76" action="deleteRow">
    <rfmt sheetId="1" xfDxf="1" sqref="A76:XFD76" start="0" length="0">
      <dxf>
        <font>
          <sz val="10"/>
          <name val="Times New Roman"/>
          <family val="1"/>
          <scheme val="none"/>
        </font>
      </dxf>
    </rfmt>
    <rfmt sheetId="1" sqref="B7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76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12" sId="1">
    <oc r="C76" t="inlineStr">
      <is>
        <r>
          <t xml:space="preserve">Geriamojo vandens tiekimo ir nuotekų tvarkymo sistemų atnaujinimas ir plėtra Panevėžio rajone </t>
        </r>
        <r>
          <rPr>
            <b/>
            <sz val="10"/>
            <color rgb="FFFF0000"/>
            <rFont val="Times New Roman"/>
            <family val="1"/>
            <charset val="186"/>
          </rPr>
          <t>04</t>
        </r>
        <r>
          <rPr>
            <b/>
            <sz val="10"/>
            <color theme="1"/>
            <rFont val="Times New Roman"/>
            <family val="1"/>
            <charset val="186"/>
          </rPr>
          <t>-</t>
        </r>
        <r>
          <rPr>
            <b/>
            <sz val="10"/>
            <color rgb="FFFF0000"/>
            <rFont val="Times New Roman"/>
            <family val="1"/>
            <charset val="186"/>
          </rPr>
          <t>02-02-06</t>
        </r>
      </is>
    </oc>
    <nc r="C76" t="inlineStr">
      <is>
        <t xml:space="preserve">Geriamojo vandens tiekimo ir nuotekų tvarkymo sistemų atnaujinimas ir plėtra Panevėžio rajone </t>
      </is>
    </nc>
  </rcc>
  <rrc rId="313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cc rId="0" sId="1" dxf="1">
      <nc r="B81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81" t="inlineStr">
        <is>
          <r>
            <t xml:space="preserve">Geriamojo  vandens nugeležinimo stočių statyba Barklainių I, Karsakiškio, Burvelių ir Pragarėlės kaimuose, Panevėžio rajone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04-02-02-11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4" sId="1" ref="A81:XFD81" action="deleteRow">
    <undo index="65535" exp="ref" v="1" dr="G81" r="G164" sId="1"/>
    <undo index="65535" exp="ref" v="1" dr="F81" r="F164" sId="1"/>
    <undo index="65535" exp="ref" v="1" dr="E81" r="E164" sId="1"/>
    <undo index="65535" exp="ref" v="1" dr="D81" r="D164" sId="1"/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1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81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6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81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7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81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8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cc rId="0" sId="1" dxf="1">
      <nc r="B81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81" t="inlineStr">
        <is>
          <r>
            <t xml:space="preserve">Geriamojo vandens tiekimo sistemos Vaišvilčių k. I, Panevėžio r., statyba  (draudimo paslaugų apmokėjimas)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04-02-02-13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9" sId="1" ref="A81:XFD81" action="deleteRow">
    <undo index="65535" exp="ref" v="1" dr="G81" r="G159" sId="1"/>
    <undo index="65535" exp="ref" v="1" dr="F81" r="F159" sId="1"/>
    <undo index="65535" exp="ref" v="1" dr="E81" r="E159" sId="1"/>
    <undo index="65535" exp="ref" v="1" dr="D81" r="D159" sId="1"/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1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0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81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1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81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2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81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3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cc rId="0" sId="1" dxf="1">
      <nc r="B81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81" t="inlineStr">
        <is>
          <r>
            <t xml:space="preserve">Raguvos mstl. vandens tiekimo ir nuotekų tinklų rekonstrukcija (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04-02-02-16 nuo 2024 m. nebelieka atskiros priemonės, jungiama prie 004-01-02-16)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4" sId="1" ref="A81:XFD81" action="deleteRow">
    <undo index="65535" exp="ref" v="1" dr="G81" r="G154" sId="1"/>
    <undo index="65535" exp="ref" v="1" dr="F81" r="F154" sId="1"/>
    <undo index="65535" exp="ref" v="1" dr="E81" r="E154" sId="1"/>
    <undo index="65535" exp="ref" v="1" dr="D81" r="D154" sId="1"/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1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5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81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6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81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7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fmt sheetId="1" sqref="B8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81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1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8" sId="1">
    <oc r="C129" t="inlineStr">
      <is>
        <r>
          <t xml:space="preserve">Projekto Projekto 01-004-07-01-01 (RE), 01-004-07-02-01 (RE) „Viešojo transporto paslaugų sistemos efektyvinimas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iš RPP</t>
        </r>
      </is>
    </oc>
    <nc r="C129" t="inlineStr">
      <is>
        <t xml:space="preserve">Projekto Projekto 01-004-07-01-01 (RE), 01-004-07-02-01 (RE) „Viešojo transporto paslaugų sistemos efektyvinimas Panevėžio rajone“ įgyvendinimas </t>
      </is>
    </nc>
  </rcc>
  <rcmt sheetId="1" cell="C129" guid="{00000000-0000-0000-0000-000000000000}" action="delete" author="Indrė Butenienė"/>
  <rcc rId="329" sId="1">
    <oc r="C122" t="inlineStr">
      <is>
        <r>
          <t xml:space="preserve">Projekto  02-001-06-07-02 (RE) „Didinti geriamojo vandens tiekimo ir nuotekų tvarkymo paslaugų prieinamumą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(buv. Raguvos mstl. vandens tiekimo ir nuotekų tinklų rekonstrukcija 04-02-02-16; buv. „Nuotekų tvarkymo paslaugų prieinamumo didinimas Perekšlių k., Panevėžio rajone ir nuotekų valymo įrenginių statyba“  04020224 + nauja jungtinė priemonė iš RPP)</t>
        </r>
      </is>
    </oc>
    <nc r="C122" t="inlineStr">
      <is>
        <t>Projekto  02-001-06-07-02 (RE) „Didinti geriamojo vandens tiekimo ir nuotekų tvarkymo paslaugų prieinamumą Panevėžio rajone“ įgyvendinimas</t>
      </is>
    </nc>
  </rcc>
  <rcc rId="330" sId="1">
    <oc r="C117" t="inlineStr">
      <is>
        <r>
          <t xml:space="preserve">Geležinkelio „Rail Baltica“ plėtra Panevėžio rajono ir miesto teritorijoje </t>
        </r>
        <r>
          <rPr>
            <b/>
            <sz val="10"/>
            <color rgb="FFFF0000"/>
            <rFont val="Times New Roman"/>
            <family val="1"/>
            <charset val="186"/>
          </rPr>
          <t>04-04-01-07</t>
        </r>
      </is>
    </oc>
    <nc r="C117" t="inlineStr">
      <is>
        <t xml:space="preserve">Geležinkelio „Rail Baltica“ plėtra Panevėžio rajono ir miesto teritorijoje </t>
      </is>
    </nc>
  </rcc>
  <rcc rId="331" sId="1">
    <oc r="C81" t="inlineStr">
      <is>
        <r>
          <t xml:space="preserve">Nuotekų šalinimo tinklų statyba Linkaučių k., Panevėžio r. </t>
        </r>
        <r>
          <rPr>
            <b/>
            <sz val="10"/>
            <color rgb="FFFF0000"/>
            <rFont val="Times New Roman"/>
            <family val="1"/>
            <charset val="186"/>
          </rPr>
          <t>04</t>
        </r>
        <r>
          <rPr>
            <b/>
            <sz val="10"/>
            <color theme="1"/>
            <rFont val="Times New Roman"/>
            <family val="1"/>
            <charset val="186"/>
          </rPr>
          <t>-</t>
        </r>
        <r>
          <rPr>
            <b/>
            <sz val="10"/>
            <color rgb="FFFF0000"/>
            <rFont val="Times New Roman"/>
            <family val="1"/>
            <charset val="186"/>
          </rPr>
          <t>02-02-17</t>
        </r>
      </is>
    </oc>
    <nc r="C81" t="inlineStr">
      <is>
        <t xml:space="preserve">Nuotekų šalinimo tinklų statyba Linkaučių k., Panevėžio r. </t>
      </is>
    </nc>
  </rcc>
  <rcc rId="332" sId="1">
    <oc r="C87" t="inlineStr">
      <is>
        <r>
          <t xml:space="preserve">Geriamojo vandens tiekimo sistemos Puodžiūnų k., Panevėžio r., statyba (draudimo paslaugų apmokėjimas) </t>
        </r>
        <r>
          <rPr>
            <b/>
            <sz val="10"/>
            <color rgb="FFFF0000"/>
            <rFont val="Times New Roman"/>
            <family val="1"/>
            <charset val="186"/>
          </rPr>
          <t>04-02-02-19</t>
        </r>
      </is>
    </oc>
    <nc r="C87" t="inlineStr">
      <is>
        <t xml:space="preserve">Geriamojo vandens tiekimo sistemos Puodžiūnų k., Panevėžio r., statyba (draudimo paslaugų apmokėjimas) </t>
      </is>
    </nc>
  </rcc>
  <rcc rId="333" sId="1">
    <oc r="C92" t="inlineStr">
      <is>
        <r>
          <t xml:space="preserve">Buitinių nuotekų tinklų plėtra ir remontas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(buv. 04-02-02-20, nuo 2024 m. prijungiama prie 004-01-02-05) </t>
        </r>
      </is>
    </oc>
    <nc r="C92" t="inlineStr">
      <is>
        <t>Buitinių nuotekų tinklų plėtra ir remontas</t>
      </is>
    </nc>
  </rcc>
  <rrc rId="334" sId="1" ref="A92:XFD92" action="deleteRow">
    <rfmt sheetId="1" xfDxf="1" sqref="A92:XFD92" start="0" length="0">
      <dxf>
        <font>
          <sz val="10"/>
          <name val="Times New Roman"/>
          <family val="1"/>
          <scheme val="none"/>
        </font>
      </dxf>
    </rfmt>
    <rcc rId="0" sId="1" dxf="1">
      <nc r="B92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92" t="inlineStr">
        <is>
          <t>Buitinių nuotekų tinklų plėtra ir remontas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" sId="1" ref="A92:XFD92" action="deleteRow">
    <undo index="65535" exp="ref" v="1" dr="G92" r="G149" sId="1"/>
    <undo index="65535" exp="ref" v="1" dr="F92" r="F149" sId="1"/>
    <undo index="65535" exp="ref" v="1" dr="E92" r="E149" sId="1"/>
    <undo index="65535" exp="ref" v="1" dr="D92" r="D149" sId="1"/>
    <rfmt sheetId="1" xfDxf="1" sqref="A92:XFD92" start="0" length="0">
      <dxf>
        <font>
          <sz val="10"/>
          <name val="Times New Roman"/>
          <family val="1"/>
          <scheme val="none"/>
        </font>
      </dxf>
    </rfmt>
    <rfmt sheetId="1" sqref="B92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92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" sId="1" ref="A92:XFD92" action="deleteRow">
    <rfmt sheetId="1" xfDxf="1" sqref="A92:XFD92" start="0" length="0">
      <dxf>
        <font>
          <sz val="10"/>
          <name val="Times New Roman"/>
          <family val="1"/>
          <scheme val="none"/>
        </font>
      </dxf>
    </rfmt>
    <rfmt sheetId="1" sqref="B92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92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" sId="1" ref="A92:XFD92" action="deleteRow">
    <rfmt sheetId="1" xfDxf="1" sqref="A92:XFD92" start="0" length="0">
      <dxf>
        <font>
          <sz val="10"/>
          <name val="Times New Roman"/>
          <family val="1"/>
          <scheme val="none"/>
        </font>
      </dxf>
    </rfmt>
    <rfmt sheetId="1" sqref="B9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92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" sId="1" ref="A92:XFD92" action="deleteRow">
    <rfmt sheetId="1" xfDxf="1" sqref="A92:XFD92" start="0" length="0">
      <dxf>
        <font>
          <sz val="10"/>
          <name val="Times New Roman"/>
          <family val="1"/>
          <scheme val="none"/>
        </font>
      </dxf>
    </rfmt>
    <rfmt sheetId="1" sqref="B92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92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2" start="0" length="0">
      <dxf>
        <numFmt numFmtId="164" formatCode="0.0"/>
      </dxf>
    </rfmt>
  </rrc>
  <rcc rId="339" sId="1">
    <oc r="C92" t="inlineStr">
      <is>
        <r>
          <t xml:space="preserve">Individualių nuotekų sistemų įrengimo dalinis finansavimas </t>
        </r>
        <r>
          <rPr>
            <b/>
            <sz val="10"/>
            <color rgb="FFFF0000"/>
            <rFont val="Times New Roman"/>
            <family val="1"/>
            <charset val="186"/>
          </rPr>
          <t>04-02-02-23</t>
        </r>
      </is>
    </oc>
    <nc r="C92" t="inlineStr">
      <is>
        <t xml:space="preserve">Individualių nuotekų sistemų įrengimo dalinis finansavimas </t>
      </is>
    </nc>
  </rcc>
  <rrc rId="340" sId="1" ref="A97:XFD97" action="deleteRow">
    <rfmt sheetId="1" xfDxf="1" sqref="A97:XFD97" start="0" length="0">
      <dxf>
        <font>
          <sz val="10"/>
          <name val="Times New Roman"/>
          <family val="1"/>
          <scheme val="none"/>
        </font>
      </dxf>
    </rfmt>
    <rcc rId="0" sId="1" dxf="1">
      <nc r="B97" t="inlineStr">
        <is>
          <t>NEBELIEKA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97" t="inlineStr">
        <is>
          <r>
            <t xml:space="preserve">Projekto „Nuotekų tvarkymo paslaugų prieinamumo didinimas Perekšlių k., Panevėžio rajone ir nuotekų valymo įrenginių statyba“ įgyvendinimas nauja priemonė iš RPP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(04020224)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7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7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7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7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7" start="0" length="0">
      <dxf>
        <numFmt numFmtId="164" formatCode="0.0"/>
      </dxf>
    </rfmt>
  </rrc>
  <rrc rId="341" sId="1" ref="A97:XFD97" action="deleteRow">
    <undo index="65535" exp="ref" v="1" dr="G97" r="G144" sId="1"/>
    <undo index="65535" exp="ref" v="1" dr="F97" r="F144" sId="1"/>
    <undo index="65535" exp="ref" v="1" dr="E97" r="E144" sId="1"/>
    <undo index="65535" exp="ref" v="1" dr="D97" r="D144" sId="1"/>
    <rfmt sheetId="1" xfDxf="1" sqref="A97:XFD97" start="0" length="0">
      <dxf>
        <font>
          <sz val="10"/>
          <name val="Times New Roman"/>
          <family val="1"/>
          <scheme val="none"/>
        </font>
      </dxf>
    </rfmt>
    <rfmt sheetId="1" sqref="B97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97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97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7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7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7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7" start="0" length="0">
      <dxf>
        <numFmt numFmtId="164" formatCode="0.0"/>
      </dxf>
    </rfmt>
  </rrc>
  <rrc rId="342" sId="1" ref="A97:XFD97" action="deleteRow">
    <rfmt sheetId="1" xfDxf="1" sqref="A97:XFD97" start="0" length="0">
      <dxf>
        <font>
          <sz val="10"/>
          <name val="Times New Roman"/>
          <family val="1"/>
          <scheme val="none"/>
        </font>
      </dxf>
    </rfmt>
    <rfmt sheetId="1" sqref="B97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97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9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7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7" start="0" length="0">
      <dxf>
        <numFmt numFmtId="164" formatCode="0.0"/>
      </dxf>
    </rfmt>
  </rrc>
  <rrc rId="343" sId="1" ref="A97:XFD97" action="deleteRow">
    <rfmt sheetId="1" xfDxf="1" sqref="A97:XFD97" start="0" length="0">
      <dxf>
        <font>
          <sz val="10"/>
          <name val="Times New Roman"/>
          <family val="1"/>
          <scheme val="none"/>
        </font>
      </dxf>
    </rfmt>
    <rfmt sheetId="1" sqref="B97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97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7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7" start="0" length="0">
      <dxf>
        <numFmt numFmtId="164" formatCode="0.0"/>
      </dxf>
    </rfmt>
  </rrc>
  <rrc rId="344" sId="1" ref="A97:XFD97" action="deleteRow">
    <rfmt sheetId="1" xfDxf="1" sqref="A97:XFD97" start="0" length="0">
      <dxf>
        <font>
          <sz val="10"/>
          <name val="Times New Roman"/>
          <family val="1"/>
          <scheme val="none"/>
        </font>
      </dxf>
    </rfmt>
    <rfmt sheetId="1" sqref="B97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97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7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5" sId="1">
    <oc r="C97" t="inlineStr">
      <is>
        <r>
          <t xml:space="preserve">Individualių geriamojo vandens gavybos įrenginių statybos išlaidų dalinis kompensavimas </t>
        </r>
        <r>
          <rPr>
            <b/>
            <sz val="10"/>
            <color rgb="FFFF0000"/>
            <rFont val="Times New Roman"/>
            <family val="1"/>
            <charset val="186"/>
          </rPr>
          <t>04-02-02-27</t>
        </r>
      </is>
    </oc>
    <nc r="C97" t="inlineStr">
      <is>
        <t xml:space="preserve">Individualių geriamojo vandens gavybos įrenginių statybos išlaidų dalinis kompensavimas </t>
      </is>
    </nc>
  </rcc>
  <rcc rId="346" sId="1">
    <oc r="C102" t="inlineStr">
      <is>
        <r>
          <t xml:space="preserve">Sodininkų bendrijų projektų/paraiškų rėmimas </t>
        </r>
        <r>
          <rPr>
            <b/>
            <sz val="10"/>
            <color rgb="FFFF0000"/>
            <rFont val="Times New Roman"/>
            <family val="1"/>
            <charset val="186"/>
          </rPr>
          <t>04</t>
        </r>
        <r>
          <rPr>
            <b/>
            <sz val="10"/>
            <color theme="1"/>
            <rFont val="Times New Roman"/>
            <family val="1"/>
            <charset val="186"/>
          </rPr>
          <t>-</t>
        </r>
        <r>
          <rPr>
            <b/>
            <sz val="10"/>
            <color rgb="FFFF0000"/>
            <rFont val="Times New Roman"/>
            <family val="1"/>
            <charset val="186"/>
          </rPr>
          <t>02-04-02</t>
        </r>
      </is>
    </oc>
    <nc r="C102" t="inlineStr">
      <is>
        <t xml:space="preserve">Sodininkų bendrijų projektų/paraiškų rėmimas </t>
      </is>
    </nc>
  </rcc>
  <rrc rId="347" sId="1" ref="A132:XFD132" action="deleteRow">
    <undo index="65535" exp="area" dr="F129:F132" r="F127" sId="1"/>
    <undo index="65535" exp="area" dr="E129:E132" r="E127" sId="1"/>
    <undo index="65535" exp="area" dr="D129:D132" r="D127" sId="1"/>
    <rfmt sheetId="1" xfDxf="1" sqref="A132:XFD132" start="0" length="0">
      <dxf>
        <font>
          <sz val="10"/>
          <name val="Times New Roman"/>
          <family val="1"/>
          <scheme val="none"/>
        </font>
      </dxf>
    </rfmt>
    <rfmt sheetId="1" sqref="B132" start="0" length="0">
      <dxf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32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8" sId="1" ref="A125:XFD125" action="deleteRow">
    <rfmt sheetId="1" xfDxf="1" sqref="A125:XFD125" start="0" length="0">
      <dxf>
        <font>
          <sz val="10"/>
          <name val="Times New Roman"/>
          <family val="1"/>
          <scheme val="none"/>
        </font>
      </dxf>
    </rfmt>
    <rfmt sheetId="1" sqref="B125" start="0" length="0">
      <dxf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25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5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9" sId="1">
    <oc r="D138">
      <f>+D120+D113+D108+D103+D132+D126+D98+#REF!+D93+#REF!+D88+D82+#REF!+#REF!+D77+#REF!+D72+D67+D61+#REF!+D50+D45+D40+D28+D23+D18+D13+D7+D34+#REF!+#REF!+D55</f>
    </oc>
    <nc r="D138">
      <f>+D120+D113+D108+D103+D132+D126+D98+D93+D88+D82+D77+D72+D67+D61+D50+D45+D40+D28+D23+D18+D13+D7+D34+D55</f>
    </nc>
  </rcc>
  <rcc rId="350" sId="1">
    <oc r="E138">
      <f>+E120+E113+E108+E103+E132+E126+E98+#REF!+E93+#REF!+E88+E82+#REF!+#REF!+E77+#REF!+E72+E67+E61+#REF!+E50+E45+E40+E28+E23+E18+E13+E7+E34+#REF!+#REF!</f>
    </oc>
    <nc r="E138">
      <f>+E120+E113+E108+E103+E132+E126+E98+E93+E88+E82+E77+E72+E67+E61+E50+E45+E40+E28+E23+E18+E13+E7+E34</f>
    </nc>
  </rcc>
  <rcc rId="351" sId="1">
    <oc r="F138">
      <f>+F120+F113+F108+F103+F132+F126+F98+#REF!+F93+#REF!+F88+F82+#REF!+#REF!+F77+#REF!+F72+F67+F61+#REF!+F50+F45+F40+F28+F23+F18+F13+F7+F34+#REF!+#REF!</f>
    </oc>
    <nc r="F138">
      <f>+F120+F113+F108+F103+F132+F126+F98+F93+F88+F82+F77+F72+F67+F61+F50+F45+F40+F28+F23+F18+F13+F7+F34</f>
    </nc>
  </rcc>
  <rcc rId="352" sId="1">
    <oc r="G138">
      <f>+G120+G113+G108+G103+G132+G126+G98+#REF!+G93+#REF!+G88+G82+#REF!+#REF!+G77+#REF!+G72+G67+G61+#REF!+G50+G45+G40+G28+G23+G18+G13+G7+G34+#REF!+#REF!</f>
    </oc>
    <nc r="G138"/>
  </rcc>
  <rcv guid="{56D2BFEB-FBD1-49A4-9E18-A2DE346EBBDC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nc r="I70" t="inlineStr">
      <is>
        <t>2.1.6.1; 2.1.7.1</t>
      </is>
    </nc>
  </rcc>
  <rcc rId="26" sId="1">
    <nc r="I76" t="inlineStr">
      <is>
        <t>3.2.1.1??</t>
      </is>
    </nc>
  </rcc>
  <rcc rId="27" sId="1">
    <nc r="I81" t="inlineStr">
      <is>
        <t>1.3.1.3</t>
      </is>
    </nc>
  </rcc>
  <rcc rId="28" sId="1">
    <oc r="B86" t="inlineStr">
      <is>
        <t>004-01-02-04 (PVP)</t>
      </is>
    </oc>
    <nc r="B86" t="inlineStr">
      <is>
        <t>NEBELIEKA</t>
      </is>
    </nc>
  </rcc>
  <rcc rId="29" sId="1">
    <oc r="D86" t="inlineStr">
      <is>
        <t>Apskaitos sk.</t>
      </is>
    </oc>
    <nc r="D86"/>
  </rcc>
  <rcc rId="30" sId="1">
    <oc r="B91" t="inlineStr">
      <is>
        <t>004-01-02-05 (PVP)</t>
      </is>
    </oc>
    <nc r="B91" t="inlineStr">
      <is>
        <t>004-01-02-04 (PVP)</t>
      </is>
    </nc>
  </rcc>
  <rcc rId="31" sId="1">
    <nc r="I91" t="inlineStr">
      <is>
        <t>2.2.1.1</t>
      </is>
    </nc>
  </rcc>
  <rcc rId="32" sId="1">
    <oc r="B96" t="inlineStr">
      <is>
        <t>004-01-02-06 (PVP)</t>
      </is>
    </oc>
    <nc r="B96"/>
  </rcc>
  <rcc rId="33" sId="1">
    <oc r="B101" t="inlineStr">
      <is>
        <t>004-01-02-07 (PVP)</t>
      </is>
    </oc>
    <nc r="B101"/>
  </rcc>
  <rcc rId="34" sId="1">
    <oc r="B111" t="inlineStr">
      <is>
        <t>004-01-02-08 (PVP)</t>
      </is>
    </oc>
    <nc r="B111" t="inlineStr">
      <is>
        <t>004-01-02-05 (PVP)</t>
      </is>
    </nc>
  </rcc>
  <rcc rId="35" sId="1">
    <nc r="I111" t="inlineStr">
      <is>
        <t>2.2.1.2</t>
      </is>
    </nc>
  </rcc>
  <rcc rId="36" sId="1">
    <oc r="B116" t="inlineStr">
      <is>
        <t>004-01-02-09 (PVP)</t>
      </is>
    </oc>
    <nc r="B116" t="inlineStr">
      <is>
        <t>004-01-02-06 (PVP)</t>
      </is>
    </nc>
  </rcc>
  <rcc rId="37" sId="1">
    <nc r="I116" t="inlineStr">
      <is>
        <t>2.2.1.1</t>
      </is>
    </nc>
  </rcc>
  <rcc rId="38" sId="1">
    <oc r="B126" t="inlineStr">
      <is>
        <t>004-01-02-10(PVP)</t>
      </is>
    </oc>
    <nc r="B126" t="inlineStr">
      <is>
        <t>004-01-02-07(PVP)</t>
      </is>
    </nc>
  </rcc>
  <rcc rId="39" sId="1">
    <nc r="I126" t="inlineStr">
      <is>
        <t>2.2.1.2</t>
      </is>
    </nc>
  </rcc>
  <rcc rId="40" sId="1">
    <oc r="B136" t="inlineStr">
      <is>
        <t>004-01-02-11 (PVP)</t>
      </is>
    </oc>
    <nc r="B136" t="inlineStr">
      <is>
        <t>004-01-02-08 (PVP)</t>
      </is>
    </nc>
  </rcc>
  <rcc rId="41" sId="1">
    <nc r="I136" t="inlineStr">
      <is>
        <t>2.2.1.1</t>
      </is>
    </nc>
  </rcc>
  <rcc rId="42" sId="1">
    <oc r="B141" t="inlineStr">
      <is>
        <t>004-01-02-12 (PVP)</t>
      </is>
    </oc>
    <nc r="B141" t="inlineStr">
      <is>
        <t>004-01-02-09 (PVP)</t>
      </is>
    </nc>
  </rcc>
  <rcc rId="43" sId="1">
    <nc r="I141" t="inlineStr">
      <is>
        <t>2.1.4.2</t>
      </is>
    </nc>
  </rcc>
  <rcc rId="44" sId="1">
    <oc r="B146" t="inlineStr">
      <is>
        <t>004-01-02-13 (PVP)</t>
      </is>
    </oc>
    <nc r="B146" t="inlineStr">
      <is>
        <t>004-01-02-10 (PVP)</t>
      </is>
    </nc>
  </rcc>
  <rcc rId="45" sId="1">
    <nc r="I146" t="inlineStr">
      <is>
        <t>2.1.5.1</t>
      </is>
    </nc>
  </rcc>
  <rcc rId="46" sId="1">
    <oc r="B151" t="inlineStr">
      <is>
        <t>004-01-02-14                         (PVP, RPP)</t>
      </is>
    </oc>
    <nc r="B151" t="inlineStr">
      <is>
        <t>004-01-02-11                         (PVP, RPP)</t>
      </is>
    </nc>
  </rcc>
  <rcc rId="47" sId="1">
    <oc r="C151" t="inlineStr">
      <is>
        <r>
          <t xml:space="preserve">Projekto  02-001-06-07-02 (RE) “Didinti geriamojo vandens tiekimo ir nuotekų tvarkymo paslaugų prieinamumą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(buv. Raguvos mstl. vandens tiekimo ir nuotekų tinklų rekonstrukcija 04-02-02-16; buv. „Nuotekų tvarkymo paslaugų prieinamumo didinimas Perekšlių k., Panevėžio rajone ir nuotekų valymo įrenginių statyba“  04020224 + nauja jungtinė priemonė iš RPP)</t>
        </r>
      </is>
    </oc>
    <nc r="C151" t="inlineStr">
      <is>
        <r>
          <t xml:space="preserve">Projekto  02-001-06-07-02 (RE) „Didinti geriamojo vandens tiekimo ir nuotekų tvarkymo paslaugų prieinamumą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(buv. Raguvos mstl. vandens tiekimo ir nuotekų tinklų rekonstrukcija 04-02-02-16; buv. „Nuotekų tvarkymo paslaugų prieinamumo didinimas Perekšlių k., Panevėžio rajone ir nuotekų valymo įrenginių statyba“  04020224 + nauja jungtinė priemonė iš RPP)</t>
        </r>
      </is>
    </nc>
  </rcc>
  <rcc rId="48" sId="1">
    <nc r="I151" t="inlineStr">
      <is>
        <t>2.2.1.1; 2.2.1.2</t>
      </is>
    </nc>
  </rcc>
  <rcc rId="49" sId="1">
    <oc r="B158" t="inlineStr">
      <is>
        <t>004-01-02-15                  (PVP, RPP)</t>
      </is>
    </oc>
    <nc r="B158" t="inlineStr">
      <is>
        <t>004-01-02-12                  (PVP, RPP)</t>
      </is>
    </nc>
  </rcc>
  <rcc rId="50" sId="1">
    <oc r="C158" t="inlineStr">
      <is>
        <r>
          <t xml:space="preserve">Projekto Projekto 01-004-07-01-01 (RE), 01-004-07-02-01 (RE) “Viešojo transporto paslaugų sistemos efektyvinimas Panevėžio rajone"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iš RPP</t>
        </r>
      </is>
    </oc>
    <nc r="C158" t="inlineStr">
      <is>
        <r>
          <t xml:space="preserve">Projekto Projekto 01-004-07-01-01 (RE), 01-004-07-02-01 (RE) „Viešojo transporto paslaugų sistemos efektyvinimas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iš RPP</t>
        </r>
      </is>
    </nc>
  </rcc>
  <rcc rId="51" sId="1">
    <nc r="I158" t="inlineStr">
      <is>
        <t>2.1.7.1</t>
      </is>
    </nc>
  </rcc>
  <rcc rId="52" sId="1">
    <oc r="B165" t="inlineStr">
      <is>
        <t>004-01-02-16                  (PVP)</t>
      </is>
    </oc>
    <nc r="B165" t="inlineStr">
      <is>
        <t>004-01-02-13                  (PVP)</t>
      </is>
    </nc>
  </rcc>
  <rcc rId="53" sId="1">
    <oc r="C165" t="inlineStr">
      <is>
        <t xml:space="preserve">Projekto “Lengva energija" įgyvendinimas </t>
      </is>
    </oc>
    <nc r="C165" t="inlineStr">
      <is>
        <t xml:space="preserve">Projekto „Lengva energija“ įgyvendinimas </t>
      </is>
    </nc>
  </rcc>
  <rcc rId="54" sId="1">
    <nc r="I165" t="inlineStr">
      <is>
        <t>2.2.2.2</t>
      </is>
    </nc>
  </rcc>
  <rcv guid="{5766C048-6005-4F58-B96E-87E8013A150E}" action="delete"/>
  <rcv guid="{5766C048-6005-4F58-B96E-87E8013A150E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" sId="1">
    <nc r="D139">
      <f>+D115</f>
    </nc>
  </rcc>
  <rcc rId="354" sId="1">
    <nc r="E139">
      <f>+E117+E115+E122+E124</f>
    </nc>
  </rcc>
  <rcc rId="355" sId="1">
    <nc r="F139">
      <f>+F124+F122+F117+F115</f>
    </nc>
  </rcc>
  <rfmt sheetId="1" sqref="C117" start="0" length="0">
    <dxf>
      <font>
        <sz val="10"/>
        <name val="Times New Roman"/>
        <family val="1"/>
        <scheme val="none"/>
      </font>
      <fill>
        <patternFill patternType="solid">
          <bgColor theme="0"/>
        </patternFill>
      </fill>
    </dxf>
  </rfmt>
  <rcv guid="{56D2BFEB-FBD1-49A4-9E18-A2DE346EBBDC}" action="delete"/>
  <rcv guid="{56D2BFEB-FBD1-49A4-9E18-A2DE346EBBDC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" sId="1">
    <oc r="C5" t="inlineStr">
      <is>
        <t>Kokybiškai atlikti kasmetinius rajono infrastruktūros objektų priežiūros darbus</t>
      </is>
    </oc>
    <nc r="C5" t="inlineStr">
      <is>
        <t>Uždavinys: Kokybiškai atlikti kasmetinius rajono infrastruktūros objektų priežiūros darbus</t>
      </is>
    </nc>
  </rcc>
  <rcc rId="357" sId="1">
    <oc r="C6" t="inlineStr">
      <is>
        <t xml:space="preserve">Kelių ir gatvių su žvyro ir asfalto dangomis, tiltų, pralaidų priežiūra ir remontas, saugaus eismo priemonių įgyvendinimas </t>
      </is>
    </oc>
    <nc r="C6" t="inlineStr">
      <is>
        <t xml:space="preserve">Priemonė: Kelių ir gatvių su žvyro ir asfalto dangomis, tiltų, pralaidų priežiūra ir remontas, saugaus eismo priemonių įgyvendinimas </t>
      </is>
    </nc>
  </rcc>
  <rcc rId="358" sId="1">
    <oc r="C12" t="inlineStr">
      <is>
        <t xml:space="preserve">Kapinių priežiūra  ir aplinkos tvarkymas seniūnijose </t>
      </is>
    </oc>
    <nc r="C12" t="inlineStr">
      <is>
        <t xml:space="preserve">Priemonė: Kapinių priežiūra  ir aplinkos tvarkymas seniūnijose </t>
      </is>
    </nc>
  </rcc>
  <rcc rId="359" sId="1">
    <oc r="C17" t="inlineStr">
      <is>
        <t xml:space="preserve">Komunalinio ūkio objektų priežiūra, netinkamų (negalimų) naudoti pastatų likvidavimas </t>
      </is>
    </oc>
    <nc r="C17" t="inlineStr">
      <is>
        <t xml:space="preserve">Priemonė: Komunalinio ūkio objektų priežiūra, netinkamų (negalimų) naudoti pastatų likvidavimas </t>
      </is>
    </nc>
  </rcc>
  <rcc rId="360" sId="1">
    <oc r="C22" t="inlineStr">
      <is>
        <t xml:space="preserve">Turto rinkos vertės nustatymas, teisinė registracija ir bešeimininkio turto įteisinimas </t>
      </is>
    </oc>
    <nc r="C22" t="inlineStr">
      <is>
        <t xml:space="preserve">Priemonė: Turto rinkos vertės nustatymas, teisinė registracija ir bešeimininkio turto įteisinimas </t>
      </is>
    </nc>
  </rcc>
  <rcc rId="361" sId="1">
    <oc r="C27" t="inlineStr">
      <is>
        <t xml:space="preserve">Gyvenamųjų namų priežiūra </t>
      </is>
    </oc>
    <nc r="C27" t="inlineStr">
      <is>
        <t xml:space="preserve">Priemonė: Gyvenamųjų namų priežiūra </t>
      </is>
    </nc>
  </rcc>
  <rcc rId="362" sId="1">
    <oc r="C33" t="inlineStr">
      <is>
        <t xml:space="preserve">Elektros energijos įsigijimas gatvių apšvietimui ir gatvių apšvietimo tinklų priežiūra bei remontas </t>
      </is>
    </oc>
    <nc r="C33" t="inlineStr">
      <is>
        <t xml:space="preserve">Priemonė: Elektros energijos įsigijimas gatvių apšvietimui ir gatvių apšvietimo tinklų priežiūra bei remontas </t>
      </is>
    </nc>
  </rcc>
  <rcc rId="363" sId="1">
    <oc r="C39" t="inlineStr">
      <is>
        <t xml:space="preserve">Kelių transporto kontrolė (viešojo transporto) </t>
      </is>
    </oc>
    <nc r="C39" t="inlineStr">
      <is>
        <t xml:space="preserve">Priemonė: Kelių transporto kontrolė (viešojo transporto) </t>
      </is>
    </nc>
  </rcc>
  <rcc rId="364" sId="1">
    <oc r="C44" t="inlineStr">
      <is>
        <t xml:space="preserve">Lietaus nuotekų tinklų valymas ir remontas </t>
      </is>
    </oc>
    <nc r="C44" t="inlineStr">
      <is>
        <t xml:space="preserve">Priemonė: Lietaus nuotekų tinklų valymas ir remontas </t>
      </is>
    </nc>
  </rcc>
  <rcc rId="365" sId="1">
    <oc r="C49" t="inlineStr">
      <is>
        <t>Paveldo objektų priežiūra ir restauracija</t>
      </is>
    </oc>
    <nc r="C49" t="inlineStr">
      <is>
        <t>Priemonė: Paveldo objektų priežiūra ir restauracija</t>
      </is>
    </nc>
  </rcc>
  <rcc rId="366" sId="1">
    <oc r="C54" t="inlineStr">
      <is>
        <t xml:space="preserve">Kompensacijų mokėjimas infrastruktūros plėtros iniciatoriams už patirtas infrastruktūros plėtros sutartyje nustatytas savivaldybės infrastruktūros plėtros išlaidas </t>
      </is>
    </oc>
    <nc r="C54" t="inlineStr">
      <is>
        <t xml:space="preserve">Priemonė: Kompensacijų mokėjimas infrastruktūros plėtros iniciatoriams už patirtas infrastruktūros plėtros sutartyje nustatytas savivaldybės infrastruktūros plėtros išlaidas </t>
      </is>
    </nc>
  </rcc>
  <rcc rId="367" sId="1">
    <oc r="C59" t="inlineStr">
      <is>
        <r>
          <t>Vykdyti inžinerinės infrastruktūros objektų plėtrą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oc>
    <nc r="C59" t="inlineStr">
      <is>
        <r>
          <t>Uždavinys: Vykdyti inžinerinės infrastruktūros objektų plėtrą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368" sId="1">
    <oc r="C60" t="inlineStr">
      <is>
        <t xml:space="preserve">Panevėžio rajono seniūnijų kelių ir gatvių, šaligatvių rekonstravimas ir įrengimas </t>
      </is>
    </oc>
    <nc r="C60" t="inlineStr">
      <is>
        <t xml:space="preserve">Priemonė: Panevėžio rajono seniūnijų kelių ir gatvių, šaligatvių rekonstravimas ir įrengimas </t>
      </is>
    </nc>
  </rcc>
  <rcc rId="369" sId="1">
    <oc r="C66" t="inlineStr">
      <is>
        <t xml:space="preserve">Investicijos į finansinį turtą, lėšos kapitalui formuoti                          </t>
      </is>
    </oc>
    <nc r="C66" t="inlineStr">
      <is>
        <t xml:space="preserve">Priemonė: Investicijos į finansinį turtą, lėšos kapitalui formuoti                          </t>
      </is>
    </nc>
  </rcc>
  <rcc rId="370" sId="1">
    <oc r="C71" t="inlineStr">
      <is>
        <t xml:space="preserve">Daugiatikslių plėtros projektų parengimas </t>
      </is>
    </oc>
    <nc r="C71" t="inlineStr">
      <is>
        <t xml:space="preserve">Priemonė: Daugiatikslių plėtros projektų parengimas </t>
      </is>
    </nc>
  </rcc>
  <rcc rId="371" sId="1">
    <oc r="C76" t="inlineStr">
      <is>
        <t xml:space="preserve">Geriamojo vandens tiekimo ir nuotekų tvarkymo sistemų atnaujinimas ir plėtra Panevėžio rajone </t>
      </is>
    </oc>
    <nc r="C76" t="inlineStr">
      <is>
        <t xml:space="preserve">Priemonė: Geriamojo vandens tiekimo ir nuotekų tvarkymo sistemų atnaujinimas ir plėtra Panevėžio rajone </t>
      </is>
    </nc>
  </rcc>
  <rcc rId="372" sId="1">
    <oc r="C81" t="inlineStr">
      <is>
        <t xml:space="preserve">Nuotekų šalinimo tinklų statyba Linkaučių k., Panevėžio r. </t>
      </is>
    </oc>
    <nc r="C81" t="inlineStr">
      <is>
        <t xml:space="preserve">Priemonė: Nuotekų šalinimo tinklų statyba Linkaučių k., Panevėžio r. </t>
      </is>
    </nc>
  </rcc>
  <rcc rId="373" sId="1">
    <oc r="C87" t="inlineStr">
      <is>
        <t xml:space="preserve">Geriamojo vandens tiekimo sistemos Puodžiūnų k., Panevėžio r., statyba (draudimo paslaugų apmokėjimas) </t>
      </is>
    </oc>
    <nc r="C87" t="inlineStr">
      <is>
        <t xml:space="preserve">Priemonė: Geriamojo vandens tiekimo sistemos Puodžiūnų k., Panevėžio r., statyba (draudimo paslaugų apmokėjimas) </t>
      </is>
    </nc>
  </rcc>
  <rcc rId="374" sId="1">
    <oc r="C92" t="inlineStr">
      <is>
        <t xml:space="preserve">Individualių nuotekų sistemų įrengimo dalinis finansavimas </t>
      </is>
    </oc>
    <nc r="C92" t="inlineStr">
      <is>
        <t xml:space="preserve">Priemonė: Individualių nuotekų sistemų įrengimo dalinis finansavimas </t>
      </is>
    </nc>
  </rcc>
  <rcc rId="375" sId="1">
    <oc r="C97" t="inlineStr">
      <is>
        <t xml:space="preserve">Individualių geriamojo vandens gavybos įrenginių statybos išlaidų dalinis kompensavimas </t>
      </is>
    </oc>
    <nc r="C97" t="inlineStr">
      <is>
        <t xml:space="preserve">Priemonė: Individualių geriamojo vandens gavybos įrenginių statybos išlaidų dalinis kompensavimas </t>
      </is>
    </nc>
  </rcc>
  <rcc rId="376" sId="1">
    <oc r="C102" t="inlineStr">
      <is>
        <t xml:space="preserve">Sodininkų bendrijų projektų/paraiškų rėmimas </t>
      </is>
    </oc>
    <nc r="C102" t="inlineStr">
      <is>
        <t xml:space="preserve">Priemonė: Sodininkų bendrijų projektų/paraiškų rėmimas </t>
      </is>
    </nc>
  </rcc>
  <rcc rId="377" sId="1">
    <oc r="C107" t="inlineStr">
      <is>
        <t xml:space="preserve">Geležinkelio „Rail Baltica“ plėtra Panevėžio rajono ir miesto teritorijoje </t>
      </is>
    </oc>
    <nc r="C107" t="inlineStr">
      <is>
        <t xml:space="preserve">Priemonė: Geležinkelio „Rail Baltica“ plėtra Panevėžio rajono ir miesto teritorijoje </t>
      </is>
    </nc>
  </rcc>
  <rcc rId="378" sId="1">
    <oc r="C112" t="inlineStr">
      <is>
        <t>Projekto  02-001-06-07-02 (RE) „Didinti geriamojo vandens tiekimo ir nuotekų tvarkymo paslaugų prieinamumą Panevėžio rajone“ įgyvendinimas</t>
      </is>
    </oc>
    <nc r="C112" t="inlineStr">
      <is>
        <t>Priemonė: Projekto  02-001-06-07-02 (RE) „Didinti geriamojo vandens tiekimo ir nuotekų tvarkymo paslaugų prieinamumą Panevėžio rajone“ įgyvendinimas</t>
      </is>
    </nc>
  </rcc>
  <rcc rId="379" sId="1">
    <oc r="C119" t="inlineStr">
      <is>
        <t xml:space="preserve">Projekto Projekto 01-004-07-01-01 (RE), 01-004-07-02-01 (RE) „Viešojo transporto paslaugų sistemos efektyvinimas Panevėžio rajone“ įgyvendinimas </t>
      </is>
    </oc>
    <nc r="C119" t="inlineStr">
      <is>
        <t xml:space="preserve">Priemonė: Projekto Projekto 01-004-07-01-01 (RE), 01-004-07-02-01 (RE) „Viešojo transporto paslaugų sistemos efektyvinimas Panevėžio rajone“ įgyvendinimas </t>
      </is>
    </nc>
  </rcc>
  <rcc rId="380" sId="1">
    <oc r="C125" t="inlineStr">
      <is>
        <t xml:space="preserve">Projekto „Lengva energija“ įgyvendinimas </t>
      </is>
    </oc>
    <nc r="C125" t="inlineStr">
      <is>
        <t xml:space="preserve">Priemonė: Projekto „Lengva energija“ įgyvendinimas </t>
      </is>
    </nc>
  </rcc>
  <rcc rId="381" sId="1">
    <oc r="C131" t="inlineStr">
      <is>
        <t>Saulės fotovoltinių jėgainių diegimas visuomeninės paskirties pastatuose</t>
      </is>
    </oc>
    <nc r="C131" t="inlineStr">
      <is>
        <t>Priemonė: Saulės fotovoltinių jėgainių diegimas visuomeninės paskirties pastatuose</t>
      </is>
    </nc>
  </rcc>
  <rcv guid="{56D2BFEB-FBD1-49A4-9E18-A2DE346EBBDC}" action="delete"/>
  <rcv guid="{56D2BFEB-FBD1-49A4-9E18-A2DE346EBBDC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" sId="1" odxf="1" dxf="1">
    <nc r="B147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3" sId="1" odxf="1" dxf="1">
    <nc r="C147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4" sId="1" odxf="1" dxf="1">
    <nc r="D147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5" sId="1" odxf="1" dxf="1">
    <nc r="E147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86" sId="1" odxf="1" dxf="1">
    <nc r="B148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48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48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48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7" sId="1" odxf="1" dxf="1">
    <nc r="B149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49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49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49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8" sId="1" odxf="1" dxf="1">
    <nc r="B150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50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5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5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89" sId="1" odxf="1" dxf="1">
    <nc r="B151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51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5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5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0" sId="1" odxf="1" dxf="1">
    <nc r="B152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52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5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5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1" sId="1" odxf="1" dxf="1">
    <nc r="B153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53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5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5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2" sId="1" odxf="1" dxf="1">
    <nc r="B154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54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5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5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3" sId="1">
    <nc r="C151">
      <f>+D31</f>
    </nc>
  </rcc>
  <rrc rId="394" sId="1" ref="A153:XFD153" action="insertRow"/>
  <rcc rId="395" sId="1">
    <nc r="B153" t="inlineStr">
      <is>
        <t>Skolintos lėšos</t>
      </is>
    </nc>
  </rcc>
  <rcc rId="396" sId="1">
    <nc r="C153">
      <f>+D86</f>
    </nc>
  </rcc>
  <rcc rId="397" sId="1">
    <nc r="C154">
      <f>+D37</f>
    </nc>
  </rcc>
  <rcc rId="398" sId="1">
    <nc r="C148">
      <f>+C150+C151+C152+C153+C154</f>
    </nc>
  </rcc>
  <rfmt sheetId="1" sqref="F148" start="0" length="0">
    <dxf>
      <numFmt numFmtId="164" formatCode="0.0"/>
    </dxf>
  </rfmt>
  <rfmt sheetId="1" sqref="F150" start="0" length="0">
    <dxf>
      <numFmt numFmtId="164" formatCode="0.0"/>
    </dxf>
  </rfmt>
  <rcc rId="399" sId="1">
    <nc r="C150">
      <f>+D15+D20+D25+D30+D36+D42+D52+D69+D74+D95+D100+D105+D115+D128+D90+D110+D122+D134+D47</f>
    </nc>
  </rcc>
  <rcc rId="400" sId="1">
    <nc r="C152">
      <f>+D11+D16+D21+D32+D38+D58+D65+D96+D137+D43+D48</f>
    </nc>
  </rcc>
  <rcc rId="401" sId="1">
    <nc r="C155">
      <f>+D136+D130+D124+D117</f>
    </nc>
  </rcc>
  <rcc rId="402" sId="1">
    <nc r="D148">
      <f>+D150+D151+D152+D153+D154</f>
    </nc>
  </rcc>
  <rcc rId="403" sId="1">
    <nc r="D150">
      <f>+E15+E20+E25+E30+E36+E42+E52+E69+E74+E95+E100+E105+E115+E128+E90+E110+E122+E134+E47</f>
    </nc>
  </rcc>
  <rcc rId="404" sId="1">
    <nc r="D151">
      <f>+E31</f>
    </nc>
  </rcc>
  <rcc rId="405" sId="1">
    <nc r="D152">
      <f>+E11+E16+E21+E32+E38+E58+E65+E96+E137+E43+E48</f>
    </nc>
  </rcc>
  <rcc rId="406" sId="1">
    <nc r="D153">
      <f>+E86</f>
    </nc>
  </rcc>
  <rcc rId="407" sId="1">
    <nc r="D154">
      <f>+E37</f>
    </nc>
  </rcc>
  <rcc rId="408" sId="1">
    <nc r="D155">
      <f>+E136+E130+E124+E117</f>
    </nc>
  </rcc>
  <rcc rId="409" sId="1">
    <nc r="E148">
      <f>+E150+E151+E152+E153+E154</f>
    </nc>
  </rcc>
  <rcc rId="410" sId="1">
    <nc r="E150">
      <f>+F15+F20+F25+F30+F36+F42+F52+F69+F74+F95+F100+F105+F115+F128+F90+F110+F122+F134+F47</f>
    </nc>
  </rcc>
  <rcc rId="411" sId="1">
    <nc r="E151">
      <f>+F31</f>
    </nc>
  </rcc>
  <rcc rId="412" sId="1">
    <nc r="E152">
      <f>+F11+F16+F21+F32+F38+F58+F65+F96+F137+F43+F48</f>
    </nc>
  </rcc>
  <rcc rId="413" sId="1">
    <nc r="E153">
      <f>+F86</f>
    </nc>
  </rcc>
  <rcc rId="414" sId="1">
    <nc r="E154">
      <f>+F37</f>
    </nc>
  </rcc>
  <rcc rId="415" sId="1">
    <nc r="E155">
      <f>+F136+F130+F124+F117</f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>
    <oc r="D150">
      <f>+E15+E20+E25+E30+E36+E42+E52+E69+E74+E95+E100+E105+E115+E128+E90+E110+E122+E134+E47</f>
    </oc>
    <nc r="D150">
      <f>+E15+E20+E25+E30+E36+E42+E52+E69+E74+E95+E100+E105+E115+E128+E90+E110+E122+E134+E47+E57</f>
    </nc>
  </rcc>
  <rcc rId="417" sId="1">
    <oc r="D148">
      <f>+D150+D151+D152+D153+D154</f>
    </oc>
    <nc r="D148">
      <f>+D150+D151+D152+D153+D154+D155</f>
    </nc>
  </rcc>
  <rcc rId="418" sId="1">
    <oc r="E148">
      <f>+E150+E151+E152+E153+E154</f>
    </oc>
    <nc r="E148">
      <f>+E150+E151+E152+E153+E154+E155</f>
    </nc>
  </rcc>
  <rcc rId="419" sId="1">
    <oc r="E138">
      <f>+E120+E113+E108+E103+E132+E126+E98+E93+E88+E82+E77+E72+E67+E61+E50+E45+E40+E28+E23+E18+E13+E7+E34</f>
    </oc>
    <nc r="E138">
      <f>+E120+E113+E108+E103+E132+E126+E98+E93+E88+E82+E77+E72+E67+E61+E50+E45+E40+E28+E23+E18+E13+E7+E34+E55</f>
    </nc>
  </rcc>
  <rcc rId="420" sId="1">
    <oc r="F138">
      <f>+F120+F113+F108+F103+F132+F126+F98+F93+F88+F82+F77+F72+F67+F61+F50+F45+F40+F28+F23+F18+F13+F7+F34</f>
    </oc>
    <nc r="F138">
      <f>+F120+F113+F108+F103+F132+F126+F98+F93+F88+F82+F77+F72+F67+F61+F50+F45+F40+F28+F23+F18+F13+F7+F34+F55</f>
    </nc>
  </rcc>
  <rcc rId="421" sId="1">
    <oc r="E150">
      <f>+F15+F20+F25+F30+F36+F42+F52+F69+F74+F95+F100+F105+F115+F128+F90+F110+F122+F134+F47</f>
    </oc>
    <nc r="E150">
      <f>+F15+F20+F25+F30+F36+F42+F52+F69+F74+F95+F100+F105+F115+F128+F90+F110+F122+F134+F47+F57</f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66" start="0" length="0">
    <dxf>
      <font>
        <sz val="10"/>
        <color rgb="FFFF0000"/>
        <name val="Times New Roman"/>
        <family val="1"/>
        <scheme val="none"/>
      </font>
    </dxf>
  </rfmt>
  <rfmt sheetId="1" sqref="G131">
    <dxf>
      <fill>
        <patternFill>
          <bgColor rgb="FFFF0000"/>
        </patternFill>
      </fill>
    </dxf>
  </rfmt>
  <rfmt sheetId="1" xfDxf="1" sqref="G131" start="0" length="0">
    <dxf>
      <font>
        <b/>
        <sz val="10"/>
        <name val="Times New Roman"/>
        <family val="1"/>
        <scheme val="none"/>
      </font>
      <numFmt numFmtId="30" formatCode="@"/>
      <fill>
        <patternFill patternType="solid">
          <bgColor rgb="FFFF0000"/>
        </patternFill>
      </fill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22" sId="1" odxf="1" dxf="1">
    <nc r="G131" t="inlineStr">
      <is>
        <t>2.2.2.2</t>
      </is>
    </nc>
    <ndxf>
      <fill>
        <patternFill>
          <bgColor rgb="FFFFFFCC"/>
        </patternFill>
      </fill>
    </ndxf>
  </rcc>
  <rcv guid="{64EFB3AB-E636-4573-A9DF-F99249AADAA1}" action="delete"/>
  <rcv guid="{64EFB3AB-E636-4573-A9DF-F99249AADAA1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EFB3AB-E636-4573-A9DF-F99249AADAA1}" action="delete"/>
  <rcv guid="{64EFB3AB-E636-4573-A9DF-F99249AADAA1}" action="add"/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EFB3AB-E636-4573-A9DF-F99249AADAA1}" action="delete"/>
  <rcv guid="{64EFB3AB-E636-4573-A9DF-F99249AADAA1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3" sId="1">
    <oc r="G113">
      <f>SUM(G115:G118)</f>
    </oc>
    <nc r="G113"/>
  </rcc>
  <rfmt sheetId="1" sqref="G66" start="0" length="2147483647">
    <dxf>
      <font>
        <color auto="1"/>
      </font>
    </dxf>
  </rfmt>
  <rcc rId="424" sId="1">
    <oc r="G66" t="inlineStr">
      <is>
        <t>3.2.1.1??</t>
      </is>
    </oc>
    <nc r="G66" t="inlineStr">
      <is>
        <t>3.2.1.1</t>
      </is>
    </nc>
  </rcc>
  <rcv guid="{64EFB3AB-E636-4573-A9DF-F99249AADAA1}" action="delete"/>
  <rcv guid="{64EFB3AB-E636-4573-A9DF-F99249AADAA1}" action="add"/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EFB3AB-E636-4573-A9DF-F99249AADAA1}" action="delete"/>
  <rcv guid="{64EFB3AB-E636-4573-A9DF-F99249AADAA1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" sId="1">
    <nc r="B131" t="inlineStr">
      <is>
        <t>NEBELIEKA</t>
      </is>
    </nc>
  </rcc>
  <rcc rId="56" sId="1">
    <nc r="B121" t="inlineStr">
      <is>
        <t>NEBELIEKA</t>
      </is>
    </nc>
  </rcc>
  <rcc rId="57" sId="1">
    <nc r="B106" t="inlineStr">
      <is>
        <t>NEBELIEKA</t>
      </is>
    </nc>
  </rcc>
  <rcc rId="58" sId="1">
    <nc r="B101" t="inlineStr">
      <is>
        <t>NEBELIEKA</t>
      </is>
    </nc>
  </rcc>
  <rcc rId="59" sId="1">
    <nc r="B96" t="inlineStr">
      <is>
        <t>NEBELIEKA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" sId="1" ref="A172:XFD172" action="insertRow"/>
  <rrc rId="61" sId="1" ref="A172:XFD172" action="insertRow"/>
  <rrc rId="62" sId="1" ref="A172:XFD172" action="insertRow"/>
  <rrc rId="63" sId="1" ref="A172:XFD172" action="insertRow"/>
  <rrc rId="64" sId="1" ref="A172:XFD172" action="insertRow"/>
  <rrc rId="65" sId="1" ref="A172:XFD172" action="insertRow"/>
  <rrc rId="66" sId="1" ref="A172:XFD172" action="insertRow"/>
  <rfmt sheetId="1" sqref="B172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readingOrder="0"/>
      <border outline="0">
        <bottom style="thin">
          <color indexed="64"/>
        </bottom>
      </border>
    </dxf>
  </rfmt>
  <rfmt sheetId="1" sqref="C172" start="0" length="0">
    <dxf>
      <fill>
        <patternFill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cc rId="67" sId="1" odxf="1" dxf="1">
    <nc r="D172" t="inlineStr">
      <is>
        <t>Apskaitos sk.</t>
      </is>
    </nc>
    <odxf>
      <font>
        <b/>
        <sz val="10"/>
        <color auto="1"/>
        <name val="Times New Roman"/>
        <scheme val="none"/>
      </font>
      <fill>
        <patternFill patternType="none">
          <bgColor indexed="65"/>
        </patternFill>
      </fill>
      <alignment horizontal="general" readingOrder="0"/>
      <border outline="0">
        <top/>
      </border>
    </odxf>
    <ndxf>
      <font>
        <b val="0"/>
        <sz val="10"/>
        <color auto="1"/>
        <name val="Times New Roman"/>
        <scheme val="none"/>
      </font>
      <fill>
        <patternFill patternType="solid">
          <bgColor rgb="FFFFFFCC"/>
        </patternFill>
      </fill>
      <alignment horizontal="center" readingOrder="0"/>
      <border outline="0">
        <top style="thin">
          <color indexed="64"/>
        </top>
      </border>
    </ndxf>
  </rcc>
  <rfmt sheetId="1" sqref="E172" start="0" length="0">
    <dxf>
      <font>
        <b val="0"/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172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172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172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172" start="0" length="0">
    <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dxf>
  </rfmt>
  <rfmt sheetId="1" sqref="B173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</border>
    </dxf>
  </rfmt>
  <rcc rId="68" sId="1" odxf="1" dxf="1">
    <nc r="C173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  <top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  <top style="thin">
          <color indexed="64"/>
        </top>
      </border>
    </ndxf>
  </rcc>
  <rfmt sheetId="1" sqref="D173" start="0" length="0">
    <dxf>
      <font>
        <b val="0"/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E173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F173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G173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H173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I173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174" start="0" length="0">
    <dxf>
      <alignment horizontal="left" readingOrder="0"/>
      <border outline="0">
        <top style="thin">
          <color indexed="64"/>
        </top>
      </border>
    </dxf>
  </rfmt>
  <rcc rId="69" sId="1">
    <nc r="C174" t="inlineStr">
      <is>
        <t>Iš jo:</t>
      </is>
    </nc>
  </rcc>
  <rfmt sheetId="1" sqref="D174" start="0" length="0">
    <dxf>
      <border outline="0">
        <top style="thin">
          <color indexed="64"/>
        </top>
      </border>
    </dxf>
  </rfmt>
  <rfmt sheetId="1" sqref="E174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174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174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174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174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B175" start="0" length="0">
    <dxf>
      <alignment horizontal="center" readingOrder="0"/>
    </dxf>
  </rfmt>
  <rcc rId="70" sId="1" odxf="1" dxf="1">
    <nc r="C175" t="inlineStr">
      <is>
        <t xml:space="preserve">Savivaldybės biudžeto lėšos (nuosavos, be ankstesnių metų likučio) 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175" start="0" length="0">
    <dxf>
      <border outline="0">
        <top style="thin">
          <color indexed="64"/>
        </top>
      </border>
    </dxf>
  </rfmt>
  <rfmt sheetId="1" sqref="E175" start="0" length="0">
    <dxf>
      <border outline="0">
        <top style="thin">
          <color indexed="64"/>
        </top>
      </border>
    </dxf>
  </rfmt>
  <rfmt sheetId="1" sqref="F175" start="0" length="0">
    <dxf>
      <border outline="0">
        <top style="thin">
          <color indexed="64"/>
        </top>
      </border>
    </dxf>
  </rfmt>
  <rfmt sheetId="1" sqref="G175" start="0" length="0">
    <dxf>
      <border outline="0">
        <top style="thin">
          <color indexed="64"/>
        </top>
      </border>
    </dxf>
  </rfmt>
  <rfmt sheetId="1" sqref="H175" start="0" length="0">
    <dxf>
      <border outline="0">
        <top style="thin">
          <color indexed="64"/>
        </top>
      </border>
    </dxf>
  </rfmt>
  <rfmt sheetId="1" sqref="I175" start="0" length="0">
    <dxf>
      <border outline="0">
        <top style="thin">
          <color indexed="64"/>
        </top>
      </border>
    </dxf>
  </rfmt>
  <rfmt sheetId="1" sqref="B176" start="0" length="0">
    <dxf>
      <alignment horizontal="center" readingOrder="0"/>
    </dxf>
  </rfmt>
  <rcc rId="71" sId="1" odxf="1" dxf="1">
    <nc r="C176" t="inlineStr">
      <is>
        <t>Lietuvos Respublikos valstybės biudžeto dotacijos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176" start="0" length="0">
    <dxf>
      <border outline="0">
        <top style="thin">
          <color indexed="64"/>
        </top>
      </border>
    </dxf>
  </rfmt>
  <rfmt sheetId="1" sqref="E176" start="0" length="0">
    <dxf>
      <border outline="0">
        <top style="thin">
          <color indexed="64"/>
        </top>
      </border>
    </dxf>
  </rfmt>
  <rfmt sheetId="1" sqref="F176" start="0" length="0">
    <dxf>
      <border outline="0">
        <top style="thin">
          <color indexed="64"/>
        </top>
      </border>
    </dxf>
  </rfmt>
  <rfmt sheetId="1" sqref="G176" start="0" length="0">
    <dxf>
      <border outline="0">
        <top style="thin">
          <color indexed="64"/>
        </top>
      </border>
    </dxf>
  </rfmt>
  <rfmt sheetId="1" sqref="H176" start="0" length="0">
    <dxf>
      <border outline="0">
        <top style="thin">
          <color indexed="64"/>
        </top>
      </border>
    </dxf>
  </rfmt>
  <rfmt sheetId="1" sqref="I176" start="0" length="0">
    <dxf>
      <border outline="0">
        <top style="thin">
          <color indexed="64"/>
        </top>
      </border>
    </dxf>
  </rfmt>
  <rfmt sheetId="1" sqref="B177" start="0" length="0">
    <dxf>
      <alignment horizontal="center" readingOrder="0"/>
    </dxf>
  </rfmt>
  <rcc rId="72" sId="1" odxf="1" dxf="1">
    <nc r="C177" t="inlineStr">
      <is>
        <t>Europos Sąjungos ir kitos tarptautinės finansinės paramos lėšos</t>
      </is>
    </nc>
    <odxf>
      <fill>
        <patternFill patternType="solid">
          <bgColor theme="0"/>
        </patternFill>
      </fill>
      <border outline="0">
        <right style="thin">
          <color indexed="64"/>
        </right>
        <bottom style="thin">
          <color indexed="64"/>
        </bottom>
      </border>
    </odxf>
    <ndxf>
      <fill>
        <patternFill patternType="none">
          <bgColor indexed="65"/>
        </patternFill>
      </fill>
      <border outline="0">
        <right/>
        <bottom/>
      </border>
    </ndxf>
  </rcc>
  <rfmt sheetId="1" sqref="D177" start="0" length="0">
    <dxf>
      <border outline="0">
        <top style="thin">
          <color indexed="64"/>
        </top>
      </border>
    </dxf>
  </rfmt>
  <rfmt sheetId="1" sqref="E177" start="0" length="0">
    <dxf>
      <border outline="0">
        <top style="thin">
          <color indexed="64"/>
        </top>
      </border>
    </dxf>
  </rfmt>
  <rfmt sheetId="1" sqref="F177" start="0" length="0">
    <dxf>
      <border outline="0">
        <top style="thin">
          <color indexed="64"/>
        </top>
      </border>
    </dxf>
  </rfmt>
  <rfmt sheetId="1" sqref="G177" start="0" length="0">
    <dxf>
      <border outline="0">
        <top style="thin">
          <color indexed="64"/>
        </top>
      </border>
    </dxf>
  </rfmt>
  <rfmt sheetId="1" sqref="H177" start="0" length="0">
    <dxf>
      <border outline="0">
        <top style="thin">
          <color indexed="64"/>
        </top>
      </border>
    </dxf>
  </rfmt>
  <rfmt sheetId="1" sqref="I177" start="0" length="0">
    <dxf>
      <border outline="0">
        <top style="thin">
          <color indexed="64"/>
        </top>
      </border>
    </dxf>
  </rfmt>
  <rfmt sheetId="1" sqref="B178" start="0" length="0">
    <dxf>
      <border outline="0">
        <bottom style="thin">
          <color indexed="64"/>
        </bottom>
      </border>
    </dxf>
  </rfmt>
  <rcc rId="73" sId="1" odxf="1" dxf="1">
    <nc r="C178" t="inlineStr">
      <is>
        <t xml:space="preserve">Ankstesnių metų likučiai
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178" start="0" length="0">
    <dxf>
      <border outline="0">
        <top style="thin">
          <color indexed="64"/>
        </top>
      </border>
    </dxf>
  </rfmt>
  <rfmt sheetId="1" sqref="E178" start="0" length="0">
    <dxf>
      <border outline="0">
        <top style="thin">
          <color indexed="64"/>
        </top>
      </border>
    </dxf>
  </rfmt>
  <rfmt sheetId="1" sqref="F178" start="0" length="0">
    <dxf>
      <border outline="0">
        <top style="thin">
          <color indexed="64"/>
        </top>
      </border>
    </dxf>
  </rfmt>
  <rfmt sheetId="1" sqref="G178" start="0" length="0">
    <dxf>
      <border outline="0">
        <top style="thin">
          <color indexed="64"/>
        </top>
      </border>
    </dxf>
  </rfmt>
  <rfmt sheetId="1" sqref="H178" start="0" length="0">
    <dxf>
      <border outline="0">
        <top style="thin">
          <color indexed="64"/>
        </top>
      </border>
    </dxf>
  </rfmt>
  <rfmt sheetId="1" sqref="I178" start="0" length="0">
    <dxf>
      <border outline="0">
        <top style="thin">
          <color indexed="64"/>
        </top>
      </border>
    </dxf>
  </rfmt>
  <rcc rId="74" sId="1">
    <nc r="B172" t="inlineStr">
      <is>
        <t>004-01-02-14                  (PVP)</t>
      </is>
    </nc>
  </rcc>
  <rcc rId="75" sId="1">
    <nc r="C172" t="inlineStr">
      <is>
        <t>Saulės fotovoltinių jėgainių diegimas visuomeninės paskirties pastatuose</t>
      </is>
    </nc>
  </rcc>
  <rcv guid="{5766C048-6005-4F58-B96E-87E8013A150E}" action="delete"/>
  <rcv guid="{5766C048-6005-4F58-B96E-87E8013A150E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" sId="1" numFmtId="4">
    <nc r="F11">
      <v>400</v>
    </nc>
  </rcc>
  <rcc rId="77" sId="1">
    <nc r="F7">
      <f>SUM(F9:F11)</f>
    </nc>
  </rcc>
  <rcc rId="78" sId="1">
    <nc r="G7">
      <f>SUM(G9:G11)</f>
    </nc>
  </rcc>
  <rcc rId="79" sId="1">
    <nc r="H7">
      <f>SUM(H9:H11)</f>
    </nc>
  </rcc>
  <rcc rId="80" sId="1" numFmtId="4">
    <nc r="F75">
      <v>890</v>
    </nc>
  </rcc>
  <rcc rId="81" sId="1">
    <nc r="F71">
      <f>SUM(F73:F75)</f>
    </nc>
  </rcc>
  <rcc rId="82" sId="1">
    <nc r="G71">
      <f>SUM(G73:G75)</f>
    </nc>
  </rcc>
  <rcc rId="83" sId="1">
    <nc r="H71">
      <f>SUM(H73:H75)</f>
    </nc>
  </rcc>
  <rcc rId="84" sId="1" numFmtId="4">
    <nc r="F144">
      <v>50</v>
    </nc>
  </rcc>
  <rcc rId="85" sId="1">
    <nc r="F142">
      <f>SUM(F144:F145)</f>
    </nc>
  </rcc>
  <rcc rId="86" sId="1">
    <nc r="G142">
      <f>SUM(G144:G145)</f>
    </nc>
  </rcc>
  <rcc rId="87" sId="1">
    <nc r="H142">
      <f>SUM(H144:H145)</f>
    </nc>
  </rcc>
  <rcc rId="88" sId="1" numFmtId="4">
    <nc r="G144">
      <v>51.9</v>
    </nc>
  </rcc>
  <rcc rId="89" sId="1" numFmtId="4">
    <nc r="H144">
      <v>52.5</v>
    </nc>
  </rcc>
  <rcv guid="{5766C048-6005-4F58-B96E-87E8013A150E}" action="delete"/>
  <rcv guid="{5766C048-6005-4F58-B96E-87E8013A150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7">
  <userInfo guid="{042BF0B1-107B-4AF1-8902-639B144AE64C}" name="user" id="-882771625" dateTime="2023-10-27T13:33:41"/>
  <userInfo guid="{CEC28DA8-7477-494B-BD72-67D30AF12D3B}" name="user" id="-882794122" dateTime="2023-12-21T13:45:02"/>
  <userInfo guid="{D4774108-A687-4C87-B7C9-F2F56032B051}" name="user" id="-882798863" dateTime="2023-12-21T15:11:10"/>
  <userInfo guid="{D4774108-A687-4C87-B7C9-F2F56032B051}" name="user" id="-882802799" dateTime="2023-12-22T09:31:07"/>
  <userInfo guid="{D4774108-A687-4C87-B7C9-F2F56032B051}" name="user" id="-882795535" dateTime="2023-12-29T10:46:46"/>
  <userInfo guid="{EA6AE518-9016-4BE0-B802-1A87491E75AC}" name="user" id="-882788791" dateTime="2024-01-16T15:08:00"/>
  <userInfo guid="{EA6AE518-9016-4BE0-B802-1A87491E75AC}" name="user" id="-882824583" dateTime="2024-01-16T15:15:5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55"/>
  <sheetViews>
    <sheetView tabSelected="1" topLeftCell="A127" zoomScaleNormal="100" workbookViewId="0">
      <selection activeCell="G67" sqref="G6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10" ht="39.6" customHeight="1" x14ac:dyDescent="0.2">
      <c r="B2" s="64" t="s">
        <v>21</v>
      </c>
      <c r="C2" s="64"/>
      <c r="D2" s="64"/>
      <c r="E2" s="64"/>
      <c r="F2" s="64"/>
      <c r="G2" s="64"/>
    </row>
    <row r="3" spans="2:10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</v>
      </c>
      <c r="G3" s="9" t="s">
        <v>2</v>
      </c>
    </row>
    <row r="4" spans="2:10" x14ac:dyDescent="0.2">
      <c r="B4" s="20">
        <v>1</v>
      </c>
      <c r="C4" s="21">
        <v>2</v>
      </c>
      <c r="D4" s="20">
        <v>5</v>
      </c>
      <c r="E4" s="20">
        <v>6</v>
      </c>
      <c r="F4" s="20">
        <v>7</v>
      </c>
      <c r="G4" s="20">
        <v>8</v>
      </c>
    </row>
    <row r="5" spans="2:10" ht="31.9" customHeight="1" x14ac:dyDescent="0.2">
      <c r="B5" s="10" t="s">
        <v>30</v>
      </c>
      <c r="C5" s="10" t="s">
        <v>74</v>
      </c>
      <c r="D5" s="11"/>
      <c r="E5" s="11"/>
      <c r="F5" s="11"/>
      <c r="G5" s="11"/>
    </row>
    <row r="6" spans="2:10" ht="43.5" customHeight="1" x14ac:dyDescent="0.2">
      <c r="B6" s="12" t="s">
        <v>31</v>
      </c>
      <c r="C6" s="13" t="s">
        <v>75</v>
      </c>
      <c r="D6" s="22"/>
      <c r="E6" s="22"/>
      <c r="F6" s="22"/>
      <c r="G6" s="29" t="s">
        <v>50</v>
      </c>
    </row>
    <row r="7" spans="2:10" ht="17.25" customHeight="1" x14ac:dyDescent="0.2">
      <c r="B7" s="24"/>
      <c r="C7" s="23" t="s">
        <v>3</v>
      </c>
      <c r="D7" s="25">
        <f>SUM(D9:D11)</f>
        <v>452.5</v>
      </c>
      <c r="E7" s="25">
        <f t="shared" ref="E7:F7" si="0">SUM(E9:E11)</f>
        <v>469.4</v>
      </c>
      <c r="F7" s="25">
        <f t="shared" si="0"/>
        <v>474.4</v>
      </c>
      <c r="G7" s="30"/>
    </row>
    <row r="8" spans="2:10" ht="17.25" customHeight="1" x14ac:dyDescent="0.2">
      <c r="B8" s="37"/>
      <c r="C8" s="14" t="s">
        <v>4</v>
      </c>
      <c r="D8" s="38"/>
      <c r="E8" s="38"/>
      <c r="F8" s="38"/>
      <c r="G8" s="31"/>
    </row>
    <row r="9" spans="2:10" ht="27.75" customHeight="1" x14ac:dyDescent="0.2">
      <c r="B9" s="37"/>
      <c r="C9" s="14" t="s">
        <v>11</v>
      </c>
      <c r="D9" s="6"/>
      <c r="E9" s="6"/>
      <c r="F9" s="6"/>
      <c r="G9" s="31"/>
      <c r="H9" s="28"/>
      <c r="I9" s="28"/>
      <c r="J9" s="28"/>
    </row>
    <row r="10" spans="2:10" ht="17.25" customHeight="1" x14ac:dyDescent="0.2">
      <c r="B10" s="37"/>
      <c r="C10" s="14" t="s">
        <v>14</v>
      </c>
      <c r="D10" s="6"/>
      <c r="E10" s="6"/>
      <c r="F10" s="6"/>
      <c r="G10" s="31"/>
    </row>
    <row r="11" spans="2:10" ht="16.5" customHeight="1" x14ac:dyDescent="0.2">
      <c r="B11" s="37"/>
      <c r="C11" s="14" t="s">
        <v>10</v>
      </c>
      <c r="D11" s="6">
        <v>452.5</v>
      </c>
      <c r="E11" s="6">
        <v>469.4</v>
      </c>
      <c r="F11" s="6">
        <v>474.4</v>
      </c>
      <c r="G11" s="31"/>
    </row>
    <row r="12" spans="2:10" ht="25.9" customHeight="1" x14ac:dyDescent="0.2">
      <c r="B12" s="12" t="s">
        <v>32</v>
      </c>
      <c r="C12" s="13" t="s">
        <v>76</v>
      </c>
      <c r="D12" s="22"/>
      <c r="E12" s="22"/>
      <c r="F12" s="22"/>
      <c r="G12" s="29" t="s">
        <v>51</v>
      </c>
    </row>
    <row r="13" spans="2:10" ht="17.25" customHeight="1" x14ac:dyDescent="0.2">
      <c r="B13" s="24"/>
      <c r="C13" s="23" t="s">
        <v>3</v>
      </c>
      <c r="D13" s="25">
        <f>SUM(D15:D16)</f>
        <v>220</v>
      </c>
      <c r="E13" s="25">
        <f t="shared" ref="E13:F13" si="1">SUM(E15:E16)</f>
        <v>223</v>
      </c>
      <c r="F13" s="25">
        <f t="shared" si="1"/>
        <v>225.4</v>
      </c>
      <c r="G13" s="30"/>
    </row>
    <row r="14" spans="2:10" ht="17.25" customHeight="1" x14ac:dyDescent="0.2">
      <c r="B14" s="37"/>
      <c r="C14" s="14" t="s">
        <v>4</v>
      </c>
      <c r="D14" s="38"/>
      <c r="E14" s="38"/>
      <c r="F14" s="38"/>
      <c r="G14" s="31"/>
    </row>
    <row r="15" spans="2:10" ht="27.75" customHeight="1" x14ac:dyDescent="0.2">
      <c r="B15" s="37"/>
      <c r="C15" s="14" t="s">
        <v>11</v>
      </c>
      <c r="D15" s="6">
        <v>215</v>
      </c>
      <c r="E15" s="6">
        <v>223</v>
      </c>
      <c r="F15" s="6">
        <v>225.4</v>
      </c>
      <c r="G15" s="31"/>
    </row>
    <row r="16" spans="2:10" ht="16.5" customHeight="1" x14ac:dyDescent="0.2">
      <c r="B16" s="39"/>
      <c r="C16" s="14" t="s">
        <v>10</v>
      </c>
      <c r="D16" s="6">
        <v>5</v>
      </c>
      <c r="E16" s="6"/>
      <c r="F16" s="6"/>
      <c r="G16" s="31"/>
    </row>
    <row r="17" spans="2:7" ht="40.5" customHeight="1" x14ac:dyDescent="0.2">
      <c r="B17" s="12" t="s">
        <v>33</v>
      </c>
      <c r="C17" s="13" t="s">
        <v>77</v>
      </c>
      <c r="D17" s="19"/>
      <c r="E17" s="19"/>
      <c r="F17" s="19"/>
      <c r="G17" s="29" t="s">
        <v>52</v>
      </c>
    </row>
    <row r="18" spans="2:7" ht="17.25" customHeight="1" x14ac:dyDescent="0.2">
      <c r="B18" s="15"/>
      <c r="C18" s="40" t="s">
        <v>19</v>
      </c>
      <c r="D18" s="41">
        <f>SUM(D20:D21)</f>
        <v>149.79999999999998</v>
      </c>
      <c r="E18" s="41">
        <f t="shared" ref="E18:F18" si="2">SUM(E20:E21)</f>
        <v>155.4</v>
      </c>
      <c r="F18" s="41">
        <f t="shared" si="2"/>
        <v>157.1</v>
      </c>
      <c r="G18" s="32"/>
    </row>
    <row r="19" spans="2:7" ht="17.25" customHeight="1" x14ac:dyDescent="0.2">
      <c r="B19" s="65"/>
      <c r="C19" s="14" t="s">
        <v>4</v>
      </c>
      <c r="D19" s="6"/>
      <c r="E19" s="6"/>
      <c r="F19" s="6"/>
      <c r="G19" s="33"/>
    </row>
    <row r="20" spans="2:7" ht="27.75" customHeight="1" x14ac:dyDescent="0.2">
      <c r="B20" s="65"/>
      <c r="C20" s="14" t="s">
        <v>11</v>
      </c>
      <c r="D20" s="42">
        <v>126.6</v>
      </c>
      <c r="E20" s="42">
        <v>131.30000000000001</v>
      </c>
      <c r="F20" s="42">
        <v>132.69999999999999</v>
      </c>
      <c r="G20" s="34"/>
    </row>
    <row r="21" spans="2:7" ht="16.149999999999999" customHeight="1" x14ac:dyDescent="0.2">
      <c r="B21" s="65"/>
      <c r="C21" s="14" t="s">
        <v>10</v>
      </c>
      <c r="D21" s="42">
        <v>23.2</v>
      </c>
      <c r="E21" s="42">
        <v>24.1</v>
      </c>
      <c r="F21" s="42">
        <v>24.4</v>
      </c>
      <c r="G21" s="34"/>
    </row>
    <row r="22" spans="2:7" ht="34.9" customHeight="1" x14ac:dyDescent="0.2">
      <c r="B22" s="12" t="s">
        <v>34</v>
      </c>
      <c r="C22" s="13" t="s">
        <v>78</v>
      </c>
      <c r="D22" s="19"/>
      <c r="E22" s="19"/>
      <c r="F22" s="19"/>
      <c r="G22" s="29" t="s">
        <v>53</v>
      </c>
    </row>
    <row r="23" spans="2:7" ht="16.149999999999999" customHeight="1" x14ac:dyDescent="0.2">
      <c r="B23" s="15"/>
      <c r="C23" s="40" t="s">
        <v>3</v>
      </c>
      <c r="D23" s="41">
        <f>SUM(D25:D26)</f>
        <v>174.1</v>
      </c>
      <c r="E23" s="41">
        <f t="shared" ref="E23:F23" si="3">SUM(E25:E26)</f>
        <v>180.6</v>
      </c>
      <c r="F23" s="41">
        <f t="shared" si="3"/>
        <v>182.5</v>
      </c>
      <c r="G23" s="32"/>
    </row>
    <row r="24" spans="2:7" ht="16.149999999999999" customHeight="1" x14ac:dyDescent="0.2">
      <c r="B24" s="65"/>
      <c r="C24" s="14" t="s">
        <v>4</v>
      </c>
      <c r="D24" s="6"/>
      <c r="E24" s="6"/>
      <c r="F24" s="6"/>
      <c r="G24" s="33"/>
    </row>
    <row r="25" spans="2:7" ht="16.149999999999999" customHeight="1" x14ac:dyDescent="0.2">
      <c r="B25" s="65"/>
      <c r="C25" s="14" t="s">
        <v>11</v>
      </c>
      <c r="D25" s="42">
        <v>174.1</v>
      </c>
      <c r="E25" s="42">
        <v>180.6</v>
      </c>
      <c r="F25" s="42">
        <v>182.5</v>
      </c>
      <c r="G25" s="34"/>
    </row>
    <row r="26" spans="2:7" ht="16.149999999999999" customHeight="1" x14ac:dyDescent="0.2">
      <c r="B26" s="65"/>
      <c r="C26" s="14" t="s">
        <v>10</v>
      </c>
      <c r="D26" s="42"/>
      <c r="E26" s="42"/>
      <c r="F26" s="42"/>
      <c r="G26" s="34"/>
    </row>
    <row r="27" spans="2:7" ht="16.899999999999999" customHeight="1" x14ac:dyDescent="0.2">
      <c r="B27" s="12" t="s">
        <v>35</v>
      </c>
      <c r="C27" s="13" t="s">
        <v>79</v>
      </c>
      <c r="D27" s="19"/>
      <c r="E27" s="19"/>
      <c r="F27" s="19"/>
      <c r="G27" s="29" t="s">
        <v>54</v>
      </c>
    </row>
    <row r="28" spans="2:7" ht="16.149999999999999" customHeight="1" x14ac:dyDescent="0.2">
      <c r="B28" s="15"/>
      <c r="C28" s="40" t="s">
        <v>3</v>
      </c>
      <c r="D28" s="41">
        <f>SUM(D30:D32)</f>
        <v>230.6</v>
      </c>
      <c r="E28" s="41">
        <f t="shared" ref="E28:F28" si="4">SUM(E30:E32)</f>
        <v>233.7</v>
      </c>
      <c r="F28" s="41">
        <f t="shared" si="4"/>
        <v>231.6</v>
      </c>
      <c r="G28" s="32"/>
    </row>
    <row r="29" spans="2:7" ht="16.149999999999999" customHeight="1" x14ac:dyDescent="0.2">
      <c r="B29" s="65"/>
      <c r="C29" s="14" t="s">
        <v>4</v>
      </c>
      <c r="D29" s="6"/>
      <c r="E29" s="6"/>
      <c r="F29" s="6"/>
      <c r="G29" s="33"/>
    </row>
    <row r="30" spans="2:7" ht="31.9" customHeight="1" x14ac:dyDescent="0.2">
      <c r="B30" s="65"/>
      <c r="C30" s="14" t="s">
        <v>11</v>
      </c>
      <c r="D30" s="42">
        <v>43</v>
      </c>
      <c r="E30" s="42">
        <v>44.6</v>
      </c>
      <c r="F30" s="42">
        <v>45.1</v>
      </c>
      <c r="G30" s="34"/>
    </row>
    <row r="31" spans="2:7" ht="16.149999999999999" customHeight="1" x14ac:dyDescent="0.2">
      <c r="B31" s="65"/>
      <c r="C31" s="14" t="s">
        <v>18</v>
      </c>
      <c r="D31" s="42">
        <v>31.5</v>
      </c>
      <c r="E31" s="42">
        <v>27.2</v>
      </c>
      <c r="F31" s="42">
        <v>22.9</v>
      </c>
      <c r="G31" s="34"/>
    </row>
    <row r="32" spans="2:7" ht="16.149999999999999" customHeight="1" x14ac:dyDescent="0.2">
      <c r="B32" s="65"/>
      <c r="C32" s="14" t="s">
        <v>10</v>
      </c>
      <c r="D32" s="42">
        <v>156.1</v>
      </c>
      <c r="E32" s="42">
        <v>161.9</v>
      </c>
      <c r="F32" s="42">
        <v>163.6</v>
      </c>
      <c r="G32" s="34"/>
    </row>
    <row r="33" spans="2:7" ht="35.25" customHeight="1" x14ac:dyDescent="0.2">
      <c r="B33" s="12" t="s">
        <v>36</v>
      </c>
      <c r="C33" s="13" t="s">
        <v>80</v>
      </c>
      <c r="D33" s="19"/>
      <c r="E33" s="19"/>
      <c r="F33" s="19"/>
      <c r="G33" s="29" t="s">
        <v>55</v>
      </c>
    </row>
    <row r="34" spans="2:7" ht="16.149999999999999" customHeight="1" x14ac:dyDescent="0.2">
      <c r="B34" s="15"/>
      <c r="C34" s="40" t="s">
        <v>3</v>
      </c>
      <c r="D34" s="41">
        <f>SUM(D36:D38)</f>
        <v>770</v>
      </c>
      <c r="E34" s="41">
        <f t="shared" ref="E34:F34" si="5">SUM(E36:E38)</f>
        <v>783.2</v>
      </c>
      <c r="F34" s="41">
        <f t="shared" si="5"/>
        <v>786.2</v>
      </c>
      <c r="G34" s="32"/>
    </row>
    <row r="35" spans="2:7" ht="16.149999999999999" customHeight="1" x14ac:dyDescent="0.2">
      <c r="B35" s="65"/>
      <c r="C35" s="14" t="s">
        <v>4</v>
      </c>
      <c r="D35" s="6"/>
      <c r="E35" s="6"/>
      <c r="F35" s="6"/>
      <c r="G35" s="33"/>
    </row>
    <row r="36" spans="2:7" ht="16.149999999999999" customHeight="1" x14ac:dyDescent="0.2">
      <c r="B36" s="65"/>
      <c r="C36" s="14" t="s">
        <v>11</v>
      </c>
      <c r="D36" s="42">
        <v>587.1</v>
      </c>
      <c r="E36" s="42">
        <v>609</v>
      </c>
      <c r="F36" s="42">
        <v>615.5</v>
      </c>
      <c r="G36" s="34"/>
    </row>
    <row r="37" spans="2:7" ht="16.149999999999999" customHeight="1" x14ac:dyDescent="0.2">
      <c r="B37" s="65"/>
      <c r="C37" s="14" t="s">
        <v>29</v>
      </c>
      <c r="D37" s="42">
        <v>43.9</v>
      </c>
      <c r="E37" s="42">
        <v>30</v>
      </c>
      <c r="F37" s="42">
        <v>25</v>
      </c>
      <c r="G37" s="34"/>
    </row>
    <row r="38" spans="2:7" ht="16.149999999999999" customHeight="1" x14ac:dyDescent="0.2">
      <c r="B38" s="65"/>
      <c r="C38" s="14" t="s">
        <v>10</v>
      </c>
      <c r="D38" s="42">
        <v>139</v>
      </c>
      <c r="E38" s="42">
        <v>144.19999999999999</v>
      </c>
      <c r="F38" s="42">
        <v>145.69999999999999</v>
      </c>
      <c r="G38" s="34"/>
    </row>
    <row r="39" spans="2:7" ht="21.75" customHeight="1" x14ac:dyDescent="0.2">
      <c r="B39" s="12" t="s">
        <v>37</v>
      </c>
      <c r="C39" s="13" t="s">
        <v>81</v>
      </c>
      <c r="D39" s="19"/>
      <c r="E39" s="19"/>
      <c r="F39" s="19"/>
      <c r="G39" s="29" t="s">
        <v>56</v>
      </c>
    </row>
    <row r="40" spans="2:7" ht="16.149999999999999" customHeight="1" x14ac:dyDescent="0.2">
      <c r="B40" s="15"/>
      <c r="C40" s="40" t="s">
        <v>3</v>
      </c>
      <c r="D40" s="41">
        <f>SUM(D42:D43)</f>
        <v>10</v>
      </c>
      <c r="E40" s="41">
        <f t="shared" ref="E40:F40" si="6">SUM(E42:E43)</f>
        <v>10.4</v>
      </c>
      <c r="F40" s="41">
        <f t="shared" si="6"/>
        <v>10.5</v>
      </c>
      <c r="G40" s="32"/>
    </row>
    <row r="41" spans="2:7" ht="16.149999999999999" customHeight="1" x14ac:dyDescent="0.2">
      <c r="B41" s="65"/>
      <c r="C41" s="14" t="s">
        <v>4</v>
      </c>
      <c r="D41" s="6"/>
      <c r="E41" s="6"/>
      <c r="F41" s="6"/>
      <c r="G41" s="33"/>
    </row>
    <row r="42" spans="2:7" ht="16.149999999999999" customHeight="1" x14ac:dyDescent="0.2">
      <c r="B42" s="65"/>
      <c r="C42" s="14" t="s">
        <v>11</v>
      </c>
      <c r="D42" s="42">
        <v>10</v>
      </c>
      <c r="E42" s="42">
        <v>10.4</v>
      </c>
      <c r="F42" s="42">
        <v>10.5</v>
      </c>
      <c r="G42" s="34"/>
    </row>
    <row r="43" spans="2:7" ht="16.149999999999999" customHeight="1" x14ac:dyDescent="0.2">
      <c r="B43" s="65"/>
      <c r="C43" s="14" t="s">
        <v>10</v>
      </c>
      <c r="D43" s="42"/>
      <c r="E43" s="42"/>
      <c r="F43" s="42"/>
      <c r="G43" s="34"/>
    </row>
    <row r="44" spans="2:7" ht="18.600000000000001" customHeight="1" x14ac:dyDescent="0.2">
      <c r="B44" s="12" t="s">
        <v>38</v>
      </c>
      <c r="C44" s="13" t="s">
        <v>82</v>
      </c>
      <c r="D44" s="19"/>
      <c r="E44" s="19"/>
      <c r="F44" s="19"/>
      <c r="G44" s="29" t="s">
        <v>57</v>
      </c>
    </row>
    <row r="45" spans="2:7" ht="16.149999999999999" customHeight="1" x14ac:dyDescent="0.2">
      <c r="B45" s="15"/>
      <c r="C45" s="40" t="s">
        <v>3</v>
      </c>
      <c r="D45" s="41">
        <f>SUM(D47:D48)</f>
        <v>186</v>
      </c>
      <c r="E45" s="41">
        <f t="shared" ref="E45:F45" si="7">SUM(E47:E48)</f>
        <v>186.7</v>
      </c>
      <c r="F45" s="41">
        <f t="shared" si="7"/>
        <v>188.7</v>
      </c>
      <c r="G45" s="32"/>
    </row>
    <row r="46" spans="2:7" ht="16.149999999999999" customHeight="1" x14ac:dyDescent="0.2">
      <c r="B46" s="65"/>
      <c r="C46" s="14" t="s">
        <v>4</v>
      </c>
      <c r="D46" s="6"/>
      <c r="E46" s="6"/>
      <c r="F46" s="6"/>
      <c r="G46" s="33"/>
    </row>
    <row r="47" spans="2:7" ht="16.149999999999999" customHeight="1" x14ac:dyDescent="0.2">
      <c r="B47" s="65"/>
      <c r="C47" s="14" t="s">
        <v>11</v>
      </c>
      <c r="D47" s="42">
        <v>180</v>
      </c>
      <c r="E47" s="42">
        <v>186.7</v>
      </c>
      <c r="F47" s="42">
        <v>188.7</v>
      </c>
      <c r="G47" s="34"/>
    </row>
    <row r="48" spans="2:7" ht="16.149999999999999" customHeight="1" x14ac:dyDescent="0.2">
      <c r="B48" s="65"/>
      <c r="C48" s="14" t="s">
        <v>10</v>
      </c>
      <c r="D48" s="42">
        <v>6</v>
      </c>
      <c r="E48" s="42"/>
      <c r="F48" s="42"/>
      <c r="G48" s="34"/>
    </row>
    <row r="49" spans="2:7" ht="27" customHeight="1" x14ac:dyDescent="0.2">
      <c r="B49" s="12" t="s">
        <v>39</v>
      </c>
      <c r="C49" s="13" t="s">
        <v>83</v>
      </c>
      <c r="D49" s="19"/>
      <c r="E49" s="19"/>
      <c r="F49" s="19"/>
      <c r="G49" s="29" t="s">
        <v>58</v>
      </c>
    </row>
    <row r="50" spans="2:7" ht="16.5" customHeight="1" x14ac:dyDescent="0.2">
      <c r="B50" s="15"/>
      <c r="C50" s="40" t="s">
        <v>3</v>
      </c>
      <c r="D50" s="41">
        <f>SUM(D52:D53)</f>
        <v>26</v>
      </c>
      <c r="E50" s="41">
        <f t="shared" ref="E50:F50" si="8">SUM(E52:E53)</f>
        <v>27</v>
      </c>
      <c r="F50" s="41">
        <f t="shared" si="8"/>
        <v>27.3</v>
      </c>
      <c r="G50" s="32"/>
    </row>
    <row r="51" spans="2:7" ht="16.5" customHeight="1" x14ac:dyDescent="0.2">
      <c r="B51" s="43"/>
      <c r="C51" s="14" t="s">
        <v>4</v>
      </c>
      <c r="D51" s="6"/>
      <c r="E51" s="6"/>
      <c r="F51" s="6"/>
      <c r="G51" s="33"/>
    </row>
    <row r="52" spans="2:7" ht="16.5" customHeight="1" x14ac:dyDescent="0.2">
      <c r="B52" s="44"/>
      <c r="C52" s="14" t="s">
        <v>11</v>
      </c>
      <c r="D52" s="42">
        <v>26</v>
      </c>
      <c r="E52" s="42">
        <v>27</v>
      </c>
      <c r="F52" s="42">
        <v>27.3</v>
      </c>
      <c r="G52" s="34"/>
    </row>
    <row r="53" spans="2:7" ht="16.5" customHeight="1" x14ac:dyDescent="0.2">
      <c r="B53" s="37"/>
      <c r="C53" s="14" t="s">
        <v>10</v>
      </c>
      <c r="D53" s="42"/>
      <c r="E53" s="42"/>
      <c r="F53" s="42"/>
      <c r="G53" s="34"/>
    </row>
    <row r="54" spans="2:7" ht="53.45" customHeight="1" x14ac:dyDescent="0.2">
      <c r="B54" s="12" t="s">
        <v>49</v>
      </c>
      <c r="C54" s="13" t="s">
        <v>84</v>
      </c>
      <c r="D54" s="19"/>
      <c r="E54" s="19"/>
      <c r="F54" s="19"/>
      <c r="G54" s="29" t="s">
        <v>55</v>
      </c>
    </row>
    <row r="55" spans="2:7" ht="16.5" customHeight="1" x14ac:dyDescent="0.2">
      <c r="B55" s="15"/>
      <c r="C55" s="40" t="s">
        <v>3</v>
      </c>
      <c r="D55" s="41">
        <f>SUM(D57:D58)</f>
        <v>20.7</v>
      </c>
      <c r="E55" s="41">
        <f t="shared" ref="E55:F55" si="9">SUM(E57:E58)</f>
        <v>90</v>
      </c>
      <c r="F55" s="41">
        <f t="shared" si="9"/>
        <v>120</v>
      </c>
      <c r="G55" s="32"/>
    </row>
    <row r="56" spans="2:7" ht="16.5" customHeight="1" x14ac:dyDescent="0.2">
      <c r="B56" s="43"/>
      <c r="C56" s="14" t="s">
        <v>4</v>
      </c>
      <c r="D56" s="6"/>
      <c r="E56" s="6"/>
      <c r="F56" s="6"/>
      <c r="G56" s="33"/>
    </row>
    <row r="57" spans="2:7" ht="16.5" customHeight="1" x14ac:dyDescent="0.2">
      <c r="B57" s="44"/>
      <c r="C57" s="14" t="s">
        <v>11</v>
      </c>
      <c r="D57" s="42"/>
      <c r="E57" s="42">
        <v>90</v>
      </c>
      <c r="F57" s="42">
        <v>120</v>
      </c>
      <c r="G57" s="34"/>
    </row>
    <row r="58" spans="2:7" ht="16.5" customHeight="1" x14ac:dyDescent="0.2">
      <c r="B58" s="37"/>
      <c r="C58" s="14" t="s">
        <v>10</v>
      </c>
      <c r="D58" s="42">
        <v>20.7</v>
      </c>
      <c r="E58" s="42"/>
      <c r="F58" s="42"/>
      <c r="G58" s="34"/>
    </row>
    <row r="59" spans="2:7" ht="33" customHeight="1" x14ac:dyDescent="0.2">
      <c r="B59" s="10" t="s">
        <v>40</v>
      </c>
      <c r="C59" s="10" t="s">
        <v>85</v>
      </c>
      <c r="D59" s="11"/>
      <c r="E59" s="11"/>
      <c r="F59" s="11"/>
      <c r="G59" s="35"/>
    </row>
    <row r="60" spans="2:7" ht="28.9" customHeight="1" x14ac:dyDescent="0.2">
      <c r="B60" s="12" t="s">
        <v>41</v>
      </c>
      <c r="C60" s="13" t="s">
        <v>86</v>
      </c>
      <c r="D60" s="19"/>
      <c r="E60" s="19"/>
      <c r="F60" s="19"/>
      <c r="G60" s="29" t="s">
        <v>59</v>
      </c>
    </row>
    <row r="61" spans="2:7" ht="16.149999999999999" customHeight="1" x14ac:dyDescent="0.2">
      <c r="B61" s="15"/>
      <c r="C61" s="40" t="s">
        <v>3</v>
      </c>
      <c r="D61" s="41">
        <f>SUM(D63:D65)</f>
        <v>890</v>
      </c>
      <c r="E61" s="41">
        <f t="shared" ref="E61:F61" si="10">SUM(E63:E65)</f>
        <v>200</v>
      </c>
      <c r="F61" s="41">
        <f t="shared" si="10"/>
        <v>250</v>
      </c>
      <c r="G61" s="32"/>
    </row>
    <row r="62" spans="2:7" ht="16.149999999999999" customHeight="1" x14ac:dyDescent="0.2">
      <c r="B62" s="65"/>
      <c r="C62" s="14" t="s">
        <v>4</v>
      </c>
      <c r="D62" s="6"/>
      <c r="E62" s="6"/>
      <c r="F62" s="6"/>
      <c r="G62" s="33"/>
    </row>
    <row r="63" spans="2:7" ht="30.6" customHeight="1" x14ac:dyDescent="0.2">
      <c r="B63" s="65"/>
      <c r="C63" s="14" t="s">
        <v>11</v>
      </c>
      <c r="D63" s="42"/>
      <c r="E63" s="42"/>
      <c r="F63" s="42"/>
      <c r="G63" s="34"/>
    </row>
    <row r="64" spans="2:7" ht="16.149999999999999" customHeight="1" x14ac:dyDescent="0.2">
      <c r="B64" s="65"/>
      <c r="C64" s="14" t="s">
        <v>14</v>
      </c>
      <c r="D64" s="42"/>
      <c r="E64" s="42"/>
      <c r="F64" s="42"/>
      <c r="G64" s="34"/>
    </row>
    <row r="65" spans="2:7" ht="16.149999999999999" customHeight="1" x14ac:dyDescent="0.2">
      <c r="B65" s="65"/>
      <c r="C65" s="14" t="s">
        <v>10</v>
      </c>
      <c r="D65" s="42">
        <v>890</v>
      </c>
      <c r="E65" s="42">
        <v>200</v>
      </c>
      <c r="F65" s="42">
        <v>250</v>
      </c>
      <c r="G65" s="34"/>
    </row>
    <row r="66" spans="2:7" ht="28.5" customHeight="1" x14ac:dyDescent="0.2">
      <c r="B66" s="12" t="s">
        <v>42</v>
      </c>
      <c r="C66" s="13" t="s">
        <v>87</v>
      </c>
      <c r="D66" s="19"/>
      <c r="E66" s="19"/>
      <c r="F66" s="19"/>
      <c r="G66" s="63" t="s">
        <v>53</v>
      </c>
    </row>
    <row r="67" spans="2:7" ht="16.149999999999999" customHeight="1" x14ac:dyDescent="0.2">
      <c r="B67" s="15"/>
      <c r="C67" s="40" t="s">
        <v>3</v>
      </c>
      <c r="D67" s="41">
        <f>SUM(D69:D70)</f>
        <v>215</v>
      </c>
      <c r="E67" s="41">
        <f t="shared" ref="E67:F67" si="11">SUM(E69:E70)</f>
        <v>223</v>
      </c>
      <c r="F67" s="41">
        <f t="shared" si="11"/>
        <v>225.4</v>
      </c>
      <c r="G67" s="32"/>
    </row>
    <row r="68" spans="2:7" ht="16.149999999999999" customHeight="1" x14ac:dyDescent="0.2">
      <c r="B68" s="65"/>
      <c r="C68" s="14" t="s">
        <v>4</v>
      </c>
      <c r="D68" s="6"/>
      <c r="E68" s="6"/>
      <c r="F68" s="6"/>
      <c r="G68" s="33"/>
    </row>
    <row r="69" spans="2:7" ht="16.149999999999999" customHeight="1" x14ac:dyDescent="0.2">
      <c r="B69" s="65"/>
      <c r="C69" s="14" t="s">
        <v>11</v>
      </c>
      <c r="D69" s="42">
        <v>215</v>
      </c>
      <c r="E69" s="42">
        <v>223</v>
      </c>
      <c r="F69" s="42">
        <v>225.4</v>
      </c>
      <c r="G69" s="34"/>
    </row>
    <row r="70" spans="2:7" ht="16.149999999999999" customHeight="1" x14ac:dyDescent="0.2">
      <c r="B70" s="65"/>
      <c r="C70" s="14" t="s">
        <v>10</v>
      </c>
      <c r="D70" s="42"/>
      <c r="E70" s="42"/>
      <c r="F70" s="42"/>
      <c r="G70" s="34"/>
    </row>
    <row r="71" spans="2:7" ht="33.6" customHeight="1" x14ac:dyDescent="0.2">
      <c r="B71" s="12" t="s">
        <v>48</v>
      </c>
      <c r="C71" s="13" t="s">
        <v>88</v>
      </c>
      <c r="D71" s="19"/>
      <c r="E71" s="19"/>
      <c r="F71" s="19"/>
      <c r="G71" s="29" t="s">
        <v>60</v>
      </c>
    </row>
    <row r="72" spans="2:7" ht="16.149999999999999" customHeight="1" x14ac:dyDescent="0.2">
      <c r="B72" s="15"/>
      <c r="C72" s="40" t="s">
        <v>3</v>
      </c>
      <c r="D72" s="41">
        <f>SUM(D74:D75)</f>
        <v>140</v>
      </c>
      <c r="E72" s="41">
        <f t="shared" ref="E72:F72" si="12">SUM(E74:E75)</f>
        <v>145.19999999999999</v>
      </c>
      <c r="F72" s="41">
        <f t="shared" si="12"/>
        <v>146.69999999999999</v>
      </c>
      <c r="G72" s="32"/>
    </row>
    <row r="73" spans="2:7" ht="16.149999999999999" customHeight="1" x14ac:dyDescent="0.2">
      <c r="B73" s="65"/>
      <c r="C73" s="14" t="s">
        <v>4</v>
      </c>
      <c r="D73" s="6"/>
      <c r="E73" s="6"/>
      <c r="F73" s="6"/>
      <c r="G73" s="33"/>
    </row>
    <row r="74" spans="2:7" ht="16.149999999999999" customHeight="1" x14ac:dyDescent="0.2">
      <c r="B74" s="65"/>
      <c r="C74" s="14" t="s">
        <v>11</v>
      </c>
      <c r="D74" s="42">
        <v>140</v>
      </c>
      <c r="E74" s="42">
        <v>145.19999999999999</v>
      </c>
      <c r="F74" s="42">
        <v>146.69999999999999</v>
      </c>
      <c r="G74" s="34"/>
    </row>
    <row r="75" spans="2:7" ht="16.149999999999999" customHeight="1" x14ac:dyDescent="0.2">
      <c r="B75" s="65"/>
      <c r="C75" s="14" t="s">
        <v>10</v>
      </c>
      <c r="D75" s="42"/>
      <c r="E75" s="42"/>
      <c r="F75" s="42"/>
      <c r="G75" s="34"/>
    </row>
    <row r="76" spans="2:7" ht="40.15" customHeight="1" x14ac:dyDescent="0.2">
      <c r="B76" s="12" t="s">
        <v>43</v>
      </c>
      <c r="C76" s="13" t="s">
        <v>89</v>
      </c>
      <c r="D76" s="19"/>
      <c r="E76" s="19"/>
      <c r="F76" s="19"/>
      <c r="G76" s="29" t="s">
        <v>61</v>
      </c>
    </row>
    <row r="77" spans="2:7" ht="16.149999999999999" customHeight="1" x14ac:dyDescent="0.2">
      <c r="B77" s="15"/>
      <c r="C77" s="40" t="s">
        <v>3</v>
      </c>
      <c r="D77" s="41">
        <f>SUM(D79:D80)</f>
        <v>0</v>
      </c>
      <c r="E77" s="41">
        <f t="shared" ref="E77:F77" si="13">SUM(E79:E80)</f>
        <v>0</v>
      </c>
      <c r="F77" s="41">
        <f t="shared" si="13"/>
        <v>0</v>
      </c>
      <c r="G77" s="32"/>
    </row>
    <row r="78" spans="2:7" ht="15.75" customHeight="1" x14ac:dyDescent="0.2">
      <c r="B78" s="65"/>
      <c r="C78" s="14" t="s">
        <v>4</v>
      </c>
      <c r="D78" s="6"/>
      <c r="E78" s="6"/>
      <c r="F78" s="6"/>
      <c r="G78" s="33"/>
    </row>
    <row r="79" spans="2:7" ht="16.149999999999999" customHeight="1" x14ac:dyDescent="0.2">
      <c r="B79" s="65"/>
      <c r="C79" s="14" t="s">
        <v>11</v>
      </c>
      <c r="D79" s="42"/>
      <c r="E79" s="42"/>
      <c r="F79" s="42"/>
      <c r="G79" s="34"/>
    </row>
    <row r="80" spans="2:7" ht="20.25" customHeight="1" x14ac:dyDescent="0.2">
      <c r="B80" s="65"/>
      <c r="C80" s="14" t="s">
        <v>10</v>
      </c>
      <c r="D80" s="42"/>
      <c r="E80" s="42"/>
      <c r="F80" s="42"/>
      <c r="G80" s="34"/>
    </row>
    <row r="81" spans="2:9" ht="31.9" customHeight="1" x14ac:dyDescent="0.2">
      <c r="B81" s="12" t="s">
        <v>44</v>
      </c>
      <c r="C81" s="13" t="s">
        <v>90</v>
      </c>
      <c r="D81" s="19"/>
      <c r="E81" s="19"/>
      <c r="F81" s="19"/>
      <c r="G81" s="29" t="s">
        <v>62</v>
      </c>
    </row>
    <row r="82" spans="2:9" ht="16.149999999999999" customHeight="1" x14ac:dyDescent="0.2">
      <c r="B82" s="15"/>
      <c r="C82" s="40" t="s">
        <v>3</v>
      </c>
      <c r="D82" s="41">
        <f>SUM(D84:D86)</f>
        <v>462.8</v>
      </c>
      <c r="E82" s="41">
        <f t="shared" ref="E82:F82" si="14">SUM(E84:E86)</f>
        <v>0</v>
      </c>
      <c r="F82" s="41">
        <f t="shared" si="14"/>
        <v>0</v>
      </c>
      <c r="G82" s="32"/>
    </row>
    <row r="83" spans="2:9" ht="16.149999999999999" customHeight="1" x14ac:dyDescent="0.2">
      <c r="B83" s="43"/>
      <c r="C83" s="14" t="s">
        <v>4</v>
      </c>
      <c r="D83" s="6"/>
      <c r="E83" s="6"/>
      <c r="F83" s="6"/>
      <c r="G83" s="33"/>
    </row>
    <row r="84" spans="2:9" ht="16.149999999999999" customHeight="1" x14ac:dyDescent="0.2">
      <c r="B84" s="44"/>
      <c r="C84" s="14" t="s">
        <v>11</v>
      </c>
      <c r="D84" s="42"/>
      <c r="E84" s="42"/>
      <c r="F84" s="42"/>
      <c r="G84" s="34"/>
    </row>
    <row r="85" spans="2:9" ht="16.5" customHeight="1" x14ac:dyDescent="0.2">
      <c r="B85" s="45"/>
      <c r="C85" s="14" t="s">
        <v>10</v>
      </c>
      <c r="D85" s="42"/>
      <c r="E85" s="42"/>
      <c r="F85" s="42"/>
      <c r="G85" s="34"/>
    </row>
    <row r="86" spans="2:9" ht="19.5" customHeight="1" x14ac:dyDescent="0.2">
      <c r="B86" s="45"/>
      <c r="C86" s="14" t="s">
        <v>73</v>
      </c>
      <c r="D86" s="42">
        <v>462.8</v>
      </c>
      <c r="E86" s="6"/>
      <c r="F86" s="6"/>
      <c r="G86" s="34"/>
    </row>
    <row r="87" spans="2:9" ht="42.75" customHeight="1" x14ac:dyDescent="0.2">
      <c r="B87" s="12" t="s">
        <v>45</v>
      </c>
      <c r="C87" s="13" t="s">
        <v>91</v>
      </c>
      <c r="D87" s="19"/>
      <c r="E87" s="19"/>
      <c r="F87" s="19"/>
      <c r="G87" s="29" t="s">
        <v>61</v>
      </c>
    </row>
    <row r="88" spans="2:9" ht="16.149999999999999" customHeight="1" x14ac:dyDescent="0.2">
      <c r="B88" s="15"/>
      <c r="C88" s="40" t="s">
        <v>3</v>
      </c>
      <c r="D88" s="41">
        <f>SUM(D90:D91)</f>
        <v>0.1</v>
      </c>
      <c r="E88" s="41">
        <f t="shared" ref="E88:F88" si="15">SUM(E90:E91)</f>
        <v>0</v>
      </c>
      <c r="F88" s="41">
        <f t="shared" si="15"/>
        <v>0</v>
      </c>
      <c r="G88" s="32"/>
    </row>
    <row r="89" spans="2:9" ht="16.149999999999999" customHeight="1" x14ac:dyDescent="0.2">
      <c r="B89" s="43"/>
      <c r="C89" s="14" t="s">
        <v>4</v>
      </c>
      <c r="D89" s="6"/>
      <c r="E89" s="6"/>
      <c r="F89" s="6"/>
      <c r="G89" s="33"/>
    </row>
    <row r="90" spans="2:9" ht="16.149999999999999" customHeight="1" x14ac:dyDescent="0.2">
      <c r="B90" s="44"/>
      <c r="C90" s="14" t="s">
        <v>11</v>
      </c>
      <c r="D90" s="42">
        <v>0.1</v>
      </c>
      <c r="E90" s="42"/>
      <c r="F90" s="42"/>
      <c r="G90" s="34"/>
    </row>
    <row r="91" spans="2:9" ht="21.75" customHeight="1" x14ac:dyDescent="0.2">
      <c r="B91" s="37"/>
      <c r="C91" s="14" t="s">
        <v>10</v>
      </c>
      <c r="D91" s="42"/>
      <c r="E91" s="42"/>
      <c r="F91" s="42"/>
      <c r="G91" s="34"/>
    </row>
    <row r="92" spans="2:9" ht="30" customHeight="1" x14ac:dyDescent="0.2">
      <c r="B92" s="12" t="s">
        <v>63</v>
      </c>
      <c r="C92" s="13" t="s">
        <v>92</v>
      </c>
      <c r="D92" s="19"/>
      <c r="E92" s="19"/>
      <c r="F92" s="19"/>
      <c r="G92" s="29" t="s">
        <v>62</v>
      </c>
      <c r="I92" s="26"/>
    </row>
    <row r="93" spans="2:9" ht="18.600000000000001" customHeight="1" x14ac:dyDescent="0.2">
      <c r="B93" s="15"/>
      <c r="C93" s="40" t="s">
        <v>3</v>
      </c>
      <c r="D93" s="41">
        <f>SUM(D95:D96)</f>
        <v>148.80000000000001</v>
      </c>
      <c r="E93" s="41">
        <f t="shared" ref="E93:F93" si="16">SUM(E95:E96)</f>
        <v>103.7</v>
      </c>
      <c r="F93" s="41">
        <f t="shared" si="16"/>
        <v>104.8</v>
      </c>
      <c r="G93" s="32"/>
      <c r="I93" s="26"/>
    </row>
    <row r="94" spans="2:9" ht="18.600000000000001" customHeight="1" x14ac:dyDescent="0.2">
      <c r="B94" s="43"/>
      <c r="C94" s="14" t="s">
        <v>4</v>
      </c>
      <c r="D94" s="6"/>
      <c r="E94" s="6"/>
      <c r="F94" s="6"/>
      <c r="G94" s="33"/>
      <c r="I94" s="26"/>
    </row>
    <row r="95" spans="2:9" ht="25.5" customHeight="1" x14ac:dyDescent="0.2">
      <c r="B95" s="44"/>
      <c r="C95" s="14" t="s">
        <v>11</v>
      </c>
      <c r="D95" s="42">
        <v>100</v>
      </c>
      <c r="E95" s="42">
        <v>103.7</v>
      </c>
      <c r="F95" s="42">
        <v>104.8</v>
      </c>
      <c r="G95" s="34"/>
      <c r="I95" s="26"/>
    </row>
    <row r="96" spans="2:9" ht="18.600000000000001" customHeight="1" x14ac:dyDescent="0.2">
      <c r="B96" s="37"/>
      <c r="C96" s="14" t="s">
        <v>10</v>
      </c>
      <c r="D96" s="42">
        <v>48.8</v>
      </c>
      <c r="E96" s="42"/>
      <c r="F96" s="42"/>
      <c r="G96" s="34"/>
      <c r="I96" s="26"/>
    </row>
    <row r="97" spans="2:7" ht="31.5" customHeight="1" x14ac:dyDescent="0.2">
      <c r="B97" s="12" t="s">
        <v>46</v>
      </c>
      <c r="C97" s="13" t="s">
        <v>93</v>
      </c>
      <c r="D97" s="19"/>
      <c r="E97" s="19"/>
      <c r="F97" s="19"/>
      <c r="G97" s="29" t="s">
        <v>61</v>
      </c>
    </row>
    <row r="98" spans="2:7" ht="16.5" customHeight="1" x14ac:dyDescent="0.2">
      <c r="B98" s="46"/>
      <c r="C98" s="40" t="s">
        <v>3</v>
      </c>
      <c r="D98" s="41">
        <f>SUM(D100:D101)</f>
        <v>50</v>
      </c>
      <c r="E98" s="41">
        <f t="shared" ref="E98:F98" si="17">SUM(E100:E101)</f>
        <v>51.9</v>
      </c>
      <c r="F98" s="41">
        <f t="shared" si="17"/>
        <v>52.5</v>
      </c>
      <c r="G98" s="32"/>
    </row>
    <row r="99" spans="2:7" ht="16.5" customHeight="1" x14ac:dyDescent="0.2">
      <c r="B99" s="47"/>
      <c r="C99" s="14" t="s">
        <v>4</v>
      </c>
      <c r="D99" s="6"/>
      <c r="E99" s="6"/>
      <c r="F99" s="6"/>
      <c r="G99" s="33"/>
    </row>
    <row r="100" spans="2:7" ht="16.5" customHeight="1" x14ac:dyDescent="0.2">
      <c r="B100" s="48"/>
      <c r="C100" s="14" t="s">
        <v>11</v>
      </c>
      <c r="D100" s="42">
        <v>50</v>
      </c>
      <c r="E100" s="42">
        <v>51.9</v>
      </c>
      <c r="F100" s="42">
        <v>52.5</v>
      </c>
      <c r="G100" s="34"/>
    </row>
    <row r="101" spans="2:7" ht="16.5" customHeight="1" x14ac:dyDescent="0.2">
      <c r="B101" s="49"/>
      <c r="C101" s="14" t="s">
        <v>10</v>
      </c>
      <c r="D101" s="42"/>
      <c r="E101" s="42"/>
      <c r="F101" s="42"/>
      <c r="G101" s="34"/>
    </row>
    <row r="102" spans="2:7" ht="34.15" customHeight="1" x14ac:dyDescent="0.2">
      <c r="B102" s="12" t="s">
        <v>47</v>
      </c>
      <c r="C102" s="13" t="s">
        <v>94</v>
      </c>
      <c r="D102" s="19"/>
      <c r="E102" s="19"/>
      <c r="F102" s="19"/>
      <c r="G102" s="29" t="s">
        <v>64</v>
      </c>
    </row>
    <row r="103" spans="2:7" ht="16.5" customHeight="1" x14ac:dyDescent="0.2">
      <c r="B103" s="46"/>
      <c r="C103" s="40" t="s">
        <v>3</v>
      </c>
      <c r="D103" s="41">
        <f>SUM(D105:D106)</f>
        <v>50</v>
      </c>
      <c r="E103" s="41">
        <f t="shared" ref="E103:F103" si="18">SUM(E105:E106)</f>
        <v>51.9</v>
      </c>
      <c r="F103" s="41">
        <f t="shared" si="18"/>
        <v>52.5</v>
      </c>
      <c r="G103" s="32"/>
    </row>
    <row r="104" spans="2:7" ht="16.5" customHeight="1" x14ac:dyDescent="0.2">
      <c r="B104" s="47"/>
      <c r="C104" s="14" t="s">
        <v>4</v>
      </c>
      <c r="D104" s="6"/>
      <c r="E104" s="6"/>
      <c r="F104" s="6"/>
      <c r="G104" s="33"/>
    </row>
    <row r="105" spans="2:7" ht="16.5" customHeight="1" x14ac:dyDescent="0.2">
      <c r="B105" s="48"/>
      <c r="C105" s="14" t="s">
        <v>11</v>
      </c>
      <c r="D105" s="42">
        <v>50</v>
      </c>
      <c r="E105" s="42">
        <v>51.9</v>
      </c>
      <c r="F105" s="42">
        <v>52.5</v>
      </c>
      <c r="G105" s="34"/>
    </row>
    <row r="106" spans="2:7" ht="16.5" customHeight="1" x14ac:dyDescent="0.2">
      <c r="B106" s="49"/>
      <c r="C106" s="14" t="s">
        <v>10</v>
      </c>
      <c r="D106" s="42"/>
      <c r="E106" s="42"/>
      <c r="F106" s="42"/>
      <c r="G106" s="34"/>
    </row>
    <row r="107" spans="2:7" ht="29.25" customHeight="1" x14ac:dyDescent="0.2">
      <c r="B107" s="12" t="s">
        <v>65</v>
      </c>
      <c r="C107" s="13" t="s">
        <v>95</v>
      </c>
      <c r="D107" s="19"/>
      <c r="E107" s="19"/>
      <c r="F107" s="19"/>
      <c r="G107" s="29" t="s">
        <v>66</v>
      </c>
    </row>
    <row r="108" spans="2:7" ht="16.5" customHeight="1" x14ac:dyDescent="0.2">
      <c r="B108" s="46"/>
      <c r="C108" s="40" t="s">
        <v>3</v>
      </c>
      <c r="D108" s="41">
        <f>SUM(D110:D111)</f>
        <v>0</v>
      </c>
      <c r="E108" s="41">
        <f t="shared" ref="E108:F108" si="19">SUM(E110:E111)</f>
        <v>3</v>
      </c>
      <c r="F108" s="41">
        <f t="shared" si="19"/>
        <v>5</v>
      </c>
      <c r="G108" s="32"/>
    </row>
    <row r="109" spans="2:7" ht="16.5" customHeight="1" x14ac:dyDescent="0.2">
      <c r="B109" s="47"/>
      <c r="C109" s="14" t="s">
        <v>4</v>
      </c>
      <c r="D109" s="6"/>
      <c r="E109" s="6"/>
      <c r="F109" s="6"/>
      <c r="G109" s="33"/>
    </row>
    <row r="110" spans="2:7" ht="16.5" customHeight="1" x14ac:dyDescent="0.2">
      <c r="B110" s="48"/>
      <c r="C110" s="14" t="s">
        <v>11</v>
      </c>
      <c r="D110" s="42"/>
      <c r="E110" s="42">
        <v>3</v>
      </c>
      <c r="F110" s="42">
        <v>5</v>
      </c>
      <c r="G110" s="34"/>
    </row>
    <row r="111" spans="2:7" ht="16.5" customHeight="1" x14ac:dyDescent="0.2">
      <c r="B111" s="49"/>
      <c r="C111" s="14" t="s">
        <v>10</v>
      </c>
      <c r="D111" s="42"/>
      <c r="E111" s="42"/>
      <c r="F111" s="42"/>
      <c r="G111" s="34"/>
    </row>
    <row r="112" spans="2:7" ht="43.9" customHeight="1" x14ac:dyDescent="0.2">
      <c r="B112" s="12" t="s">
        <v>67</v>
      </c>
      <c r="C112" s="13" t="s">
        <v>96</v>
      </c>
      <c r="D112" s="19"/>
      <c r="E112" s="19"/>
      <c r="F112" s="19"/>
      <c r="G112" s="29" t="s">
        <v>68</v>
      </c>
    </row>
    <row r="113" spans="2:7" ht="16.5" customHeight="1" x14ac:dyDescent="0.2">
      <c r="B113" s="46"/>
      <c r="C113" s="40" t="s">
        <v>3</v>
      </c>
      <c r="D113" s="41">
        <f>SUM(D115:D118)</f>
        <v>215</v>
      </c>
      <c r="E113" s="41">
        <f t="shared" ref="E113:F113" si="20">SUM(E115:E118)</f>
        <v>2400</v>
      </c>
      <c r="F113" s="41">
        <f t="shared" si="20"/>
        <v>4000</v>
      </c>
      <c r="G113" s="41"/>
    </row>
    <row r="114" spans="2:7" ht="16.5" customHeight="1" x14ac:dyDescent="0.2">
      <c r="B114" s="47"/>
      <c r="C114" s="14" t="s">
        <v>4</v>
      </c>
      <c r="D114" s="6"/>
      <c r="E114" s="6"/>
      <c r="F114" s="6"/>
      <c r="G114" s="33"/>
    </row>
    <row r="115" spans="2:7" ht="16.5" customHeight="1" x14ac:dyDescent="0.2">
      <c r="B115" s="48"/>
      <c r="C115" s="14" t="s">
        <v>11</v>
      </c>
      <c r="D115" s="42">
        <v>215</v>
      </c>
      <c r="E115" s="6">
        <v>1200</v>
      </c>
      <c r="F115" s="6">
        <v>2000</v>
      </c>
      <c r="G115" s="34"/>
    </row>
    <row r="116" spans="2:7" ht="16.5" customHeight="1" x14ac:dyDescent="0.2">
      <c r="B116" s="48"/>
      <c r="C116" s="14" t="s">
        <v>14</v>
      </c>
      <c r="D116" s="42"/>
      <c r="E116" s="42"/>
      <c r="F116" s="42"/>
      <c r="G116" s="34"/>
    </row>
    <row r="117" spans="2:7" ht="33" customHeight="1" x14ac:dyDescent="0.2">
      <c r="B117" s="48"/>
      <c r="C117" s="14" t="s">
        <v>15</v>
      </c>
      <c r="D117" s="42"/>
      <c r="E117" s="42">
        <v>1200</v>
      </c>
      <c r="F117" s="42">
        <v>2000</v>
      </c>
      <c r="G117" s="34"/>
    </row>
    <row r="118" spans="2:7" ht="16.5" customHeight="1" x14ac:dyDescent="0.2">
      <c r="B118" s="49"/>
      <c r="C118" s="14" t="s">
        <v>10</v>
      </c>
      <c r="D118" s="42"/>
      <c r="E118" s="42"/>
      <c r="F118" s="42"/>
      <c r="G118" s="34"/>
    </row>
    <row r="119" spans="2:7" ht="51" customHeight="1" x14ac:dyDescent="0.2">
      <c r="B119" s="12" t="s">
        <v>69</v>
      </c>
      <c r="C119" s="13" t="s">
        <v>97</v>
      </c>
      <c r="D119" s="19"/>
      <c r="E119" s="19"/>
      <c r="F119" s="19"/>
      <c r="G119" s="29" t="s">
        <v>56</v>
      </c>
    </row>
    <row r="120" spans="2:7" ht="18.75" customHeight="1" x14ac:dyDescent="0.2">
      <c r="B120" s="46"/>
      <c r="C120" s="40" t="s">
        <v>3</v>
      </c>
      <c r="D120" s="41"/>
      <c r="E120" s="25">
        <f>SUM(E122:E124)</f>
        <v>128.19999999999999</v>
      </c>
      <c r="F120" s="25">
        <f>SUM(F122:F124)</f>
        <v>460</v>
      </c>
      <c r="G120" s="32"/>
    </row>
    <row r="121" spans="2:7" ht="16.5" customHeight="1" x14ac:dyDescent="0.2">
      <c r="B121" s="47"/>
      <c r="C121" s="14" t="s">
        <v>4</v>
      </c>
      <c r="D121" s="6"/>
      <c r="E121" s="6"/>
      <c r="F121" s="6"/>
      <c r="G121" s="33"/>
    </row>
    <row r="122" spans="2:7" ht="30.6" customHeight="1" x14ac:dyDescent="0.2">
      <c r="B122" s="48"/>
      <c r="C122" s="14" t="s">
        <v>11</v>
      </c>
      <c r="D122" s="42"/>
      <c r="E122" s="42">
        <v>28.2</v>
      </c>
      <c r="F122" s="42">
        <v>60</v>
      </c>
      <c r="G122" s="34"/>
    </row>
    <row r="123" spans="2:7" ht="18" customHeight="1" x14ac:dyDescent="0.2">
      <c r="B123" s="48"/>
      <c r="C123" s="14" t="s">
        <v>14</v>
      </c>
      <c r="D123" s="42"/>
      <c r="E123" s="42"/>
      <c r="F123" s="42"/>
      <c r="G123" s="34"/>
    </row>
    <row r="124" spans="2:7" ht="30" customHeight="1" x14ac:dyDescent="0.2">
      <c r="B124" s="48"/>
      <c r="C124" s="50" t="s">
        <v>15</v>
      </c>
      <c r="D124" s="42"/>
      <c r="E124" s="42">
        <v>100</v>
      </c>
      <c r="F124" s="42">
        <v>400</v>
      </c>
      <c r="G124" s="34"/>
    </row>
    <row r="125" spans="2:7" ht="28.15" customHeight="1" x14ac:dyDescent="0.2">
      <c r="B125" s="12" t="s">
        <v>70</v>
      </c>
      <c r="C125" s="13" t="s">
        <v>98</v>
      </c>
      <c r="D125" s="19"/>
      <c r="E125" s="19"/>
      <c r="F125" s="19"/>
      <c r="G125" s="29" t="s">
        <v>71</v>
      </c>
    </row>
    <row r="126" spans="2:7" ht="19.5" customHeight="1" x14ac:dyDescent="0.2">
      <c r="B126" s="46"/>
      <c r="C126" s="40" t="s">
        <v>3</v>
      </c>
      <c r="D126" s="41">
        <f>SUM(D128:D130)</f>
        <v>38</v>
      </c>
      <c r="E126" s="41">
        <f>SUM(E128:E130)</f>
        <v>69</v>
      </c>
      <c r="F126" s="41">
        <f>SUM(F128:F130)</f>
        <v>30</v>
      </c>
      <c r="G126" s="41"/>
    </row>
    <row r="127" spans="2:7" ht="19.5" customHeight="1" x14ac:dyDescent="0.2">
      <c r="B127" s="47"/>
      <c r="C127" s="14" t="s">
        <v>4</v>
      </c>
      <c r="D127" s="6"/>
      <c r="E127" s="6"/>
      <c r="F127" s="6"/>
      <c r="G127" s="33"/>
    </row>
    <row r="128" spans="2:7" ht="29.45" customHeight="1" x14ac:dyDescent="0.2">
      <c r="B128" s="48"/>
      <c r="C128" s="14" t="s">
        <v>11</v>
      </c>
      <c r="D128" s="42">
        <v>38</v>
      </c>
      <c r="E128" s="6">
        <v>39</v>
      </c>
      <c r="F128" s="6"/>
      <c r="G128" s="34"/>
    </row>
    <row r="129" spans="2:8" ht="19.5" customHeight="1" x14ac:dyDescent="0.2">
      <c r="B129" s="48"/>
      <c r="C129" s="14" t="s">
        <v>14</v>
      </c>
      <c r="D129" s="42"/>
      <c r="E129" s="42"/>
      <c r="F129" s="42"/>
      <c r="G129" s="34"/>
    </row>
    <row r="130" spans="2:8" ht="27.6" customHeight="1" x14ac:dyDescent="0.2">
      <c r="B130" s="48"/>
      <c r="C130" s="50" t="s">
        <v>15</v>
      </c>
      <c r="D130" s="42"/>
      <c r="E130" s="42">
        <v>30</v>
      </c>
      <c r="F130" s="42">
        <v>30</v>
      </c>
      <c r="G130" s="34"/>
    </row>
    <row r="131" spans="2:8" ht="30.75" customHeight="1" x14ac:dyDescent="0.2">
      <c r="B131" s="12" t="s">
        <v>72</v>
      </c>
      <c r="C131" s="13" t="s">
        <v>99</v>
      </c>
      <c r="D131" s="19"/>
      <c r="E131" s="19"/>
      <c r="F131" s="19"/>
      <c r="G131" s="29" t="s">
        <v>71</v>
      </c>
    </row>
    <row r="132" spans="2:8" ht="19.5" customHeight="1" x14ac:dyDescent="0.2">
      <c r="B132" s="46"/>
      <c r="C132" s="40" t="s">
        <v>3</v>
      </c>
      <c r="D132" s="41">
        <f t="shared" ref="D132:F132" si="21">SUM(D134:D137)</f>
        <v>15</v>
      </c>
      <c r="E132" s="41">
        <f t="shared" si="21"/>
        <v>15.6</v>
      </c>
      <c r="F132" s="41">
        <f t="shared" si="21"/>
        <v>15.8</v>
      </c>
      <c r="G132" s="32"/>
    </row>
    <row r="133" spans="2:8" ht="19.5" customHeight="1" x14ac:dyDescent="0.2">
      <c r="B133" s="47"/>
      <c r="C133" s="14" t="s">
        <v>4</v>
      </c>
      <c r="D133" s="6"/>
      <c r="E133" s="6"/>
      <c r="F133" s="6"/>
      <c r="G133" s="33"/>
    </row>
    <row r="134" spans="2:8" ht="27" customHeight="1" x14ac:dyDescent="0.2">
      <c r="B134" s="48"/>
      <c r="C134" s="14" t="s">
        <v>11</v>
      </c>
      <c r="D134" s="42"/>
      <c r="E134" s="42"/>
      <c r="F134" s="42"/>
      <c r="G134" s="34"/>
    </row>
    <row r="135" spans="2:8" ht="19.5" customHeight="1" x14ac:dyDescent="0.2">
      <c r="B135" s="48"/>
      <c r="C135" s="14" t="s">
        <v>14</v>
      </c>
      <c r="D135" s="42"/>
      <c r="E135" s="42"/>
      <c r="F135" s="42"/>
      <c r="G135" s="34"/>
    </row>
    <row r="136" spans="2:8" ht="27" customHeight="1" x14ac:dyDescent="0.2">
      <c r="B136" s="48"/>
      <c r="C136" s="50" t="s">
        <v>15</v>
      </c>
      <c r="D136" s="42"/>
      <c r="E136" s="42"/>
      <c r="F136" s="42"/>
      <c r="G136" s="34"/>
    </row>
    <row r="137" spans="2:8" ht="19.5" customHeight="1" x14ac:dyDescent="0.2">
      <c r="B137" s="49"/>
      <c r="C137" s="14" t="s">
        <v>10</v>
      </c>
      <c r="D137" s="42">
        <v>15</v>
      </c>
      <c r="E137" s="42">
        <v>15.6</v>
      </c>
      <c r="F137" s="42">
        <v>15.8</v>
      </c>
      <c r="G137" s="34"/>
    </row>
    <row r="138" spans="2:8" ht="30.6" customHeight="1" x14ac:dyDescent="0.2">
      <c r="B138" s="51"/>
      <c r="C138" s="52" t="s">
        <v>20</v>
      </c>
      <c r="D138" s="53">
        <f>+D120+D113+D108+D103+D132+D126+D98+D93+D88+D82+D77+D72+D67+D61+D50+D45+D40+D28+D23+D18+D13+D7+D34+D55</f>
        <v>4464.3999999999996</v>
      </c>
      <c r="E138" s="53">
        <f>+E120+E113+E108+E103+E132+E126+E98+E93+E88+E82+E77+E72+E67+E61+E50+E45+E40+E28+E23+E18+E13+E7+E34+E55</f>
        <v>5750.8999999999987</v>
      </c>
      <c r="F138" s="53">
        <f>+F120+F113+F108+F103+F132+F126+F98+F93+F88+F82+F77+F72+F67+F61+F50+F45+F40+F28+F23+F18+F13+F7+F34+F55</f>
        <v>7746.4</v>
      </c>
      <c r="G138" s="53"/>
    </row>
    <row r="139" spans="2:8" ht="15.75" customHeight="1" x14ac:dyDescent="0.2">
      <c r="B139" s="17"/>
      <c r="C139" s="16" t="s">
        <v>5</v>
      </c>
      <c r="D139" s="5">
        <f>+D115</f>
        <v>215</v>
      </c>
      <c r="E139" s="5">
        <f>+E117+E115+E122+E124</f>
        <v>2528.1999999999998</v>
      </c>
      <c r="F139" s="5">
        <f>+F124+F122+F117+F115</f>
        <v>4460</v>
      </c>
      <c r="G139" s="36"/>
    </row>
    <row r="140" spans="2:8" ht="31.5" customHeight="1" x14ac:dyDescent="0.2">
      <c r="B140" s="17"/>
      <c r="C140" s="16" t="s">
        <v>6</v>
      </c>
      <c r="D140" s="5">
        <v>2275.6999999999998</v>
      </c>
      <c r="E140" s="5">
        <f>+E138-D138</f>
        <v>1286.4999999999991</v>
      </c>
      <c r="F140" s="5">
        <f>+F138-E138</f>
        <v>1995.5000000000009</v>
      </c>
      <c r="G140" s="36"/>
    </row>
    <row r="141" spans="2:8" x14ac:dyDescent="0.2">
      <c r="C141" s="4"/>
    </row>
    <row r="142" spans="2:8" ht="13.15" customHeight="1" x14ac:dyDescent="0.2">
      <c r="B142" s="66" t="s">
        <v>12</v>
      </c>
      <c r="C142" s="66"/>
      <c r="D142" s="66"/>
      <c r="E142" s="66"/>
      <c r="F142" s="66"/>
      <c r="G142" s="66"/>
      <c r="H142" s="18"/>
    </row>
    <row r="143" spans="2:8" ht="18" customHeight="1" x14ac:dyDescent="0.2">
      <c r="B143" s="66" t="s">
        <v>13</v>
      </c>
      <c r="C143" s="66"/>
      <c r="D143" s="66"/>
      <c r="E143" s="66"/>
      <c r="F143" s="66"/>
      <c r="G143" s="66"/>
      <c r="H143" s="18"/>
    </row>
    <row r="144" spans="2:8" x14ac:dyDescent="0.2">
      <c r="B144" s="67" t="s">
        <v>17</v>
      </c>
      <c r="C144" s="67"/>
      <c r="D144" s="67"/>
      <c r="E144" s="67"/>
      <c r="F144" s="67"/>
      <c r="G144" s="67"/>
    </row>
    <row r="145" spans="2:6" x14ac:dyDescent="0.2">
      <c r="B145" s="1" t="s">
        <v>16</v>
      </c>
    </row>
    <row r="147" spans="2:6" x14ac:dyDescent="0.2">
      <c r="B147" s="54" t="s">
        <v>100</v>
      </c>
      <c r="C147" s="55">
        <v>2024</v>
      </c>
      <c r="D147" s="55">
        <v>2025</v>
      </c>
      <c r="E147" s="55">
        <v>2026</v>
      </c>
    </row>
    <row r="148" spans="2:6" ht="36" x14ac:dyDescent="0.2">
      <c r="B148" s="56" t="s">
        <v>3</v>
      </c>
      <c r="C148" s="57">
        <f>+C150+C151+C152+C153+C154</f>
        <v>4464.3999999999996</v>
      </c>
      <c r="D148" s="57">
        <f>+D150+D151+D152+D153+D154+D155</f>
        <v>5750.9</v>
      </c>
      <c r="E148" s="57">
        <f>+E150+E151+E152+E153+E154+E155</f>
        <v>7746.4</v>
      </c>
      <c r="F148" s="26"/>
    </row>
    <row r="149" spans="2:6" x14ac:dyDescent="0.2">
      <c r="B149" s="58" t="s">
        <v>4</v>
      </c>
      <c r="C149" s="59"/>
      <c r="D149" s="59"/>
      <c r="E149" s="59"/>
    </row>
    <row r="150" spans="2:6" ht="48" x14ac:dyDescent="0.2">
      <c r="B150" s="60" t="s">
        <v>11</v>
      </c>
      <c r="C150" s="61">
        <f>+D15+D20+D25+D30+D36+D42+D52+D69+D74+D95+D100+D105+D115+D128+D90+D110+D122+D134+D47</f>
        <v>2169.9</v>
      </c>
      <c r="D150" s="61">
        <f>+E15+E20+E25+E30+E36+E42+E52+E69+E74+E95+E100+E105+E115+E128+E90+E110+E122+E134+E47+E57</f>
        <v>3348.5</v>
      </c>
      <c r="E150" s="61">
        <f>+F15+F20+F25+F30+F36+F42+F52+F69+F74+F95+F100+F105+F115+F128+F90+F110+F122+F134+F47+F57</f>
        <v>4194.6000000000004</v>
      </c>
      <c r="F150" s="26"/>
    </row>
    <row r="151" spans="2:6" ht="24" x14ac:dyDescent="0.2">
      <c r="B151" s="60" t="s">
        <v>101</v>
      </c>
      <c r="C151" s="61">
        <f>+D31</f>
        <v>31.5</v>
      </c>
      <c r="D151" s="61">
        <f>+E31</f>
        <v>27.2</v>
      </c>
      <c r="E151" s="61">
        <f>+F31</f>
        <v>22.9</v>
      </c>
    </row>
    <row r="152" spans="2:6" ht="48" x14ac:dyDescent="0.2">
      <c r="B152" s="60" t="s">
        <v>10</v>
      </c>
      <c r="C152" s="61">
        <f>+D11+D16+D21+D32+D38+D58+D65+D96+D137+D43+D48</f>
        <v>1756.3</v>
      </c>
      <c r="D152" s="61">
        <f>+E11+E16+E21+E32+E38+E58+E65+E96+E137+E43+E48</f>
        <v>1015.1999999999999</v>
      </c>
      <c r="E152" s="61">
        <f>+F11+F16+F21+F32+F38+F58+F65+F96+F137+F43+F48</f>
        <v>1073.8999999999999</v>
      </c>
    </row>
    <row r="153" spans="2:6" x14ac:dyDescent="0.2">
      <c r="B153" s="60" t="s">
        <v>73</v>
      </c>
      <c r="C153" s="61">
        <f>+D86</f>
        <v>462.8</v>
      </c>
      <c r="D153" s="61">
        <f>+E86</f>
        <v>0</v>
      </c>
      <c r="E153" s="61">
        <f>+F86</f>
        <v>0</v>
      </c>
    </row>
    <row r="154" spans="2:6" ht="36" x14ac:dyDescent="0.2">
      <c r="B154" s="60" t="s">
        <v>14</v>
      </c>
      <c r="C154" s="61">
        <f>+D37</f>
        <v>43.9</v>
      </c>
      <c r="D154" s="61">
        <f>+E37</f>
        <v>30</v>
      </c>
      <c r="E154" s="61">
        <f>+F37</f>
        <v>25</v>
      </c>
    </row>
    <row r="155" spans="2:6" ht="48" x14ac:dyDescent="0.2">
      <c r="B155" s="62" t="s">
        <v>15</v>
      </c>
      <c r="C155" s="61">
        <f>+D136+D130+D124+D117</f>
        <v>0</v>
      </c>
      <c r="D155" s="61">
        <f>+E136+E130+E124+E117</f>
        <v>1330</v>
      </c>
      <c r="E155" s="61">
        <f>+F136+F130+F124+F117</f>
        <v>2430</v>
      </c>
    </row>
  </sheetData>
  <customSheetViews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766C048-6005-4F58-B96E-87E8013A150E}" fitToPage="1" topLeftCell="A100">
      <selection activeCell="G114" sqref="G114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5"/>
    </customSheetView>
  </customSheetViews>
  <mergeCells count="14">
    <mergeCell ref="B2:G2"/>
    <mergeCell ref="B24:B26"/>
    <mergeCell ref="B29:B32"/>
    <mergeCell ref="B143:G143"/>
    <mergeCell ref="B144:G144"/>
    <mergeCell ref="B19:B21"/>
    <mergeCell ref="B142:G142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90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3" t="s">
        <v>3</v>
      </c>
    </row>
    <row r="2" spans="2:2" ht="172.15" customHeight="1" x14ac:dyDescent="0.2">
      <c r="B2" s="3" t="s">
        <v>22</v>
      </c>
    </row>
    <row r="3" spans="2:2" ht="190.5" customHeight="1" x14ac:dyDescent="0.2">
      <c r="B3" s="2" t="s">
        <v>23</v>
      </c>
    </row>
    <row r="4" spans="2:2" ht="120.75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0.45" customHeight="1" x14ac:dyDescent="0.2">
      <c r="B7" s="2" t="s">
        <v>27</v>
      </c>
    </row>
    <row r="8" spans="2:2" ht="141" customHeight="1" x14ac:dyDescent="0.2">
      <c r="B8" s="27" t="s">
        <v>28</v>
      </c>
    </row>
    <row r="9" spans="2:2" x14ac:dyDescent="0.2">
      <c r="B9" s="4"/>
    </row>
  </sheetData>
  <customSheetViews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2024-01-31T07:43:51Z</cp:lastPrinted>
  <dcterms:created xsi:type="dcterms:W3CDTF">2023-07-11T10:34:54Z</dcterms:created>
  <dcterms:modified xsi:type="dcterms:W3CDTF">2024-01-31T07:43:57Z</dcterms:modified>
</cp:coreProperties>
</file>