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2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PANRS SVP 2024-01-30\"/>
    </mc:Choice>
  </mc:AlternateContent>
  <xr:revisionPtr revIDLastSave="0" documentId="13_ncr:81_{906A97ED-85A9-4CE5-B9F1-03688026C1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programa 3 lentelė" sheetId="1" r:id="rId1"/>
    <sheet name="Lėšų atmintinė" sheetId="2" state="hidden" r:id="rId2"/>
  </sheets>
  <calcPr calcId="181029"/>
  <customWorkbookViews>
    <customWorkbookView name="Migle Brazeniene - Personal View" guid="{BA201185-ED25-416B-A3F0-C2C4C832AC1A}" mergeInterval="0" personalView="1" maximized="1" xWindow="-8" yWindow="-8" windowWidth="1936" windowHeight="1056" activeSheetId="1"/>
    <customWorkbookView name="Svetlana Jerpyliova - Individuali peržiūra" guid="{A735A7C4-BF3C-42F7-A620-4421AE989E8C}" autoUpdate="1" mergeInterval="15" changesSavedWin="1" personalView="1" xWindow="310" yWindow="70" windowWidth="1502" windowHeight="970" activeSheetId="1"/>
    <customWorkbookView name="Daiva Ulianskiene - Individuali peržiūra" guid="{232DF806-A19A-41EE-9DAD-1D136406816C}" mergeInterval="0" personalView="1" maximized="1" xWindow="-8" yWindow="-8" windowWidth="1936" windowHeight="1056" activeSheetId="1"/>
    <customWorkbookView name="user - Individuali peržiūra" guid="{332F9C2A-37BA-4BBD-8438-18775629EB58}" mergeInterval="0" personalView="1" maximized="1" xWindow="-8" yWindow="-8" windowWidth="1936" windowHeight="1056" activeSheetId="1"/>
    <customWorkbookView name="Indrė Butenienė - Individuali peržiūra" guid="{D2A1F25A-029E-4AD1-9F7F-BF285767DFEE}" mergeInterval="0" personalView="1" xWindow="29" yWindow="2" windowWidth="1891" windowHeight="101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2" i="1" l="1"/>
  <c r="E285" i="1"/>
  <c r="E286" i="1"/>
  <c r="D285" i="1"/>
  <c r="D282" i="1"/>
  <c r="D286" i="1"/>
  <c r="E284" i="1"/>
  <c r="D284" i="1"/>
  <c r="E283" i="1"/>
  <c r="D283" i="1"/>
  <c r="C282" i="1"/>
  <c r="C284" i="1"/>
  <c r="C285" i="1"/>
  <c r="D7" i="1"/>
  <c r="D14" i="1"/>
  <c r="D21" i="1"/>
  <c r="D28" i="1"/>
  <c r="D50" i="1"/>
  <c r="D35" i="1"/>
  <c r="D65" i="1"/>
  <c r="D72" i="1"/>
  <c r="D79" i="1"/>
  <c r="D86" i="1"/>
  <c r="D93" i="1"/>
  <c r="D100" i="1"/>
  <c r="D107" i="1"/>
  <c r="D114" i="1"/>
  <c r="D121" i="1"/>
  <c r="D128" i="1"/>
  <c r="D136" i="1"/>
  <c r="D143" i="1"/>
  <c r="D149" i="1"/>
  <c r="D155" i="1"/>
  <c r="D162" i="1"/>
  <c r="D175" i="1"/>
  <c r="D181" i="1"/>
  <c r="D242" i="1"/>
  <c r="D262" i="1"/>
  <c r="D267" i="1"/>
  <c r="C283" i="1"/>
  <c r="C286" i="1"/>
  <c r="E280" i="1" l="1"/>
  <c r="D280" i="1"/>
  <c r="C280" i="1"/>
  <c r="F272" i="1" l="1"/>
  <c r="E272" i="1"/>
  <c r="D272" i="1"/>
  <c r="F248" i="1"/>
  <c r="E248" i="1"/>
  <c r="F255" i="1" l="1"/>
  <c r="E255" i="1"/>
  <c r="E100" i="1" l="1"/>
  <c r="F100" i="1"/>
  <c r="E213" i="1"/>
  <c r="F213" i="1"/>
  <c r="D213" i="1"/>
  <c r="E155" i="1"/>
  <c r="F155" i="1"/>
  <c r="E162" i="1"/>
  <c r="F162" i="1"/>
  <c r="E181" i="1"/>
  <c r="F181" i="1"/>
  <c r="E208" i="1" l="1"/>
  <c r="F208" i="1"/>
  <c r="D208" i="1"/>
  <c r="E242" i="1"/>
  <c r="F242" i="1"/>
  <c r="E220" i="1"/>
  <c r="F220" i="1"/>
  <c r="D220" i="1"/>
  <c r="D57" i="1"/>
  <c r="D42" i="1"/>
  <c r="E262" i="1" l="1"/>
  <c r="F262" i="1"/>
  <c r="E230" i="1"/>
  <c r="F230" i="1"/>
  <c r="D230" i="1"/>
  <c r="E236" i="1"/>
  <c r="F236" i="1"/>
  <c r="D236" i="1"/>
  <c r="E267" i="1"/>
  <c r="F267" i="1"/>
  <c r="E197" i="1"/>
  <c r="F197" i="1"/>
  <c r="D197" i="1"/>
  <c r="E225" i="1"/>
  <c r="F225" i="1"/>
  <c r="D225" i="1"/>
  <c r="E193" i="1"/>
  <c r="F193" i="1"/>
  <c r="D193" i="1"/>
  <c r="E187" i="1" l="1"/>
  <c r="F187" i="1"/>
  <c r="D187" i="1"/>
  <c r="E143" i="1"/>
  <c r="F143" i="1"/>
  <c r="E149" i="1"/>
  <c r="F149" i="1"/>
  <c r="E168" i="1"/>
  <c r="F168" i="1"/>
  <c r="D168" i="1"/>
  <c r="E175" i="1"/>
  <c r="F175" i="1"/>
  <c r="E136" i="1" l="1"/>
  <c r="F136" i="1"/>
  <c r="E128" i="1"/>
  <c r="F128" i="1"/>
  <c r="E121" i="1"/>
  <c r="F121" i="1"/>
  <c r="E114" i="1"/>
  <c r="F114" i="1"/>
  <c r="E107" i="1"/>
  <c r="F107" i="1"/>
  <c r="E93" i="1"/>
  <c r="F93" i="1"/>
  <c r="E86" i="1"/>
  <c r="F86" i="1"/>
  <c r="E79" i="1"/>
  <c r="F79" i="1"/>
  <c r="E72" i="1"/>
  <c r="F72" i="1"/>
  <c r="E65" i="1"/>
  <c r="F65" i="1"/>
  <c r="E50" i="1" l="1"/>
  <c r="E271" i="1" s="1"/>
  <c r="F50" i="1"/>
  <c r="E57" i="1"/>
  <c r="F57" i="1"/>
  <c r="F271" i="1" s="1"/>
  <c r="E42" i="1"/>
  <c r="F42" i="1"/>
  <c r="E35" i="1"/>
  <c r="F35" i="1"/>
  <c r="E28" i="1"/>
  <c r="F28" i="1"/>
  <c r="E21" i="1"/>
  <c r="F21" i="1"/>
  <c r="E14" i="1"/>
  <c r="F14" i="1"/>
  <c r="E202" i="1"/>
  <c r="F202" i="1"/>
  <c r="D202" i="1"/>
  <c r="D271" i="1" s="1"/>
  <c r="E7" i="1"/>
  <c r="F7" i="1"/>
  <c r="E273" i="1" l="1"/>
  <c r="F273" i="1" l="1"/>
</calcChain>
</file>

<file path=xl/sharedStrings.xml><?xml version="1.0" encoding="utf-8"?>
<sst xmlns="http://schemas.openxmlformats.org/spreadsheetml/2006/main" count="385" uniqueCount="138">
  <si>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</si>
  <si>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</si>
  <si>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</si>
  <si>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</si>
  <si>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</si>
  <si>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</si>
  <si>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</si>
  <si>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</si>
  <si>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</si>
  <si>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</si>
  <si>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</si>
  <si>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</si>
  <si>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</si>
  <si>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</si>
  <si>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</si>
  <si>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</si>
  <si>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</si>
  <si>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</si>
  <si>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3 lentelė. Panevėžio rajono savivaldybės 2024–2026 metų 002 Ugdymo proceso ir kokybiškos ugdymosi aplinkos užtikrinimo  programos uždaviniai, priemonės, asignavimai ir kitos lėšos (tūkst. eurų)</t>
  </si>
  <si>
    <t>Pajamų įmokos ir kitos pajamos</t>
  </si>
  <si>
    <t>2. Kiti šaltiniai (Europos Sąjungos finansinė parama projektams įgyvendinti ir kitos teisėtai gautos lėšos, nurodant atskirus šaltinius)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</si>
  <si>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</si>
  <si>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</si>
  <si>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</si>
  <si>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</si>
  <si>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</si>
  <si>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</si>
  <si>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</si>
  <si>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</si>
  <si>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</si>
  <si>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002-01-02 (T)*</t>
  </si>
  <si>
    <t>002-01-02-01 (TVP)</t>
  </si>
  <si>
    <t>002-01-01 (T)*</t>
  </si>
  <si>
    <t>002-01-01-02 (TVP)</t>
  </si>
  <si>
    <t>002-01-01-03 (TVP)</t>
  </si>
  <si>
    <t>002-01-01-01 (TVP)***</t>
  </si>
  <si>
    <t>002-01-01-04 (TVP)</t>
  </si>
  <si>
    <t>002-01-01-05 (TVP)</t>
  </si>
  <si>
    <t>002-01-01-06 (TVP)</t>
  </si>
  <si>
    <t>002-01-02-02 (TVP)</t>
  </si>
  <si>
    <t>002-01-03 (T)*</t>
  </si>
  <si>
    <t>002-01-03-01 (TVP)</t>
  </si>
  <si>
    <t>002-01-03-02 (TVP)</t>
  </si>
  <si>
    <t>002-01-03-03 (TVP)</t>
  </si>
  <si>
    <t>002-01-03-04 (TVP)</t>
  </si>
  <si>
    <t>002-01-03-05 (TVP)</t>
  </si>
  <si>
    <t>002-01-03-06 (TVP)</t>
  </si>
  <si>
    <t>002-01-03-07 (TVP)</t>
  </si>
  <si>
    <t>002-01-03-08 (TVP)</t>
  </si>
  <si>
    <t>002-01-03-09 (TVP)</t>
  </si>
  <si>
    <t>002-01-03-10 (TVP)</t>
  </si>
  <si>
    <t>002-01-04 (T)</t>
  </si>
  <si>
    <t>002-01-04-01 (TVP)</t>
  </si>
  <si>
    <t>002-01-04-02 (TVP)</t>
  </si>
  <si>
    <t>002-01-04-03 (TVP)</t>
  </si>
  <si>
    <t>002-01-05  (T)</t>
  </si>
  <si>
    <t>002-01-05-01 (TVP)</t>
  </si>
  <si>
    <t>002-01-05-02 (TVP)</t>
  </si>
  <si>
    <t>002-01-05-03 (TVP)</t>
  </si>
  <si>
    <t>002-01-05-05 (TVP)</t>
  </si>
  <si>
    <t>002-01-05-06 (TVP)</t>
  </si>
  <si>
    <t>002-01-05-07 (TVP)</t>
  </si>
  <si>
    <t>002-01-05-08 (TVP)</t>
  </si>
  <si>
    <t>002-01-05-09 (TVP)</t>
  </si>
  <si>
    <t>002-01-05-04 (TVP)</t>
  </si>
  <si>
    <t>002-01-06  (P)**</t>
  </si>
  <si>
    <t>002-01-06-01 (PVP)****</t>
  </si>
  <si>
    <t>002-01-06-02 (PVP)</t>
  </si>
  <si>
    <t>002-01-06-03 (PVP)</t>
  </si>
  <si>
    <t>002-01-06-04 (PVP)</t>
  </si>
  <si>
    <t>002-01-07  (T)</t>
  </si>
  <si>
    <t>002-01-07-01 (TVP)</t>
  </si>
  <si>
    <t>002-01-07-02 (TVP)</t>
  </si>
  <si>
    <t>1.2.1.4</t>
  </si>
  <si>
    <t>1.2.2.1; 1.2.1.2</t>
  </si>
  <si>
    <t>1.2.1.2</t>
  </si>
  <si>
    <t>1.2.2.3</t>
  </si>
  <si>
    <t>1.2.2.1; 1.3.1.1</t>
  </si>
  <si>
    <t>1.2.1.1</t>
  </si>
  <si>
    <t>2.3.2.2</t>
  </si>
  <si>
    <t>002-01-06-05                      (PVP, RPP)</t>
  </si>
  <si>
    <t>1.2.2.2</t>
  </si>
  <si>
    <t>002-01-06-06                     (PVP, RPP)</t>
  </si>
  <si>
    <t>002-01-06-07 (PVP)</t>
  </si>
  <si>
    <t>1.2.2.4</t>
  </si>
  <si>
    <t>3.2.4.1</t>
  </si>
  <si>
    <t>002-01-06-09               (PVP)</t>
  </si>
  <si>
    <t>002-01-06-08                   ( PVP)</t>
  </si>
  <si>
    <t>Uždavinys: Sudaryti sąlygas ugdyti vaikus ikimokyklinio ugdymo įstaigose</t>
  </si>
  <si>
    <t xml:space="preserve">Priemonė: Dembavos lopšelio-darželio „Smalsutis“ veiklos užtikrinimas </t>
  </si>
  <si>
    <t xml:space="preserve">Priemonė: Krekenavos lopšelio-darželio „Sigutė“ veiklos užtikrinimas </t>
  </si>
  <si>
    <t>Priemonė: Naujamiesčio lopšelio-darželio „Bitutė“ veiklos užtikrinimas</t>
  </si>
  <si>
    <t xml:space="preserve">Priemonė: Ramygalos lopšelio-darželio „Gandriukas“ veiklos užtikrinimas </t>
  </si>
  <si>
    <t xml:space="preserve">Priemonė: Velžio lopšelio-darželio „Šypsenėlė“ veiklos užtikrinimas </t>
  </si>
  <si>
    <t xml:space="preserve">Priemonė: Privalomas ikimokyklinis ugdymas </t>
  </si>
  <si>
    <t xml:space="preserve">Priemonė: Pažagienių mokyklos-darželio veiklos užtikrinimas                  </t>
  </si>
  <si>
    <t>Uždavinys: Sudaryti sąlygas ugdyti vaikus mokyklose-darželiuose</t>
  </si>
  <si>
    <t xml:space="preserve">Priemonė: Piniavos mokyklos-darželio veiklos užtikrinimas </t>
  </si>
  <si>
    <t>Uždavinys: Sudaryti sąlygas ugdyti mokinius pagal pradinio, pagrindinio ir  vidurinio ugdymo programas</t>
  </si>
  <si>
    <r>
      <t>Priemonė: Krekenavos Mykolo Antanaičio gimnazijos veiklos užtikrinimas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</si>
  <si>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Paįstrio Juozo Zikaro gimnazijos veiklos užtikrinimas </t>
  </si>
  <si>
    <r>
      <t>Priemonė: Raguvos gimnazijos veiklos užtikrinimas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</si>
  <si>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Studijų rėmimas </t>
  </si>
  <si>
    <t xml:space="preserve">Priemonė: Prevencinių ir mokinių užimtumo projektų finansavimas </t>
  </si>
  <si>
    <t>Uždavinys: Sudaryti sąlygas vaikų ir jaunimo socializacijai bei saviraiškai</t>
  </si>
  <si>
    <t xml:space="preserve">Priemonė: Projekto „Mokinių įvairovei atvirų grupių, klasių sudarymo ir ugdymo organizavimo jose“ įgyvendinimas </t>
  </si>
  <si>
    <t xml:space="preserve">Priemonė: Projekto „Tūkstantmečio mokyklos II“ įgyvendinimas </t>
  </si>
  <si>
    <t xml:space="preserve">Priemonė: Panevėžio r. Dembavos lopšelio-darželio „Smalsutis“ priestato statyba </t>
  </si>
  <si>
    <t>Priemonė: Projekto 12-003-03-02-17 (RE) „Įvairialypio švietimo plėtojimas Panevėžio rajono švietimo įstaigose vykdant visos dienos mokyklų veiklą“ įgyvendinimas</t>
  </si>
  <si>
    <t xml:space="preserve">Priemonė: Projekto 12-003-03-01-23 (RE) „Ugdymo prieinamumo atskirtį patiriantiems vaikams didinimas Panevėžio rajone“ įgyvendinimas </t>
  </si>
  <si>
    <t xml:space="preserve">Priemonė: Panevėžio rajono STEAM centras </t>
  </si>
  <si>
    <t>Priemonė: Panevėžio r. Velžio lopšelio-darželio „Šypsenėlė“ priestato statyba</t>
  </si>
  <si>
    <t xml:space="preserve">Priemonė: Skaitmeninio ugdymo plėtra </t>
  </si>
  <si>
    <t xml:space="preserve">Priemonė: Panevėžio r. Velžio gimnazijos pastato rekonstravimas </t>
  </si>
  <si>
    <t>Uždavinys: Modernizuoti ugdymo paslaugas bei sąlygas</t>
  </si>
  <si>
    <t xml:space="preserve">Priemonė: Nemokamas mokinių maitinimas </t>
  </si>
  <si>
    <r>
      <t>Priemonė: Išlaidos kitoms švietimo reikmėms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</si>
  <si>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Apyvartinių mokymui skirtų lėšų valdymas </t>
  </si>
  <si>
    <t xml:space="preserve">Priemonė: Profesinis orientavimas (karjeros specialistai) </t>
  </si>
  <si>
    <t xml:space="preserve">Priemonė: Ugdymo proceso organizavimas ir valdymas (švietimo įstaigų vadovų darbo apmokėjimas) </t>
  </si>
  <si>
    <t>Priemonė: Projektų, įgyvendinamų „Erasmus+“ programos lėšomis, dalinis finansavimas</t>
  </si>
  <si>
    <t xml:space="preserve">Priemonė: Pedagoginių darbuotojų skaičiaus optimizavimas  </t>
  </si>
  <si>
    <t xml:space="preserve">Priemonė: Mokyklų švietimo pagalbos ir bibliotekos darbuotojų išlaikymas </t>
  </si>
  <si>
    <t xml:space="preserve">Priemonė: Panevėžio rajono švietimo centro veiklos užtikrinimas </t>
  </si>
  <si>
    <t xml:space="preserve">Uždavinys: Sudaryti sąlygas vaikui, mokiniui, mokytojui gauti visapusišką pagalbą ugdymo proceso kokybės gerinimui </t>
  </si>
  <si>
    <t xml:space="preserve">Priemonė: Panevėžio rajono trečiojo amžiaus universiteto įkūrimas ir veiklos užtikrinimas </t>
  </si>
  <si>
    <t xml:space="preserve">Priemonė: Neformalusis švietimas </t>
  </si>
  <si>
    <t xml:space="preserve">Priemonė: Muzikos mokyklos veiklos užtikrinimas </t>
  </si>
  <si>
    <t>Uždavinys: Sudaryti sąlygas neformaliojo vaikų ir suaugusiųjų švietimo programų vykdymui</t>
  </si>
  <si>
    <t xml:space="preserve">Priemonė: Upytės Antano Belazaro pagrindinės mokyklos ir ikimokyklinio ugdymo skyriaus veiklos užtikrinimas </t>
  </si>
  <si>
    <t xml:space="preserve">Priemonė: Paliūniškio pagrindinės mokyklos veiklos užtikrinimas </t>
  </si>
  <si>
    <t xml:space="preserve">Priemonė: Dembavos progimnazijos veiklos užtikrinimas </t>
  </si>
  <si>
    <t xml:space="preserve">Priemonė: Smilgių gimnazijos ir ikimokyklinio ugdymo skyriaus veiklos užtikrinimas </t>
  </si>
  <si>
    <t xml:space="preserve">Priemonė: Naujamiesčio mokyklos veiklos užtikrinimas </t>
  </si>
  <si>
    <t xml:space="preserve">Priemonė: Ramygalos gimnazijos veiklos užtikrinimas </t>
  </si>
  <si>
    <t xml:space="preserve">Priemonė: Velžio gimnazijos veiklos užtikrinimas </t>
  </si>
  <si>
    <t>Metai</t>
  </si>
  <si>
    <t xml:space="preserve">Pajamų įmokos ir kitos pajamos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</si>
</sst>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164" fontId="7" fillId="0" borderId="8" xfId="0" applyNumberFormat="1" applyFont="1" applyBorder="1" applyAlignment="1">
      <alignment horizontal="center" vertical="top" wrapText="1"/>
    </xf>
    <xf numFmtId="0" fontId="3" fillId="7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164" fontId="7" fillId="3" borderId="8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3" fillId="5" borderId="1" xfId="0" applyNumberFormat="1" applyFont="1" applyFill="1" applyBorder="1"/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114.xml"/><Relationship Id="rId26" Type="http://schemas.openxmlformats.org/officeDocument/2006/relationships/revisionLog" Target="revisionLog3.xml"/><Relationship Id="rId21" Type="http://schemas.openxmlformats.org/officeDocument/2006/relationships/revisionLog" Target="revisionLog19.xml"/><Relationship Id="rId42" Type="http://schemas.openxmlformats.org/officeDocument/2006/relationships/revisionLog" Target="revisionLog39.xml"/><Relationship Id="rId63" Type="http://schemas.openxmlformats.org/officeDocument/2006/relationships/revisionLog" Target="revisionLog60.xml"/><Relationship Id="rId84" Type="http://schemas.openxmlformats.org/officeDocument/2006/relationships/revisionLog" Target="revisionLog81.xml"/><Relationship Id="rId138" Type="http://schemas.openxmlformats.org/officeDocument/2006/relationships/revisionLog" Target="revisionLog135.xml"/><Relationship Id="rId47" Type="http://schemas.openxmlformats.org/officeDocument/2006/relationships/revisionLog" Target="revisionLog44.xml"/><Relationship Id="rId68" Type="http://schemas.openxmlformats.org/officeDocument/2006/relationships/revisionLog" Target="revisionLog65.xml"/><Relationship Id="rId89" Type="http://schemas.openxmlformats.org/officeDocument/2006/relationships/revisionLog" Target="revisionLog86.xml"/><Relationship Id="rId112" Type="http://schemas.openxmlformats.org/officeDocument/2006/relationships/revisionLog" Target="revisionLog109.xml"/><Relationship Id="rId133" Type="http://schemas.openxmlformats.org/officeDocument/2006/relationships/revisionLog" Target="revisionLog130.xml"/><Relationship Id="rId16" Type="http://schemas.openxmlformats.org/officeDocument/2006/relationships/revisionLog" Target="revisionLog14.xml"/><Relationship Id="rId107" Type="http://schemas.openxmlformats.org/officeDocument/2006/relationships/revisionLog" Target="revisionLog104.xml"/><Relationship Id="rId11" Type="http://schemas.openxmlformats.org/officeDocument/2006/relationships/revisionLog" Target="revisionLog9.xml"/><Relationship Id="rId32" Type="http://schemas.openxmlformats.org/officeDocument/2006/relationships/revisionLog" Target="revisionLog29.xml"/><Relationship Id="rId37" Type="http://schemas.openxmlformats.org/officeDocument/2006/relationships/revisionLog" Target="revisionLog34.xml"/><Relationship Id="rId53" Type="http://schemas.openxmlformats.org/officeDocument/2006/relationships/revisionLog" Target="revisionLog50.xml"/><Relationship Id="rId58" Type="http://schemas.openxmlformats.org/officeDocument/2006/relationships/revisionLog" Target="revisionLog55.xml"/><Relationship Id="rId74" Type="http://schemas.openxmlformats.org/officeDocument/2006/relationships/revisionLog" Target="revisionLog71.xml"/><Relationship Id="rId79" Type="http://schemas.openxmlformats.org/officeDocument/2006/relationships/revisionLog" Target="revisionLog76.xml"/><Relationship Id="rId102" Type="http://schemas.openxmlformats.org/officeDocument/2006/relationships/revisionLog" Target="revisionLog99.xml"/><Relationship Id="rId123" Type="http://schemas.openxmlformats.org/officeDocument/2006/relationships/revisionLog" Target="revisionLog120.xml"/><Relationship Id="rId128" Type="http://schemas.openxmlformats.org/officeDocument/2006/relationships/revisionLog" Target="revisionLog125.xml"/><Relationship Id="rId144" Type="http://schemas.openxmlformats.org/officeDocument/2006/relationships/revisionLog" Target="revisionLog141.xml"/><Relationship Id="rId5" Type="http://schemas.openxmlformats.org/officeDocument/2006/relationships/revisionLog" Target="revisionLog2.xml"/><Relationship Id="rId90" Type="http://schemas.openxmlformats.org/officeDocument/2006/relationships/revisionLog" Target="revisionLog87.xml"/><Relationship Id="rId95" Type="http://schemas.openxmlformats.org/officeDocument/2006/relationships/revisionLog" Target="revisionLog92.xml"/><Relationship Id="rId22" Type="http://schemas.openxmlformats.org/officeDocument/2006/relationships/revisionLog" Target="revisionLog20.xml"/><Relationship Id="rId27" Type="http://schemas.openxmlformats.org/officeDocument/2006/relationships/revisionLog" Target="revisionLog24.xml"/><Relationship Id="rId43" Type="http://schemas.openxmlformats.org/officeDocument/2006/relationships/revisionLog" Target="revisionLog40.xml"/><Relationship Id="rId48" Type="http://schemas.openxmlformats.org/officeDocument/2006/relationships/revisionLog" Target="revisionLog45.xml"/><Relationship Id="rId64" Type="http://schemas.openxmlformats.org/officeDocument/2006/relationships/revisionLog" Target="revisionLog61.xml"/><Relationship Id="rId69" Type="http://schemas.openxmlformats.org/officeDocument/2006/relationships/revisionLog" Target="revisionLog66.xml"/><Relationship Id="rId113" Type="http://schemas.openxmlformats.org/officeDocument/2006/relationships/revisionLog" Target="revisionLog110.xml"/><Relationship Id="rId118" Type="http://schemas.openxmlformats.org/officeDocument/2006/relationships/revisionLog" Target="revisionLog115.xml"/><Relationship Id="rId134" Type="http://schemas.openxmlformats.org/officeDocument/2006/relationships/revisionLog" Target="revisionLog131.xml"/><Relationship Id="rId139" Type="http://schemas.openxmlformats.org/officeDocument/2006/relationships/revisionLog" Target="revisionLog136.xml"/><Relationship Id="rId80" Type="http://schemas.openxmlformats.org/officeDocument/2006/relationships/revisionLog" Target="revisionLog77.xml"/><Relationship Id="rId85" Type="http://schemas.openxmlformats.org/officeDocument/2006/relationships/revisionLog" Target="revisionLog82.xml"/><Relationship Id="rId8" Type="http://schemas.openxmlformats.org/officeDocument/2006/relationships/revisionLog" Target="revisionLog6.xml"/><Relationship Id="rId51" Type="http://schemas.openxmlformats.org/officeDocument/2006/relationships/revisionLog" Target="revisionLog48.xml"/><Relationship Id="rId72" Type="http://schemas.openxmlformats.org/officeDocument/2006/relationships/revisionLog" Target="revisionLog69.xml"/><Relationship Id="rId93" Type="http://schemas.openxmlformats.org/officeDocument/2006/relationships/revisionLog" Target="revisionLog90.xml"/><Relationship Id="rId98" Type="http://schemas.openxmlformats.org/officeDocument/2006/relationships/revisionLog" Target="revisionLog95.xml"/><Relationship Id="rId121" Type="http://schemas.openxmlformats.org/officeDocument/2006/relationships/revisionLog" Target="revisionLog118.xml"/><Relationship Id="rId142" Type="http://schemas.openxmlformats.org/officeDocument/2006/relationships/revisionLog" Target="revisionLog139.xml"/><Relationship Id="rId12" Type="http://schemas.openxmlformats.org/officeDocument/2006/relationships/revisionLog" Target="revisionLog10.xml"/><Relationship Id="rId17" Type="http://schemas.openxmlformats.org/officeDocument/2006/relationships/revisionLog" Target="revisionLog15.xml"/><Relationship Id="rId33" Type="http://schemas.openxmlformats.org/officeDocument/2006/relationships/revisionLog" Target="revisionLog30.xml"/><Relationship Id="rId38" Type="http://schemas.openxmlformats.org/officeDocument/2006/relationships/revisionLog" Target="revisionLog35.xml"/><Relationship Id="rId59" Type="http://schemas.openxmlformats.org/officeDocument/2006/relationships/revisionLog" Target="revisionLog56.xml"/><Relationship Id="rId103" Type="http://schemas.openxmlformats.org/officeDocument/2006/relationships/revisionLog" Target="revisionLog100.xml"/><Relationship Id="rId108" Type="http://schemas.openxmlformats.org/officeDocument/2006/relationships/revisionLog" Target="revisionLog105.xml"/><Relationship Id="rId124" Type="http://schemas.openxmlformats.org/officeDocument/2006/relationships/revisionLog" Target="revisionLog121.xml"/><Relationship Id="rId129" Type="http://schemas.openxmlformats.org/officeDocument/2006/relationships/revisionLog" Target="revisionLog126.xml"/><Relationship Id="rId25" Type="http://schemas.openxmlformats.org/officeDocument/2006/relationships/revisionLog" Target="revisionLog23.xml"/><Relationship Id="rId46" Type="http://schemas.openxmlformats.org/officeDocument/2006/relationships/revisionLog" Target="revisionLog43.xml"/><Relationship Id="rId67" Type="http://schemas.openxmlformats.org/officeDocument/2006/relationships/revisionLog" Target="revisionLog64.xml"/><Relationship Id="rId116" Type="http://schemas.openxmlformats.org/officeDocument/2006/relationships/revisionLog" Target="revisionLog113.xml"/><Relationship Id="rId137" Type="http://schemas.openxmlformats.org/officeDocument/2006/relationships/revisionLog" Target="revisionLog134.xml"/><Relationship Id="rId54" Type="http://schemas.openxmlformats.org/officeDocument/2006/relationships/revisionLog" Target="revisionLog51.xml"/><Relationship Id="rId70" Type="http://schemas.openxmlformats.org/officeDocument/2006/relationships/revisionLog" Target="revisionLog67.xml"/><Relationship Id="rId75" Type="http://schemas.openxmlformats.org/officeDocument/2006/relationships/revisionLog" Target="revisionLog72.xml"/><Relationship Id="rId91" Type="http://schemas.openxmlformats.org/officeDocument/2006/relationships/revisionLog" Target="revisionLog88.xml"/><Relationship Id="rId96" Type="http://schemas.openxmlformats.org/officeDocument/2006/relationships/revisionLog" Target="revisionLog93.xml"/><Relationship Id="rId20" Type="http://schemas.openxmlformats.org/officeDocument/2006/relationships/revisionLog" Target="revisionLog18.xml"/><Relationship Id="rId41" Type="http://schemas.openxmlformats.org/officeDocument/2006/relationships/revisionLog" Target="revisionLog38.xml"/><Relationship Id="rId62" Type="http://schemas.openxmlformats.org/officeDocument/2006/relationships/revisionLog" Target="revisionLog59.xml"/><Relationship Id="rId83" Type="http://schemas.openxmlformats.org/officeDocument/2006/relationships/revisionLog" Target="revisionLog80.xml"/><Relationship Id="rId88" Type="http://schemas.openxmlformats.org/officeDocument/2006/relationships/revisionLog" Target="revisionLog85.xml"/><Relationship Id="rId111" Type="http://schemas.openxmlformats.org/officeDocument/2006/relationships/revisionLog" Target="revisionLog108.xml"/><Relationship Id="rId132" Type="http://schemas.openxmlformats.org/officeDocument/2006/relationships/revisionLog" Target="revisionLog129.xml"/><Relationship Id="rId140" Type="http://schemas.openxmlformats.org/officeDocument/2006/relationships/revisionLog" Target="revisionLog137.xml"/><Relationship Id="rId6" Type="http://schemas.openxmlformats.org/officeDocument/2006/relationships/revisionLog" Target="revisionLog4.xml"/><Relationship Id="rId23" Type="http://schemas.openxmlformats.org/officeDocument/2006/relationships/revisionLog" Target="revisionLog21.xml"/><Relationship Id="rId28" Type="http://schemas.openxmlformats.org/officeDocument/2006/relationships/revisionLog" Target="revisionLog25.xml"/><Relationship Id="rId49" Type="http://schemas.openxmlformats.org/officeDocument/2006/relationships/revisionLog" Target="revisionLog46.xml"/><Relationship Id="rId114" Type="http://schemas.openxmlformats.org/officeDocument/2006/relationships/revisionLog" Target="revisionLog111.xml"/><Relationship Id="rId119" Type="http://schemas.openxmlformats.org/officeDocument/2006/relationships/revisionLog" Target="revisionLog116.xml"/><Relationship Id="rId15" Type="http://schemas.openxmlformats.org/officeDocument/2006/relationships/revisionLog" Target="revisionLog13.xml"/><Relationship Id="rId36" Type="http://schemas.openxmlformats.org/officeDocument/2006/relationships/revisionLog" Target="revisionLog33.xml"/><Relationship Id="rId57" Type="http://schemas.openxmlformats.org/officeDocument/2006/relationships/revisionLog" Target="revisionLog54.xml"/><Relationship Id="rId106" Type="http://schemas.openxmlformats.org/officeDocument/2006/relationships/revisionLog" Target="revisionLog103.xml"/><Relationship Id="rId127" Type="http://schemas.openxmlformats.org/officeDocument/2006/relationships/revisionLog" Target="revisionLog124.xml"/><Relationship Id="rId44" Type="http://schemas.openxmlformats.org/officeDocument/2006/relationships/revisionLog" Target="revisionLog41.xml"/><Relationship Id="rId60" Type="http://schemas.openxmlformats.org/officeDocument/2006/relationships/revisionLog" Target="revisionLog57.xml"/><Relationship Id="rId65" Type="http://schemas.openxmlformats.org/officeDocument/2006/relationships/revisionLog" Target="revisionLog62.xml"/><Relationship Id="rId81" Type="http://schemas.openxmlformats.org/officeDocument/2006/relationships/revisionLog" Target="revisionLog78.xml"/><Relationship Id="rId86" Type="http://schemas.openxmlformats.org/officeDocument/2006/relationships/revisionLog" Target="revisionLog83.xml"/><Relationship Id="rId130" Type="http://schemas.openxmlformats.org/officeDocument/2006/relationships/revisionLog" Target="revisionLog127.xml"/><Relationship Id="rId135" Type="http://schemas.openxmlformats.org/officeDocument/2006/relationships/revisionLog" Target="revisionLog132.xml"/><Relationship Id="rId10" Type="http://schemas.openxmlformats.org/officeDocument/2006/relationships/revisionLog" Target="revisionLog8.xml"/><Relationship Id="rId31" Type="http://schemas.openxmlformats.org/officeDocument/2006/relationships/revisionLog" Target="revisionLog28.xml"/><Relationship Id="rId52" Type="http://schemas.openxmlformats.org/officeDocument/2006/relationships/revisionLog" Target="revisionLog49.xml"/><Relationship Id="rId73" Type="http://schemas.openxmlformats.org/officeDocument/2006/relationships/revisionLog" Target="revisionLog70.xml"/><Relationship Id="rId78" Type="http://schemas.openxmlformats.org/officeDocument/2006/relationships/revisionLog" Target="revisionLog75.xml"/><Relationship Id="rId94" Type="http://schemas.openxmlformats.org/officeDocument/2006/relationships/revisionLog" Target="revisionLog91.xml"/><Relationship Id="rId99" Type="http://schemas.openxmlformats.org/officeDocument/2006/relationships/revisionLog" Target="revisionLog96.xml"/><Relationship Id="rId101" Type="http://schemas.openxmlformats.org/officeDocument/2006/relationships/revisionLog" Target="revisionLog98.xml"/><Relationship Id="rId122" Type="http://schemas.openxmlformats.org/officeDocument/2006/relationships/revisionLog" Target="revisionLog119.xml"/><Relationship Id="rId143" Type="http://schemas.openxmlformats.org/officeDocument/2006/relationships/revisionLog" Target="revisionLog140.xml"/><Relationship Id="rId4" Type="http://schemas.openxmlformats.org/officeDocument/2006/relationships/revisionLog" Target="revisionLog1.xml"/><Relationship Id="rId9" Type="http://schemas.openxmlformats.org/officeDocument/2006/relationships/revisionLog" Target="revisionLog7.xml"/><Relationship Id="rId13" Type="http://schemas.openxmlformats.org/officeDocument/2006/relationships/revisionLog" Target="revisionLog11.xml"/><Relationship Id="rId18" Type="http://schemas.openxmlformats.org/officeDocument/2006/relationships/revisionLog" Target="revisionLog16.xml"/><Relationship Id="rId39" Type="http://schemas.openxmlformats.org/officeDocument/2006/relationships/revisionLog" Target="revisionLog36.xml"/><Relationship Id="rId109" Type="http://schemas.openxmlformats.org/officeDocument/2006/relationships/revisionLog" Target="revisionLog106.xml"/><Relationship Id="rId34" Type="http://schemas.openxmlformats.org/officeDocument/2006/relationships/revisionLog" Target="revisionLog31.xml"/><Relationship Id="rId50" Type="http://schemas.openxmlformats.org/officeDocument/2006/relationships/revisionLog" Target="revisionLog47.xml"/><Relationship Id="rId55" Type="http://schemas.openxmlformats.org/officeDocument/2006/relationships/revisionLog" Target="revisionLog52.xml"/><Relationship Id="rId76" Type="http://schemas.openxmlformats.org/officeDocument/2006/relationships/revisionLog" Target="revisionLog73.xml"/><Relationship Id="rId97" Type="http://schemas.openxmlformats.org/officeDocument/2006/relationships/revisionLog" Target="revisionLog94.xml"/><Relationship Id="rId104" Type="http://schemas.openxmlformats.org/officeDocument/2006/relationships/revisionLog" Target="revisionLog101.xml"/><Relationship Id="rId120" Type="http://schemas.openxmlformats.org/officeDocument/2006/relationships/revisionLog" Target="revisionLog117.xml"/><Relationship Id="rId125" Type="http://schemas.openxmlformats.org/officeDocument/2006/relationships/revisionLog" Target="revisionLog122.xml"/><Relationship Id="rId141" Type="http://schemas.openxmlformats.org/officeDocument/2006/relationships/revisionLog" Target="revisionLog138.xml"/><Relationship Id="rId7" Type="http://schemas.openxmlformats.org/officeDocument/2006/relationships/revisionLog" Target="revisionLog5.xml"/><Relationship Id="rId71" Type="http://schemas.openxmlformats.org/officeDocument/2006/relationships/revisionLog" Target="revisionLog68.xml"/><Relationship Id="rId92" Type="http://schemas.openxmlformats.org/officeDocument/2006/relationships/revisionLog" Target="revisionLog89.xml"/><Relationship Id="rId29" Type="http://schemas.openxmlformats.org/officeDocument/2006/relationships/revisionLog" Target="revisionLog26.xml"/><Relationship Id="rId24" Type="http://schemas.openxmlformats.org/officeDocument/2006/relationships/revisionLog" Target="revisionLog22.xml"/><Relationship Id="rId40" Type="http://schemas.openxmlformats.org/officeDocument/2006/relationships/revisionLog" Target="revisionLog37.xml"/><Relationship Id="rId45" Type="http://schemas.openxmlformats.org/officeDocument/2006/relationships/revisionLog" Target="revisionLog42.xml"/><Relationship Id="rId66" Type="http://schemas.openxmlformats.org/officeDocument/2006/relationships/revisionLog" Target="revisionLog63.xml"/><Relationship Id="rId87" Type="http://schemas.openxmlformats.org/officeDocument/2006/relationships/revisionLog" Target="revisionLog84.xml"/><Relationship Id="rId110" Type="http://schemas.openxmlformats.org/officeDocument/2006/relationships/revisionLog" Target="revisionLog107.xml"/><Relationship Id="rId115" Type="http://schemas.openxmlformats.org/officeDocument/2006/relationships/revisionLog" Target="revisionLog112.xml"/><Relationship Id="rId131" Type="http://schemas.openxmlformats.org/officeDocument/2006/relationships/revisionLog" Target="revisionLog128.xml"/><Relationship Id="rId136" Type="http://schemas.openxmlformats.org/officeDocument/2006/relationships/revisionLog" Target="revisionLog133.xml"/><Relationship Id="rId61" Type="http://schemas.openxmlformats.org/officeDocument/2006/relationships/revisionLog" Target="revisionLog58.xml"/><Relationship Id="rId82" Type="http://schemas.openxmlformats.org/officeDocument/2006/relationships/revisionLog" Target="revisionLog79.xml"/><Relationship Id="rId19" Type="http://schemas.openxmlformats.org/officeDocument/2006/relationships/revisionLog" Target="revisionLog17.xml"/><Relationship Id="rId14" Type="http://schemas.openxmlformats.org/officeDocument/2006/relationships/revisionLog" Target="revisionLog12.xml"/><Relationship Id="rId30" Type="http://schemas.openxmlformats.org/officeDocument/2006/relationships/revisionLog" Target="revisionLog27.xml"/><Relationship Id="rId35" Type="http://schemas.openxmlformats.org/officeDocument/2006/relationships/revisionLog" Target="revisionLog32.xml"/><Relationship Id="rId56" Type="http://schemas.openxmlformats.org/officeDocument/2006/relationships/revisionLog" Target="revisionLog53.xml"/><Relationship Id="rId77" Type="http://schemas.openxmlformats.org/officeDocument/2006/relationships/revisionLog" Target="revisionLog74.xml"/><Relationship Id="rId100" Type="http://schemas.openxmlformats.org/officeDocument/2006/relationships/revisionLog" Target="revisionLog97.xml"/><Relationship Id="rId105" Type="http://schemas.openxmlformats.org/officeDocument/2006/relationships/revisionLog" Target="revisionLog102.xml"/><Relationship Id="rId126" Type="http://schemas.openxmlformats.org/officeDocument/2006/relationships/revisionLog" Target="revisionLog12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3174BB9-B552-4271-A2ED-CC3E2B4076E3}" diskRevisions="1" revisionId="772" version="144" preserveHistory="15">
  <header guid="{F8484D76-F468-4D38-99B1-FE4D54DD8D7E}" dateTime="2023-11-23T09:18:46" maxSheetId="3" userName="user" r:id="rId4" minRId="3" maxRId="17">
    <sheetIdMap count="2">
      <sheetId val="1"/>
      <sheetId val="2"/>
    </sheetIdMap>
  </header>
  <header guid="{8A3A2D09-4A7C-46C6-BF6D-41F638861E39}" dateTime="2023-12-12T14:09:06" maxSheetId="3" userName="user" r:id="rId5" minRId="18" maxRId="31">
    <sheetIdMap count="2">
      <sheetId val="1"/>
      <sheetId val="2"/>
    </sheetIdMap>
  </header>
  <header guid="{81B3A9FE-CB50-44E6-A216-AB61367FB15D}" dateTime="2023-12-12T14:09:17" maxSheetId="3" userName="user" r:id="rId6" minRId="32">
    <sheetIdMap count="2">
      <sheetId val="1"/>
      <sheetId val="2"/>
    </sheetIdMap>
  </header>
  <header guid="{5E195BD3-2EC8-4DD6-8610-2F3411AA6A23}" dateTime="2023-12-12T14:09:45" maxSheetId="3" userName="user" r:id="rId7" minRId="33">
    <sheetIdMap count="2">
      <sheetId val="1"/>
      <sheetId val="2"/>
    </sheetIdMap>
  </header>
  <header guid="{BC008717-67D9-4D1B-809A-C832A5E5350F}" dateTime="2023-12-12T14:10:36" maxSheetId="3" userName="user" r:id="rId8">
    <sheetIdMap count="2">
      <sheetId val="1"/>
      <sheetId val="2"/>
    </sheetIdMap>
  </header>
  <header guid="{2DE85CFA-589F-434A-9687-042A3CC0A341}" dateTime="2023-12-21T14:09:03" maxSheetId="3" userName="user" r:id="rId9" minRId="34" maxRId="39">
    <sheetIdMap count="2">
      <sheetId val="1"/>
      <sheetId val="2"/>
    </sheetIdMap>
  </header>
  <header guid="{2E449FE4-3E3E-4281-A0BA-72E299102C4A}" dateTime="2023-12-21T14:09:41" maxSheetId="3" userName="user" r:id="rId10" minRId="40" maxRId="41">
    <sheetIdMap count="2">
      <sheetId val="1"/>
      <sheetId val="2"/>
    </sheetIdMap>
  </header>
  <header guid="{0CCC123C-FE60-440C-9911-C492621CF306}" dateTime="2023-12-21T14:13:56" maxSheetId="3" userName="user" r:id="rId11" minRId="42" maxRId="52">
    <sheetIdMap count="2">
      <sheetId val="1"/>
      <sheetId val="2"/>
    </sheetIdMap>
  </header>
  <header guid="{0F6E19C1-6E19-4BFD-ACC4-7786075F8BE7}" dateTime="2023-12-21T14:14:30" maxSheetId="3" userName="user" r:id="rId12" minRId="53" maxRId="54">
    <sheetIdMap count="2">
      <sheetId val="1"/>
      <sheetId val="2"/>
    </sheetIdMap>
  </header>
  <header guid="{016A7B26-27BA-435D-86B5-15FDA7571901}" dateTime="2023-12-21T14:15:03" maxSheetId="3" userName="user" r:id="rId13" minRId="55">
    <sheetIdMap count="2">
      <sheetId val="1"/>
      <sheetId val="2"/>
    </sheetIdMap>
  </header>
  <header guid="{63AA9356-28AB-4628-B45A-7399D1CB2178}" dateTime="2023-12-21T14:16:44" maxSheetId="3" userName="user" r:id="rId14" minRId="56" maxRId="58">
    <sheetIdMap count="2">
      <sheetId val="1"/>
      <sheetId val="2"/>
    </sheetIdMap>
  </header>
  <header guid="{1A7436D1-2C69-4542-8106-0A59E7180F24}" dateTime="2023-12-21T14:17:04" maxSheetId="3" userName="user" r:id="rId15" minRId="59">
    <sheetIdMap count="2">
      <sheetId val="1"/>
      <sheetId val="2"/>
    </sheetIdMap>
  </header>
  <header guid="{BE56FAEE-AC42-42B1-8332-09A3A2D4D863}" dateTime="2023-12-21T14:17:14" maxSheetId="3" userName="user" r:id="rId16" minRId="60">
    <sheetIdMap count="2">
      <sheetId val="1"/>
      <sheetId val="2"/>
    </sheetIdMap>
  </header>
  <header guid="{9D33A028-5E98-41E2-A987-42E08D261BB0}" dateTime="2023-12-21T14:19:02" maxSheetId="3" userName="user" r:id="rId17" minRId="61" maxRId="63">
    <sheetIdMap count="2">
      <sheetId val="1"/>
      <sheetId val="2"/>
    </sheetIdMap>
  </header>
  <header guid="{494DEA77-02E8-4E0A-8AB0-E73917AA5477}" dateTime="2023-12-21T14:19:53" maxSheetId="3" userName="user" r:id="rId18" minRId="64">
    <sheetIdMap count="2">
      <sheetId val="1"/>
      <sheetId val="2"/>
    </sheetIdMap>
  </header>
  <header guid="{1F99E258-0720-4EC3-ADCB-0BDB8F002524}" dateTime="2023-12-21T14:23:10" maxSheetId="3" userName="user" r:id="rId19" minRId="65" maxRId="71">
    <sheetIdMap count="2">
      <sheetId val="1"/>
      <sheetId val="2"/>
    </sheetIdMap>
  </header>
  <header guid="{885D4BFB-3A63-491C-804A-C4C7584479A5}" dateTime="2023-12-21T14:23:18" maxSheetId="3" userName="user" r:id="rId20">
    <sheetIdMap count="2">
      <sheetId val="1"/>
      <sheetId val="2"/>
    </sheetIdMap>
  </header>
  <header guid="{C8F72195-2046-4063-9ADB-B22A9A2D946E}" dateTime="2023-12-21T14:24:38" maxSheetId="3" userName="user" r:id="rId21" minRId="72" maxRId="75">
    <sheetIdMap count="2">
      <sheetId val="1"/>
      <sheetId val="2"/>
    </sheetIdMap>
  </header>
  <header guid="{4081B14B-F0A3-4668-8CEF-B3CF87ABFB07}" dateTime="2023-12-21T14:28:08" maxSheetId="3" userName="user" r:id="rId22" minRId="76" maxRId="93">
    <sheetIdMap count="2">
      <sheetId val="1"/>
      <sheetId val="2"/>
    </sheetIdMap>
  </header>
  <header guid="{E33C02F9-7936-4A35-A7FF-82783A8A5B63}" dateTime="2023-12-21T14:30:56" maxSheetId="3" userName="user" r:id="rId23" minRId="94">
    <sheetIdMap count="2">
      <sheetId val="1"/>
      <sheetId val="2"/>
    </sheetIdMap>
  </header>
  <header guid="{19E3376D-BE93-4A0D-9002-2C1E9CE80AD5}" dateTime="2023-12-21T14:32:25" maxSheetId="3" userName="user" r:id="rId24" minRId="95" maxRId="96">
    <sheetIdMap count="2">
      <sheetId val="1"/>
      <sheetId val="2"/>
    </sheetIdMap>
  </header>
  <header guid="{FD0BA797-B1DD-4591-9943-7951C877E2A6}" dateTime="2023-12-21T14:37:44" maxSheetId="3" userName="user" r:id="rId25" minRId="97" maxRId="101">
    <sheetIdMap count="2">
      <sheetId val="1"/>
      <sheetId val="2"/>
    </sheetIdMap>
  </header>
  <header guid="{608E685D-421A-429D-81EE-FEECF9F3A46A}" dateTime="2024-01-19T10:52:24" maxSheetId="3" userName="user" r:id="rId26" minRId="102" maxRId="108">
    <sheetIdMap count="2">
      <sheetId val="1"/>
      <sheetId val="2"/>
    </sheetIdMap>
  </header>
  <header guid="{3677DBAC-0F60-4FC5-8147-3BEE90D06FCC}" dateTime="2024-01-19T10:55:12" maxSheetId="3" userName="user" r:id="rId27" minRId="109" maxRId="116">
    <sheetIdMap count="2">
      <sheetId val="1"/>
      <sheetId val="2"/>
    </sheetIdMap>
  </header>
  <header guid="{1348B5A6-D59C-4BF5-940E-0D0588305359}" dateTime="2024-01-19T10:56:20" maxSheetId="3" userName="user" r:id="rId28" minRId="117" maxRId="123">
    <sheetIdMap count="2">
      <sheetId val="1"/>
      <sheetId val="2"/>
    </sheetIdMap>
  </header>
  <header guid="{3FE9FBA4-2967-4384-BC87-DB80BFC3FFB9}" dateTime="2024-01-19T10:57:33" maxSheetId="3" userName="user" r:id="rId29" minRId="124" maxRId="133">
    <sheetIdMap count="2">
      <sheetId val="1"/>
      <sheetId val="2"/>
    </sheetIdMap>
  </header>
  <header guid="{E7A9729E-D6CA-4522-B4E8-E6CE507B6778}" dateTime="2024-01-19T10:59:02" maxSheetId="3" userName="user" r:id="rId30" minRId="134" maxRId="137">
    <sheetIdMap count="2">
      <sheetId val="1"/>
      <sheetId val="2"/>
    </sheetIdMap>
  </header>
  <header guid="{7EEFEEAC-A216-4EF7-A2FB-46D34DA9B4A7}" dateTime="2024-01-19T10:59:42" maxSheetId="3" userName="user" r:id="rId31" minRId="138" maxRId="144">
    <sheetIdMap count="2">
      <sheetId val="1"/>
      <sheetId val="2"/>
    </sheetIdMap>
  </header>
  <header guid="{AEF0FABC-8866-428D-B750-4F72CB7CDDE1}" dateTime="2024-01-19T11:00:46" maxSheetId="3" userName="user" r:id="rId32" minRId="145" maxRId="150">
    <sheetIdMap count="2">
      <sheetId val="1"/>
      <sheetId val="2"/>
    </sheetIdMap>
  </header>
  <header guid="{2C23F1D1-D2C9-4CF2-B696-7222DF918A50}" dateTime="2024-01-19T11:02:04" maxSheetId="3" userName="user" r:id="rId33" minRId="151" maxRId="155">
    <sheetIdMap count="2">
      <sheetId val="1"/>
      <sheetId val="2"/>
    </sheetIdMap>
  </header>
  <header guid="{C0E5149B-4101-4B7D-83EF-21BB82D8D41A}" dateTime="2024-01-19T11:02:56" maxSheetId="3" userName="user" r:id="rId34" minRId="156" maxRId="164">
    <sheetIdMap count="2">
      <sheetId val="1"/>
      <sheetId val="2"/>
    </sheetIdMap>
  </header>
  <header guid="{153DD6EF-1D8B-4734-AD3C-4DC527B463FC}" dateTime="2024-01-19T11:05:37" maxSheetId="3" userName="user" r:id="rId35" minRId="165" maxRId="166">
    <sheetIdMap count="2">
      <sheetId val="1"/>
      <sheetId val="2"/>
    </sheetIdMap>
  </header>
  <header guid="{19C07922-70E9-4A36-B3DD-020ADC02F331}" dateTime="2024-01-19T11:07:09" maxSheetId="3" userName="user" r:id="rId36" minRId="167" maxRId="174">
    <sheetIdMap count="2">
      <sheetId val="1"/>
      <sheetId val="2"/>
    </sheetIdMap>
  </header>
  <header guid="{8DCDA4C8-AB38-4623-AB9B-01676DAEB63B}" dateTime="2024-01-19T11:07:45" maxSheetId="3" userName="user" r:id="rId37" minRId="175" maxRId="180">
    <sheetIdMap count="2">
      <sheetId val="1"/>
      <sheetId val="2"/>
    </sheetIdMap>
  </header>
  <header guid="{36E9FBAD-5988-4550-854A-A1EE0D072A69}" dateTime="2024-01-19T11:08:33" maxSheetId="3" userName="user" r:id="rId38" minRId="181" maxRId="190">
    <sheetIdMap count="2">
      <sheetId val="1"/>
      <sheetId val="2"/>
    </sheetIdMap>
  </header>
  <header guid="{31FBD47D-8113-4AE4-BB6E-2B1054DCF236}" dateTime="2024-01-19T11:09:26" maxSheetId="3" userName="user" r:id="rId39" minRId="191" maxRId="194">
    <sheetIdMap count="2">
      <sheetId val="1"/>
      <sheetId val="2"/>
    </sheetIdMap>
  </header>
  <header guid="{5A42F229-434C-4423-A736-3C29D7A7A836}" dateTime="2024-01-19T11:09:37" maxSheetId="3" userName="user" r:id="rId40" minRId="195" maxRId="197">
    <sheetIdMap count="2">
      <sheetId val="1"/>
      <sheetId val="2"/>
    </sheetIdMap>
  </header>
  <header guid="{B3AC0BEB-911E-4354-B531-7E4BD1C0C4BB}" dateTime="2024-01-19T11:10:14" maxSheetId="3" userName="user" r:id="rId41" minRId="198" maxRId="201">
    <sheetIdMap count="2">
      <sheetId val="1"/>
      <sheetId val="2"/>
    </sheetIdMap>
  </header>
  <header guid="{51899924-0048-4E77-94C4-F7A84149609F}" dateTime="2024-01-19T11:11:12" maxSheetId="3" userName="user" r:id="rId42" minRId="202" maxRId="206">
    <sheetIdMap count="2">
      <sheetId val="1"/>
      <sheetId val="2"/>
    </sheetIdMap>
  </header>
  <header guid="{D24052A5-8CD0-4CB5-9EF8-9E1712C0BB40}" dateTime="2024-01-19T11:11:44" maxSheetId="3" userName="user" r:id="rId43" minRId="207" maxRId="209">
    <sheetIdMap count="2">
      <sheetId val="1"/>
      <sheetId val="2"/>
    </sheetIdMap>
  </header>
  <header guid="{155F5144-B6A1-48FE-A8AF-A85BA08D65C2}" dateTime="2024-01-19T11:12:29" maxSheetId="3" userName="user" r:id="rId44" minRId="210" maxRId="213">
    <sheetIdMap count="2">
      <sheetId val="1"/>
      <sheetId val="2"/>
    </sheetIdMap>
  </header>
  <header guid="{FBAFAD99-D13E-420C-B4F5-08AC2E724A3A}" dateTime="2024-01-19T11:13:07" maxSheetId="3" userName="user" r:id="rId45" minRId="214" maxRId="220">
    <sheetIdMap count="2">
      <sheetId val="1"/>
      <sheetId val="2"/>
    </sheetIdMap>
  </header>
  <header guid="{9B3E2360-AD36-4116-8C86-D1859A9CE638}" dateTime="2024-01-19T11:13:16" maxSheetId="3" userName="user" r:id="rId46" minRId="221" maxRId="223">
    <sheetIdMap count="2">
      <sheetId val="1"/>
      <sheetId val="2"/>
    </sheetIdMap>
  </header>
  <header guid="{AC56D710-B95D-4011-B9B7-BBB9A6CDA527}" dateTime="2024-01-19T11:13:55" maxSheetId="3" userName="user" r:id="rId47" minRId="224" maxRId="227">
    <sheetIdMap count="2">
      <sheetId val="1"/>
      <sheetId val="2"/>
    </sheetIdMap>
  </header>
  <header guid="{97892D8E-55F8-4D48-A5FA-14D1C643F234}" dateTime="2024-01-19T11:14:37" maxSheetId="3" userName="user" r:id="rId48" minRId="228" maxRId="234">
    <sheetIdMap count="2">
      <sheetId val="1"/>
      <sheetId val="2"/>
    </sheetIdMap>
  </header>
  <header guid="{7DA356A2-B829-4ACB-B986-80220BDC3047}" dateTime="2024-01-19T11:14:46" maxSheetId="3" userName="user" r:id="rId49" minRId="235" maxRId="237">
    <sheetIdMap count="2">
      <sheetId val="1"/>
      <sheetId val="2"/>
    </sheetIdMap>
  </header>
  <header guid="{8B581EF6-1471-4BA8-8EC6-93DB38930D01}" dateTime="2024-01-19T11:15:38" maxSheetId="3" userName="user" r:id="rId50" minRId="238" maxRId="241">
    <sheetIdMap count="2">
      <sheetId val="1"/>
      <sheetId val="2"/>
    </sheetIdMap>
  </header>
  <header guid="{DEC8488A-D607-419C-8AAF-8C1D9AABF4F8}" dateTime="2024-01-19T11:56:12" maxSheetId="3" userName="user" r:id="rId51" minRId="242" maxRId="245">
    <sheetIdMap count="2">
      <sheetId val="1"/>
      <sheetId val="2"/>
    </sheetIdMap>
  </header>
  <header guid="{A6C11D2F-0D10-4EC1-95CD-755310389447}" dateTime="2024-01-19T11:57:25" maxSheetId="3" userName="user" r:id="rId52" minRId="246" maxRId="248">
    <sheetIdMap count="2">
      <sheetId val="1"/>
      <sheetId val="2"/>
    </sheetIdMap>
  </header>
  <header guid="{ACA1CD36-65F9-4F4A-8932-69EAB2061C56}" dateTime="2024-01-19T11:58:52" maxSheetId="3" userName="user" r:id="rId53" minRId="249" maxRId="254">
    <sheetIdMap count="2">
      <sheetId val="1"/>
      <sheetId val="2"/>
    </sheetIdMap>
  </header>
  <header guid="{BE8BF8CB-EEEC-4853-A3E1-FCDB177FCFD0}" dateTime="2024-01-19T11:59:23" maxSheetId="3" userName="user" r:id="rId54" minRId="255" maxRId="258">
    <sheetIdMap count="2">
      <sheetId val="1"/>
      <sheetId val="2"/>
    </sheetIdMap>
  </header>
  <header guid="{3B4D62F2-A9F4-4130-ADF9-30C0E9C1F6FB}" dateTime="2024-01-19T11:59:44" maxSheetId="3" userName="user" r:id="rId55" minRId="259" maxRId="260">
    <sheetIdMap count="2">
      <sheetId val="1"/>
      <sheetId val="2"/>
    </sheetIdMap>
  </header>
  <header guid="{5C3FB9BF-4DE4-44E4-9FA8-D5DB133BE7E0}" dateTime="2024-01-19T12:00:23" maxSheetId="3" userName="user" r:id="rId56" minRId="261" maxRId="263">
    <sheetIdMap count="2">
      <sheetId val="1"/>
      <sheetId val="2"/>
    </sheetIdMap>
  </header>
  <header guid="{B0A18BC1-F076-4497-9325-AEF799B0C512}" dateTime="2024-01-19T12:03:07" maxSheetId="3" userName="user" r:id="rId57" minRId="264" maxRId="266">
    <sheetIdMap count="2">
      <sheetId val="1"/>
      <sheetId val="2"/>
    </sheetIdMap>
  </header>
  <header guid="{5578641E-9CE1-4130-8AF1-F4129FD5E19C}" dateTime="2024-01-19T12:04:18" maxSheetId="3" userName="user" r:id="rId58" minRId="267" maxRId="268">
    <sheetIdMap count="2">
      <sheetId val="1"/>
      <sheetId val="2"/>
    </sheetIdMap>
  </header>
  <header guid="{C58ACDAE-478E-4632-A4C8-B246A73C4973}" dateTime="2024-01-19T12:04:45" maxSheetId="3" userName="user" r:id="rId59" minRId="269" maxRId="270">
    <sheetIdMap count="2">
      <sheetId val="1"/>
      <sheetId val="2"/>
    </sheetIdMap>
  </header>
  <header guid="{C7CA8F81-0249-4B7F-9438-559029555C62}" dateTime="2024-01-19T12:05:10" maxSheetId="3" userName="user" r:id="rId60" minRId="271" maxRId="274">
    <sheetIdMap count="2">
      <sheetId val="1"/>
      <sheetId val="2"/>
    </sheetIdMap>
  </header>
  <header guid="{2E1045C7-0A73-41F7-A028-98CB29876C07}" dateTime="2024-01-19T12:59:16" maxSheetId="3" userName="user" r:id="rId61" minRId="275">
    <sheetIdMap count="2">
      <sheetId val="1"/>
      <sheetId val="2"/>
    </sheetIdMap>
  </header>
  <header guid="{9402D09D-CFA9-4564-9621-ED2EE6DDB76B}" dateTime="2024-01-19T12:59:47" maxSheetId="3" userName="user" r:id="rId62" minRId="276" maxRId="281">
    <sheetIdMap count="2">
      <sheetId val="1"/>
      <sheetId val="2"/>
    </sheetIdMap>
  </header>
  <header guid="{913EE6F2-F2E2-46B1-AF9C-23470AE15181}" dateTime="2024-01-19T13:00:30" maxSheetId="3" userName="user" r:id="rId63" minRId="282" maxRId="285">
    <sheetIdMap count="2">
      <sheetId val="1"/>
      <sheetId val="2"/>
    </sheetIdMap>
  </header>
  <header guid="{0049C8DB-664C-4F3A-8048-926F01CC09E9}" dateTime="2024-01-19T13:00:38" maxSheetId="3" userName="user" r:id="rId64">
    <sheetIdMap count="2">
      <sheetId val="1"/>
      <sheetId val="2"/>
    </sheetIdMap>
  </header>
  <header guid="{00D2CFEA-DA79-42D1-BBD6-E5673BEBF055}" dateTime="2024-01-19T13:01:32" maxSheetId="3" userName="user" r:id="rId65" minRId="286" maxRId="291">
    <sheetIdMap count="2">
      <sheetId val="1"/>
      <sheetId val="2"/>
    </sheetIdMap>
  </header>
  <header guid="{4117410B-B54C-4EBC-BA4F-FF74153E78D4}" dateTime="2024-01-19T13:02:44" maxSheetId="3" userName="user" r:id="rId66" minRId="292" maxRId="297">
    <sheetIdMap count="2">
      <sheetId val="1"/>
      <sheetId val="2"/>
    </sheetIdMap>
  </header>
  <header guid="{7BCFB83A-7FE9-4F97-B3C5-93A77BBC4136}" dateTime="2024-01-19T13:03:27" maxSheetId="3" userName="user" r:id="rId67" minRId="298" maxRId="300">
    <sheetIdMap count="2">
      <sheetId val="1"/>
      <sheetId val="2"/>
    </sheetIdMap>
  </header>
  <header guid="{617177BD-0AA5-49C2-8E49-858FAA88869E}" dateTime="2024-01-19T13:04:04" maxSheetId="3" userName="user" r:id="rId68" minRId="301" maxRId="304">
    <sheetIdMap count="2">
      <sheetId val="1"/>
      <sheetId val="2"/>
    </sheetIdMap>
  </header>
  <header guid="{A8A0BD1F-6933-4091-9BC3-312EF05D034B}" dateTime="2024-01-19T13:04:28" maxSheetId="3" userName="user" r:id="rId69" minRId="305" maxRId="308">
    <sheetIdMap count="2">
      <sheetId val="1"/>
      <sheetId val="2"/>
    </sheetIdMap>
  </header>
  <header guid="{976EDB64-073B-4A8F-9350-05EAD61FBC27}" dateTime="2024-01-19T13:04:43" maxSheetId="3" userName="user" r:id="rId70" minRId="309" maxRId="311">
    <sheetIdMap count="2">
      <sheetId val="1"/>
      <sheetId val="2"/>
    </sheetIdMap>
  </header>
  <header guid="{A0CFA572-379B-4380-91BC-642F3DFD36BC}" dateTime="2024-01-19T13:05:05" maxSheetId="3" userName="user" r:id="rId71" minRId="312" maxRId="315">
    <sheetIdMap count="2">
      <sheetId val="1"/>
      <sheetId val="2"/>
    </sheetIdMap>
  </header>
  <header guid="{4A5F5C60-7C8F-4FE0-BB24-E827628D764C}" dateTime="2024-01-19T13:05:20" maxSheetId="3" userName="user" r:id="rId72" minRId="316" maxRId="317">
    <sheetIdMap count="2">
      <sheetId val="1"/>
      <sheetId val="2"/>
    </sheetIdMap>
  </header>
  <header guid="{4AE40F3F-D28A-4D10-A592-43C0FB891534}" dateTime="2024-01-19T13:05:56" maxSheetId="3" userName="user" r:id="rId73" minRId="318" maxRId="320">
    <sheetIdMap count="2">
      <sheetId val="1"/>
      <sheetId val="2"/>
    </sheetIdMap>
  </header>
  <header guid="{04FD2194-CF9D-49B6-AFDF-A9562D67F075}" dateTime="2024-01-19T13:12:01" maxSheetId="3" userName="user" r:id="rId74" minRId="321" maxRId="324">
    <sheetIdMap count="2">
      <sheetId val="1"/>
      <sheetId val="2"/>
    </sheetIdMap>
  </header>
  <header guid="{7AD00531-17BF-461D-9CED-2DE6BBD4867E}" dateTime="2024-01-19T13:29:53" maxSheetId="3" userName="user" r:id="rId75" minRId="325" maxRId="328">
    <sheetIdMap count="2">
      <sheetId val="1"/>
      <sheetId val="2"/>
    </sheetIdMap>
  </header>
  <header guid="{67E35D28-ACD2-454F-ABA6-C19F7D654CAA}" dateTime="2024-01-19T13:35:11" maxSheetId="3" userName="user" r:id="rId76" minRId="329">
    <sheetIdMap count="2">
      <sheetId val="1"/>
      <sheetId val="2"/>
    </sheetIdMap>
  </header>
  <header guid="{E30F5F99-9E19-495E-928A-E1D80B7D95F7}" dateTime="2024-01-19T13:35:41" maxSheetId="3" userName="user" r:id="rId77" minRId="330">
    <sheetIdMap count="2">
      <sheetId val="1"/>
      <sheetId val="2"/>
    </sheetIdMap>
  </header>
  <header guid="{D54B3F39-DC49-46B5-B096-4EFAA06DC9A9}" dateTime="2024-01-19T13:41:15" maxSheetId="3" userName="user" r:id="rId78" minRId="331" maxRId="335">
    <sheetIdMap count="2">
      <sheetId val="1"/>
      <sheetId val="2"/>
    </sheetIdMap>
  </header>
  <header guid="{78D820F4-61BF-4913-8600-FAE63FBAECCD}" dateTime="2024-01-19T13:44:40" maxSheetId="3" userName="user" r:id="rId79" minRId="336" maxRId="338">
    <sheetIdMap count="2">
      <sheetId val="1"/>
      <sheetId val="2"/>
    </sheetIdMap>
  </header>
  <header guid="{1526E6A2-1974-44CD-B3F9-C6E088104FCF}" dateTime="2024-01-19T13:45:07" maxSheetId="3" userName="user" r:id="rId80">
    <sheetIdMap count="2">
      <sheetId val="1"/>
      <sheetId val="2"/>
    </sheetIdMap>
  </header>
  <header guid="{32E42594-F595-434C-B5E7-97F660C7ADCA}" dateTime="2024-01-19T13:46:33" maxSheetId="3" userName="user" r:id="rId81" minRId="339">
    <sheetIdMap count="2">
      <sheetId val="1"/>
      <sheetId val="2"/>
    </sheetIdMap>
  </header>
  <header guid="{496C0E6A-1F18-42DF-939D-15EED4A98B19}" dateTime="2024-01-19T13:47:02" maxSheetId="3" userName="user" r:id="rId82" minRId="340">
    <sheetIdMap count="2">
      <sheetId val="1"/>
      <sheetId val="2"/>
    </sheetIdMap>
  </header>
  <header guid="{BCCC6492-FB61-4C8A-B7EB-CEC5F798F904}" dateTime="2024-01-19T13:49:52" maxSheetId="3" userName="user" r:id="rId83" minRId="341" maxRId="344">
    <sheetIdMap count="2">
      <sheetId val="1"/>
      <sheetId val="2"/>
    </sheetIdMap>
  </header>
  <header guid="{D47CA527-D849-41D7-A214-A5A4643F55CE}" dateTime="2024-01-19T13:50:10" maxSheetId="3" userName="user" r:id="rId84" minRId="345">
    <sheetIdMap count="2">
      <sheetId val="1"/>
      <sheetId val="2"/>
    </sheetIdMap>
  </header>
  <header guid="{E18F743D-CDA4-49DA-99EB-FB97073AC5F7}" dateTime="2024-01-19T13:51:06" maxSheetId="3" userName="user" r:id="rId85" minRId="346" maxRId="349">
    <sheetIdMap count="2">
      <sheetId val="1"/>
      <sheetId val="2"/>
    </sheetIdMap>
  </header>
  <header guid="{48DB4733-C65C-4087-B92A-09BBBE5D54B5}" dateTime="2024-01-19T13:51:26" maxSheetId="3" userName="user" r:id="rId86" minRId="350">
    <sheetIdMap count="2">
      <sheetId val="1"/>
      <sheetId val="2"/>
    </sheetIdMap>
  </header>
  <header guid="{A8E961F5-BBEC-434C-B90F-EA95E5DE3355}" dateTime="2024-01-19T13:53:15" maxSheetId="3" userName="user" r:id="rId87" minRId="351" maxRId="355">
    <sheetIdMap count="2">
      <sheetId val="1"/>
      <sheetId val="2"/>
    </sheetIdMap>
  </header>
  <header guid="{36384035-D24C-4231-BF98-9811FE2860E6}" dateTime="2024-01-20T09:38:47" maxSheetId="3" userName="user" r:id="rId88" minRId="356" maxRId="369">
    <sheetIdMap count="2">
      <sheetId val="1"/>
      <sheetId val="2"/>
    </sheetIdMap>
  </header>
  <header guid="{F7257870-3115-4DA2-81CA-45CC7A5CB321}" dateTime="2024-01-20T09:39:26" maxSheetId="3" userName="user" r:id="rId89" minRId="370" maxRId="373">
    <sheetIdMap count="2">
      <sheetId val="1"/>
      <sheetId val="2"/>
    </sheetIdMap>
  </header>
  <header guid="{A695129B-3AF0-4B8A-877A-F56F0EF6B465}" dateTime="2024-01-20T09:40:04" maxSheetId="3" userName="user" r:id="rId90" minRId="374" maxRId="375">
    <sheetIdMap count="2">
      <sheetId val="1"/>
      <sheetId val="2"/>
    </sheetIdMap>
  </header>
  <header guid="{8CAC0414-F28C-4402-A208-8EC5F81021F5}" dateTime="2024-01-20T09:41:14" maxSheetId="3" userName="user" r:id="rId91" minRId="376" maxRId="379">
    <sheetIdMap count="2">
      <sheetId val="1"/>
      <sheetId val="2"/>
    </sheetIdMap>
  </header>
  <header guid="{92627E98-151B-4F6B-B775-5E86103BD695}" dateTime="2024-01-20T09:41:44" maxSheetId="3" userName="user" r:id="rId92" minRId="380" maxRId="383">
    <sheetIdMap count="2">
      <sheetId val="1"/>
      <sheetId val="2"/>
    </sheetIdMap>
  </header>
  <header guid="{88DACC27-9A42-401E-97B0-3D54EC03A59E}" dateTime="2024-01-20T09:42:10" maxSheetId="3" userName="user" r:id="rId93" minRId="384" maxRId="387">
    <sheetIdMap count="2">
      <sheetId val="1"/>
      <sheetId val="2"/>
    </sheetIdMap>
  </header>
  <header guid="{5394134D-A93A-47B7-8EC5-EFF72DAAEB9D}" dateTime="2024-01-20T09:42:27" maxSheetId="3" userName="user" r:id="rId94" minRId="388" maxRId="389">
    <sheetIdMap count="2">
      <sheetId val="1"/>
      <sheetId val="2"/>
    </sheetIdMap>
  </header>
  <header guid="{2EB28D95-708F-4E01-BD74-21E4B03833D0}" dateTime="2024-01-20T09:43:08" maxSheetId="3" userName="user" r:id="rId95" minRId="390" maxRId="391">
    <sheetIdMap count="2">
      <sheetId val="1"/>
      <sheetId val="2"/>
    </sheetIdMap>
  </header>
  <header guid="{0C5FC879-8F70-476C-BEAE-F6A1E862D533}" dateTime="2024-01-20T09:43:40" maxSheetId="3" userName="user" r:id="rId96" minRId="392" maxRId="396">
    <sheetIdMap count="2">
      <sheetId val="1"/>
      <sheetId val="2"/>
    </sheetIdMap>
  </header>
  <header guid="{9DB5F5DC-8511-465C-A75B-7C2B1A7FE9F2}" dateTime="2024-01-20T09:44:08" maxSheetId="3" userName="user" r:id="rId97" minRId="397" maxRId="401">
    <sheetIdMap count="2">
      <sheetId val="1"/>
      <sheetId val="2"/>
    </sheetIdMap>
  </header>
  <header guid="{2BA75AB1-0DDE-4FEA-B7DD-EEEDE2C11644}" dateTime="2024-01-20T09:47:45" maxSheetId="3" userName="user" r:id="rId98" minRId="402" maxRId="405">
    <sheetIdMap count="2">
      <sheetId val="1"/>
      <sheetId val="2"/>
    </sheetIdMap>
  </header>
  <header guid="{92ACAF38-26CE-432F-ACC2-EA105EC27AA5}" dateTime="2024-01-20T09:48:24" maxSheetId="3" userName="user" r:id="rId99" minRId="406" maxRId="409">
    <sheetIdMap count="2">
      <sheetId val="1"/>
      <sheetId val="2"/>
    </sheetIdMap>
  </header>
  <header guid="{B80B2C2D-2965-4562-9CA5-493472BE504C}" dateTime="2024-01-20T09:49:26" maxSheetId="3" userName="user" r:id="rId100" minRId="410" maxRId="420">
    <sheetIdMap count="2">
      <sheetId val="1"/>
      <sheetId val="2"/>
    </sheetIdMap>
  </header>
  <header guid="{623D9A57-DD33-4320-9C03-C9D26F43467C}" dateTime="2024-01-20T09:50:57" maxSheetId="3" userName="user" r:id="rId101" minRId="421" maxRId="428">
    <sheetIdMap count="2">
      <sheetId val="1"/>
      <sheetId val="2"/>
    </sheetIdMap>
  </header>
  <header guid="{FF2C82FF-6A8A-4102-8C06-C21B9B0DEBCC}" dateTime="2024-01-20T09:51:11" maxSheetId="3" userName="user" r:id="rId102">
    <sheetIdMap count="2">
      <sheetId val="1"/>
      <sheetId val="2"/>
    </sheetIdMap>
  </header>
  <header guid="{A6FB99F7-2614-4501-9E79-58C7A2ABD182}" dateTime="2024-01-20T09:51:28" maxSheetId="3" userName="user" r:id="rId103">
    <sheetIdMap count="2">
      <sheetId val="1"/>
      <sheetId val="2"/>
    </sheetIdMap>
  </header>
  <header guid="{BC0CEACF-148C-4A22-8E28-2CABCD52E7C9}" dateTime="2024-01-20T09:52:09" maxSheetId="3" userName="user" r:id="rId104">
    <sheetIdMap count="2">
      <sheetId val="1"/>
      <sheetId val="2"/>
    </sheetIdMap>
  </header>
  <header guid="{D47B83CD-7659-4813-81D3-63A198625810}" dateTime="2024-01-20T09:52:16" maxSheetId="3" userName="user" r:id="rId105">
    <sheetIdMap count="2">
      <sheetId val="1"/>
      <sheetId val="2"/>
    </sheetIdMap>
  </header>
  <header guid="{ACB6CA82-E10E-45FA-921B-62028ACC4473}" dateTime="2024-01-20T09:53:18" maxSheetId="3" userName="user" r:id="rId106" minRId="429" maxRId="436">
    <sheetIdMap count="2">
      <sheetId val="1"/>
      <sheetId val="2"/>
    </sheetIdMap>
  </header>
  <header guid="{BA5729C0-A19A-4871-AF37-BE4ACA62D781}" dateTime="2024-01-20T09:56:24" maxSheetId="3" userName="user" r:id="rId107" minRId="437" maxRId="444">
    <sheetIdMap count="2">
      <sheetId val="1"/>
      <sheetId val="2"/>
    </sheetIdMap>
  </header>
  <header guid="{74B1734C-62F1-488E-B2A7-07EA6AAEE3E9}" dateTime="2024-01-20T09:57:30" maxSheetId="3" userName="user" r:id="rId108" minRId="445" maxRId="452">
    <sheetIdMap count="2">
      <sheetId val="1"/>
      <sheetId val="2"/>
    </sheetIdMap>
  </header>
  <header guid="{BC44A4B2-2DC9-4D6E-97E6-214B7AED0D9E}" dateTime="2024-01-20T09:58:27" maxSheetId="3" userName="user" r:id="rId109" minRId="453" maxRId="460">
    <sheetIdMap count="2">
      <sheetId val="1"/>
      <sheetId val="2"/>
    </sheetIdMap>
  </header>
  <header guid="{33F1C164-26B5-40BD-B3ED-AE51C59D6855}" dateTime="2024-01-20T09:59:29" maxSheetId="3" userName="user" r:id="rId110" minRId="461" maxRId="468">
    <sheetIdMap count="2">
      <sheetId val="1"/>
      <sheetId val="2"/>
    </sheetIdMap>
  </header>
  <header guid="{4E8E377A-1DEE-48EB-AB42-A215F5F8D033}" dateTime="2024-01-20T10:00:20" maxSheetId="3" userName="user" r:id="rId111" minRId="469" maxRId="476">
    <sheetIdMap count="2">
      <sheetId val="1"/>
      <sheetId val="2"/>
    </sheetIdMap>
  </header>
  <header guid="{E56DA31B-819E-4803-88FB-344293D20BE1}" dateTime="2024-01-20T10:01:30" maxSheetId="3" userName="user" r:id="rId112" minRId="477" maxRId="484">
    <sheetIdMap count="2">
      <sheetId val="1"/>
      <sheetId val="2"/>
    </sheetIdMap>
  </header>
  <header guid="{D466F374-1692-4E21-957F-06A7D6BBFB63}" dateTime="2024-01-20T10:02:30" maxSheetId="3" userName="user" r:id="rId113" minRId="485" maxRId="492">
    <sheetIdMap count="2">
      <sheetId val="1"/>
      <sheetId val="2"/>
    </sheetIdMap>
  </header>
  <header guid="{EEB1DECC-AD99-431E-AD09-334666232616}" dateTime="2024-01-20T10:03:42" maxSheetId="3" userName="user" r:id="rId114" minRId="493" maxRId="500">
    <sheetIdMap count="2">
      <sheetId val="1"/>
      <sheetId val="2"/>
    </sheetIdMap>
  </header>
  <header guid="{468AD408-9121-47E5-85F3-A6E37E5EB6B6}" dateTime="2024-01-20T10:04:49" maxSheetId="3" userName="user" r:id="rId115" minRId="501" maxRId="508">
    <sheetIdMap count="2">
      <sheetId val="1"/>
      <sheetId val="2"/>
    </sheetIdMap>
  </header>
  <header guid="{2D1F679B-14D7-4ACF-9E5B-BEBF0E27E331}" dateTime="2024-01-20T10:05:46" maxSheetId="3" userName="user" r:id="rId116" minRId="509" maxRId="516">
    <sheetIdMap count="2">
      <sheetId val="1"/>
      <sheetId val="2"/>
    </sheetIdMap>
  </header>
  <header guid="{FB723296-9633-4BE2-88D3-115106A04FDD}" dateTime="2024-01-20T10:06:43" maxSheetId="3" userName="user" r:id="rId117" minRId="517" maxRId="524">
    <sheetIdMap count="2">
      <sheetId val="1"/>
      <sheetId val="2"/>
    </sheetIdMap>
  </header>
  <header guid="{2FAF5499-CBF5-475B-86F2-78363563E76E}" dateTime="2024-01-20T10:07:34" maxSheetId="3" userName="user" r:id="rId118" minRId="525" maxRId="532">
    <sheetIdMap count="2">
      <sheetId val="1"/>
      <sheetId val="2"/>
    </sheetIdMap>
  </header>
  <header guid="{F7BEA764-4F65-4433-963B-FF25C916C5DA}" dateTime="2024-01-20T10:09:58" maxSheetId="3" userName="user" r:id="rId119" minRId="533" maxRId="550">
    <sheetIdMap count="2">
      <sheetId val="1"/>
      <sheetId val="2"/>
    </sheetIdMap>
  </header>
  <header guid="{2428C4E4-D197-4482-B86D-508BB8E94471}" dateTime="2024-01-20T10:10:54" maxSheetId="3" userName="user" r:id="rId120" minRId="551" maxRId="558">
    <sheetIdMap count="2">
      <sheetId val="1"/>
      <sheetId val="2"/>
    </sheetIdMap>
  </header>
  <header guid="{CC332234-3B22-4FD6-A92F-A65A704DF0E8}" dateTime="2024-01-20T10:11:51" maxSheetId="3" userName="user" r:id="rId121" minRId="559" maxRId="566">
    <sheetIdMap count="2">
      <sheetId val="1"/>
      <sheetId val="2"/>
    </sheetIdMap>
  </header>
  <header guid="{CA31A04C-A256-4FCA-9DC5-F9A6B4A8FEA7}" dateTime="2024-01-20T10:12:48" maxSheetId="3" userName="user" r:id="rId122" minRId="567" maxRId="574">
    <sheetIdMap count="2">
      <sheetId val="1"/>
      <sheetId val="2"/>
    </sheetIdMap>
  </header>
  <header guid="{E510DBA3-E5AC-425A-ABD1-4BACB6D4D7C1}" dateTime="2024-01-20T10:39:56" maxSheetId="3" userName="user" r:id="rId123">
    <sheetIdMap count="2">
      <sheetId val="1"/>
      <sheetId val="2"/>
    </sheetIdMap>
  </header>
  <header guid="{8DFFD789-94D8-429B-BC01-1BDBD0B43514}" dateTime="2024-01-20T10:42:57" maxSheetId="3" userName="user" r:id="rId124" minRId="575" maxRId="580">
    <sheetIdMap count="2">
      <sheetId val="1"/>
      <sheetId val="2"/>
    </sheetIdMap>
  </header>
  <header guid="{DC9617BC-5ECA-4D32-B552-BFB96957B679}" dateTime="2024-01-22T14:56:23" maxSheetId="3" userName="user" r:id="rId125">
    <sheetIdMap count="2">
      <sheetId val="1"/>
      <sheetId val="2"/>
    </sheetIdMap>
  </header>
  <header guid="{81EB1DEB-42AB-4392-88DC-149A6828E9CF}" dateTime="2024-01-22T14:57:22" maxSheetId="3" userName="user" r:id="rId126" minRId="581">
    <sheetIdMap count="2">
      <sheetId val="1"/>
      <sheetId val="2"/>
    </sheetIdMap>
  </header>
  <header guid="{E06CB4F0-0ACA-4412-9452-12A1E087597A}" dateTime="2024-01-22T14:58:59" maxSheetId="3" userName="user" r:id="rId127" minRId="582" maxRId="584">
    <sheetIdMap count="2">
      <sheetId val="1"/>
      <sheetId val="2"/>
    </sheetIdMap>
  </header>
  <header guid="{566DB36C-5FBA-4802-B64A-E11AE60A8F47}" dateTime="2024-01-22T15:00:32" maxSheetId="3" userName="user" r:id="rId128" minRId="585" maxRId="587">
    <sheetIdMap count="2">
      <sheetId val="1"/>
      <sheetId val="2"/>
    </sheetIdMap>
  </header>
  <header guid="{6F5309C0-B718-4A76-A575-5BB29B698428}" dateTime="2024-01-22T15:05:27" maxSheetId="3" userName="user" r:id="rId129" minRId="588">
    <sheetIdMap count="2">
      <sheetId val="1"/>
      <sheetId val="2"/>
    </sheetIdMap>
  </header>
  <header guid="{85083512-18E6-44F2-83EC-A2579686C0B9}" dateTime="2024-01-22T16:02:34" maxSheetId="3" userName="user" r:id="rId130" minRId="589" maxRId="591">
    <sheetIdMap count="2">
      <sheetId val="1"/>
      <sheetId val="2"/>
    </sheetIdMap>
  </header>
  <header guid="{4EDF6B5A-C24A-495C-912A-FB041A16A636}" dateTime="2024-01-22T16:04:06" maxSheetId="3" userName="user" r:id="rId131" minRId="592" maxRId="594">
    <sheetIdMap count="2">
      <sheetId val="1"/>
      <sheetId val="2"/>
    </sheetIdMap>
  </header>
  <header guid="{C8B908A2-26F7-4EF6-A6FC-7BE60DFF5540}" dateTime="2024-01-22T16:04:30" maxSheetId="3" userName="user" r:id="rId132">
    <sheetIdMap count="2">
      <sheetId val="1"/>
      <sheetId val="2"/>
    </sheetIdMap>
  </header>
  <header guid="{102B3B88-5AFC-4E4D-B923-B9B39BB5FEE1}" dateTime="2024-01-22T16:07:20" maxSheetId="3" userName="user" r:id="rId133">
    <sheetIdMap count="2">
      <sheetId val="1"/>
      <sheetId val="2"/>
    </sheetIdMap>
  </header>
  <header guid="{ED8C462E-8F5E-40ED-A0E5-84DC814D283B}" dateTime="2024-01-22T16:08:58" maxSheetId="3" userName="user" r:id="rId134">
    <sheetIdMap count="2">
      <sheetId val="1"/>
      <sheetId val="2"/>
    </sheetIdMap>
  </header>
  <header guid="{A575FB09-E3EE-427E-A50D-01EDF3527B0D}" dateTime="2024-01-22T16:16:10" maxSheetId="3" userName="user" r:id="rId135" minRId="595" maxRId="596">
    <sheetIdMap count="2">
      <sheetId val="1"/>
      <sheetId val="2"/>
    </sheetIdMap>
  </header>
  <header guid="{E86C0F45-2A95-4BCE-9A6A-58CDF12E09BC}" dateTime="2024-01-22T16:50:55" maxSheetId="3" userName="user" r:id="rId136" minRId="597" maxRId="602">
    <sheetIdMap count="2">
      <sheetId val="1"/>
      <sheetId val="2"/>
    </sheetIdMap>
  </header>
  <header guid="{A64D7648-7FD6-44E0-AA28-80A355F319D7}" dateTime="2024-01-26T12:42:08" maxSheetId="3" userName="Indrė Butenienė" r:id="rId137" minRId="603" maxRId="667">
    <sheetIdMap count="2">
      <sheetId val="1"/>
      <sheetId val="2"/>
    </sheetIdMap>
  </header>
  <header guid="{6B546518-AC01-4E19-840E-2D011C70078A}" dateTime="2024-01-26T14:46:25" maxSheetId="3" userName="Indrė Butenienė" r:id="rId138" minRId="668" maxRId="715">
    <sheetIdMap count="2">
      <sheetId val="1"/>
      <sheetId val="2"/>
    </sheetIdMap>
  </header>
  <header guid="{65D35B21-5AEC-4A12-9067-C9B71DB40676}" dateTime="2024-01-26T17:34:21" maxSheetId="3" userName="Indrė Butenienė" r:id="rId139" minRId="716" maxRId="770">
    <sheetIdMap count="2">
      <sheetId val="1"/>
      <sheetId val="2"/>
    </sheetIdMap>
  </header>
  <header guid="{A931EAA0-CF60-4F4B-A166-875546C0AE10}" dateTime="2024-01-30T14:57:53" maxSheetId="3" userName="Migle Brazeniene" r:id="rId140">
    <sheetIdMap count="2">
      <sheetId val="1"/>
      <sheetId val="2"/>
    </sheetIdMap>
  </header>
  <header guid="{EAEDE56A-38F5-47A9-B9E2-DF60AB6CD1E7}" dateTime="2024-01-31T08:17:53" maxSheetId="3" userName="Migle Brazeniene" r:id="rId141">
    <sheetIdMap count="2">
      <sheetId val="1"/>
      <sheetId val="2"/>
    </sheetIdMap>
  </header>
  <header guid="{2EB93CEC-1D4D-48A8-9E1A-30A781D8F4DD}" dateTime="2024-01-31T08:19:00" maxSheetId="3" userName="Migle Brazeniene" r:id="rId142">
    <sheetIdMap count="2">
      <sheetId val="1"/>
      <sheetId val="2"/>
    </sheetIdMap>
  </header>
  <header guid="{83AC4751-4803-4F07-9D9E-C8D0269DEEB1}" dateTime="2024-01-31T08:19:07" maxSheetId="3" userName="Migle Brazeniene" r:id="rId143">
    <sheetIdMap count="2">
      <sheetId val="1"/>
      <sheetId val="2"/>
    </sheetIdMap>
  </header>
  <header guid="{63174BB9-B552-4271-A2ED-CC3E2B4076E3}" dateTime="2024-01-31T09:38:05" maxSheetId="3" userName="Migle Brazeniene" r:id="rId144" minRId="771" maxRId="77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" sId="1" ref="A245:XFD245" action="insertRow"/>
  <rrc rId="4" sId="1" ref="A245:XFD245" action="insertRow"/>
  <rrc rId="5" sId="1" ref="A245:XFD245" action="insertRow"/>
  <rrc rId="6" sId="1" ref="A245:XFD245" action="insertRow"/>
  <rrc rId="7" sId="1" ref="A245:XFD245" action="insertRow"/>
  <rrc rId="8" sId="1" ref="A249:XFD249" action="insertRow"/>
  <rfmt sheetId="1" sqref="B245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</dxf>
  </rfmt>
  <rfmt sheetId="1" sqref="C245" start="0" length="0">
    <dxf>
      <fill>
        <patternFill>
          <bgColor rgb="FFFFFFCC"/>
        </patternFill>
      </fill>
      <border outline="0">
        <left style="thin">
          <color indexed="64"/>
        </left>
        <right style="thin">
          <color indexed="64"/>
        </right>
      </border>
    </dxf>
  </rfmt>
  <rcc rId="9" sId="1" odxf="1" dxf="1">
    <nc r="D245" t="inlineStr">
      <is>
        <t>Apskaitos sk.</t>
      </is>
    </nc>
    <odxf>
      <font>
        <b/>
        <sz val="10"/>
        <color auto="1"/>
        <name val="Times New Roman"/>
        <scheme val="none"/>
      </font>
      <fill>
        <patternFill patternType="none">
          <bgColor indexed="65"/>
        </patternFill>
      </fill>
      <alignment vertical="top" readingOrder="0"/>
      <border outline="0">
        <top/>
      </border>
    </odxf>
    <ndxf>
      <font>
        <b val="0"/>
        <sz val="10"/>
        <color auto="1"/>
        <name val="Times New Roman"/>
        <scheme val="none"/>
      </font>
      <fill>
        <patternFill patternType="solid">
          <bgColor rgb="FFFFFFCC"/>
        </patternFill>
      </fill>
      <alignment vertical="center" readingOrder="0"/>
      <border outline="0">
        <top style="thin">
          <color indexed="64"/>
        </top>
      </border>
    </ndxf>
  </rcc>
  <rfmt sheetId="1" sqref="E245" start="0" length="0">
    <dxf>
      <font>
        <b val="0"/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45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45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H245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I245" start="0" length="0">
    <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dxf>
  </rfmt>
  <rfmt sheetId="1" sqref="B246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/>
      </border>
    </dxf>
  </rfmt>
  <rcc rId="10" sId="1" odxf="1" dxf="1">
    <nc r="C246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</border>
    </ndxf>
  </rcc>
  <rfmt sheetId="1" sqref="D246" start="0" length="0">
    <dxf>
      <font>
        <b val="0"/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E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F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G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H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I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247" start="0" length="0">
    <dxf>
      <alignment horizontal="left" readingOrder="0"/>
      <border outline="0">
        <top style="thin">
          <color indexed="64"/>
        </top>
        <bottom/>
      </border>
    </dxf>
  </rfmt>
  <rcc rId="11" sId="1" odxf="1" dxf="1">
    <nc r="C247" t="inlineStr">
      <is>
        <t>Iš jo:</t>
      </is>
    </nc>
    <odxf>
      <border outline="0">
        <right/>
        <top style="thin">
          <color indexed="64"/>
        </top>
      </border>
    </odxf>
    <ndxf>
      <border outline="0">
        <right style="thin">
          <color indexed="64"/>
        </right>
        <top/>
      </border>
    </ndxf>
  </rcc>
  <rfmt sheetId="1" sqref="D247" start="0" length="0">
    <dxf>
      <border outline="0">
        <top style="thin">
          <color indexed="64"/>
        </top>
      </border>
    </dxf>
  </rfmt>
  <rfmt sheetId="1" sqref="E247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F247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47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H247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I247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B248" start="0" length="0">
    <dxf>
      <alignment horizontal="center" readingOrder="0"/>
      <border outline="0">
        <bottom/>
      </border>
    </dxf>
  </rfmt>
  <rcc rId="12" sId="1" odxf="1" dxf="1">
    <nc r="C248" t="inlineStr">
      <is>
        <t xml:space="preserve">Savivaldybės biudžeto lėšos (nuosavos, be ankstesnių metų likučio) 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248" start="0" length="0">
    <dxf>
      <border outline="0">
        <top style="thin">
          <color indexed="64"/>
        </top>
      </border>
    </dxf>
  </rfmt>
  <rfmt sheetId="1" sqref="E248" start="0" length="0">
    <dxf>
      <border outline="0">
        <top style="thin">
          <color indexed="64"/>
        </top>
      </border>
    </dxf>
  </rfmt>
  <rfmt sheetId="1" sqref="F248" start="0" length="0">
    <dxf>
      <border outline="0">
        <top style="thin">
          <color indexed="64"/>
        </top>
      </border>
    </dxf>
  </rfmt>
  <rfmt sheetId="1" sqref="G248" start="0" length="0">
    <dxf>
      <border outline="0">
        <top style="thin">
          <color indexed="64"/>
        </top>
      </border>
    </dxf>
  </rfmt>
  <rfmt sheetId="1" sqref="H248" start="0" length="0">
    <dxf>
      <border outline="0">
        <top style="thin">
          <color indexed="64"/>
        </top>
      </border>
    </dxf>
  </rfmt>
  <rfmt sheetId="1" sqref="I248" start="0" length="0">
    <dxf>
      <border outline="0">
        <top style="thin">
          <color indexed="64"/>
        </top>
      </border>
    </dxf>
  </rfmt>
  <rfmt sheetId="1" sqref="B249" start="0" length="0">
    <dxf>
      <border outline="0">
        <bottom/>
      </border>
    </dxf>
  </rfmt>
  <rcc rId="13" sId="1" odxf="1" dxf="1">
    <nc r="C249" t="inlineStr">
      <is>
        <t>Europos Sąjungos ir kitos tarptautinės finansinės paramos lėšos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249" start="0" length="0">
    <dxf>
      <border outline="0">
        <top style="thin">
          <color indexed="64"/>
        </top>
      </border>
    </dxf>
  </rfmt>
  <rfmt sheetId="1" sqref="E249" start="0" length="0">
    <dxf>
      <border outline="0">
        <top style="thin">
          <color indexed="64"/>
        </top>
      </border>
    </dxf>
  </rfmt>
  <rfmt sheetId="1" sqref="F249" start="0" length="0">
    <dxf>
      <border outline="0">
        <top style="thin">
          <color indexed="64"/>
        </top>
      </border>
    </dxf>
  </rfmt>
  <rfmt sheetId="1" sqref="G249" start="0" length="0">
    <dxf>
      <border outline="0">
        <top style="thin">
          <color indexed="64"/>
        </top>
      </border>
    </dxf>
  </rfmt>
  <rfmt sheetId="1" sqref="H249" start="0" length="0">
    <dxf>
      <border outline="0">
        <top style="thin">
          <color indexed="64"/>
        </top>
      </border>
    </dxf>
  </rfmt>
  <rfmt sheetId="1" sqref="I249" start="0" length="0">
    <dxf>
      <border outline="0">
        <top style="thin">
          <color indexed="64"/>
        </top>
      </border>
    </dxf>
  </rfmt>
  <rcc rId="14" sId="1" odxf="1" dxf="1">
    <nc r="C250" t="inlineStr">
      <is>
        <t xml:space="preserve">Ankstesnių metų likučiai
</t>
      </is>
    </nc>
    <odxf>
      <border outline="0">
        <right/>
      </border>
    </odxf>
    <ndxf>
      <border outline="0">
        <right style="thin">
          <color indexed="64"/>
        </right>
      </border>
    </ndxf>
  </rcc>
  <rcmt sheetId="1" cell="C245" guid="{00000000-0000-0000-0000-000000000000}" action="delete" author="Indrė Butenienė"/>
  <rcc rId="15" sId="1">
    <nc r="B245" t="inlineStr">
      <is>
        <r>
          <t xml:space="preserve">002-01-06-08                   </t>
        </r>
        <r>
          <rPr>
            <b/>
            <sz val="10"/>
            <color theme="9" tint="-0.249977111117893"/>
            <rFont val="Times New Roman"/>
            <family val="1"/>
            <charset val="186"/>
          </rPr>
          <t>(PVP)</t>
        </r>
      </is>
    </nc>
  </rcc>
  <rcc rId="16" sId="1">
    <nc r="C245" t="inlineStr">
      <is>
        <r>
          <t>Projekto</t>
        </r>
        <r>
          <rPr>
            <b/>
            <sz val="10"/>
            <color theme="1"/>
            <rFont val="Times New Roman"/>
            <family val="1"/>
            <charset val="186"/>
          </rPr>
          <t xml:space="preserve"> „Tūkstantmečio mokyklos II“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nauja priemonė </t>
        </r>
      </is>
    </nc>
  </rcc>
  <rcc rId="17" sId="1">
    <nc r="J245" t="inlineStr">
      <is>
        <t>NAUJA PRIEMONĖ PAPILDYTA, Indre čia bus pažangos priemonė, nežinau ar teisingai panaudojau trumpinį</t>
      </is>
    </nc>
  </rcc>
  <rcv guid="{332F9C2A-37BA-4BBD-8438-18775629EB5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" sId="1">
    <nc r="I142" t="inlineStr">
      <is>
        <t>1.2.1.2</t>
      </is>
    </nc>
  </rcc>
  <rcc rId="54" sId="1">
    <nc r="I148" t="inlineStr">
      <is>
        <t>1.2.2.3</t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51:H251">
    <dxf>
      <fill>
        <patternFill patternType="solid">
          <bgColor rgb="FFFF0000"/>
        </patternFill>
      </fill>
    </dxf>
  </rfmt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268">
    <dxf>
      <fill>
        <patternFill patternType="none">
          <bgColor auto="1"/>
        </patternFill>
      </fill>
    </dxf>
  </rfmt>
  <rfmt sheetId="1" sqref="F273">
    <dxf>
      <fill>
        <patternFill patternType="none">
          <bgColor auto="1"/>
        </patternFill>
      </fill>
    </dxf>
  </rfmt>
  <rfmt sheetId="1" sqref="F243">
    <dxf>
      <fill>
        <patternFill patternType="none">
          <bgColor auto="1"/>
        </patternFill>
      </fill>
    </dxf>
  </rfmt>
  <rfmt sheetId="1" sqref="F237">
    <dxf>
      <fill>
        <patternFill patternType="none">
          <bgColor auto="1"/>
        </patternFill>
      </fill>
    </dxf>
  </rfmt>
  <rfmt sheetId="1" sqref="F233">
    <dxf>
      <fill>
        <patternFill patternType="none">
          <bgColor auto="1"/>
        </patternFill>
      </fill>
    </dxf>
  </rfmt>
  <rfmt sheetId="1" sqref="F199">
    <dxf>
      <fill>
        <patternFill patternType="none">
          <bgColor auto="1"/>
        </patternFill>
      </fill>
    </dxf>
  </rfmt>
  <rfmt sheetId="1" sqref="F195">
    <dxf>
      <fill>
        <patternFill patternType="none">
          <bgColor auto="1"/>
        </patternFill>
      </fill>
    </dxf>
  </rfmt>
  <rfmt sheetId="1" sqref="F190">
    <dxf>
      <fill>
        <patternFill patternType="none">
          <bgColor auto="1"/>
        </patternFill>
      </fill>
    </dxf>
  </rfmt>
  <rfmt sheetId="1" sqref="F191">
    <dxf>
      <fill>
        <patternFill patternType="none">
          <bgColor auto="1"/>
        </patternFill>
      </fill>
    </dxf>
  </rfmt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45">
    <dxf>
      <fill>
        <patternFill patternType="none">
          <bgColor auto="1"/>
        </patternFill>
      </fill>
    </dxf>
  </rfmt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9" sId="1" numFmtId="4">
    <nc r="G9">
      <v>381.2</v>
    </nc>
  </rcc>
  <rcc rId="430" sId="1" numFmtId="4">
    <nc r="H9">
      <v>385.2</v>
    </nc>
  </rcc>
  <rcc rId="431" sId="1" numFmtId="4">
    <nc r="G10">
      <v>162.1</v>
    </nc>
  </rcc>
  <rcc rId="432" sId="1" numFmtId="4">
    <nc r="H10">
      <v>163.80000000000001</v>
    </nc>
  </rcc>
  <rcc rId="433" sId="1" numFmtId="4">
    <nc r="G11">
      <v>24.3</v>
    </nc>
  </rcc>
  <rcc rId="434" sId="1" numFmtId="4">
    <nc r="H11">
      <v>24.6</v>
    </nc>
  </rcc>
  <rcc rId="435" sId="1" numFmtId="4">
    <nc r="G12">
      <v>15.1</v>
    </nc>
  </rcc>
  <rcc rId="436" sId="1" numFmtId="4">
    <nc r="H12">
      <v>15.3</v>
    </nc>
  </rcc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4">
    <nc r="G16">
      <v>581.1</v>
    </nc>
  </rcc>
  <rcc rId="438" sId="1" numFmtId="4">
    <nc r="H16">
      <v>587</v>
    </nc>
  </rcc>
  <rcc rId="439" sId="1" numFmtId="4">
    <nc r="G17">
      <v>344</v>
    </nc>
  </rcc>
  <rcc rId="440" sId="1" numFmtId="4">
    <nc r="H17">
      <v>347.6</v>
    </nc>
  </rcc>
  <rcc rId="441" sId="1" numFmtId="4">
    <nc r="G18">
      <v>46.8</v>
    </nc>
  </rcc>
  <rcc rId="442" sId="1" numFmtId="4">
    <nc r="H18">
      <v>47.3</v>
    </nc>
  </rcc>
  <rcc rId="443" sId="1" numFmtId="4">
    <nc r="G19">
      <v>32.200000000000003</v>
    </nc>
  </rcc>
  <rcc rId="444" sId="1" numFmtId="4">
    <nc r="H19">
      <v>32.5</v>
    </nc>
  </rcc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4">
    <nc r="G23">
      <v>306.10000000000002</v>
    </nc>
  </rcc>
  <rcc rId="446" sId="1" numFmtId="4">
    <nc r="H23">
      <v>309.3</v>
    </nc>
  </rcc>
  <rcc rId="447" sId="1" numFmtId="4">
    <nc r="G24">
      <v>161.4</v>
    </nc>
  </rcc>
  <rcc rId="448" sId="1" numFmtId="4">
    <nc r="H24">
      <v>163.1</v>
    </nc>
  </rcc>
  <rcc rId="449" sId="1" numFmtId="4">
    <nc r="G25">
      <v>19.7</v>
    </nc>
  </rcc>
  <rcc rId="450" sId="1" numFmtId="4">
    <nc r="H25">
      <v>20</v>
    </nc>
  </rcc>
  <rcc rId="451" sId="1" numFmtId="4">
    <nc r="G26">
      <v>9.6</v>
    </nc>
  </rcc>
  <rcc rId="452" sId="1" numFmtId="4">
    <nc r="H26">
      <v>9.6999999999999993</v>
    </nc>
  </rcc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4">
    <nc r="G30">
      <v>304.10000000000002</v>
    </nc>
  </rcc>
  <rcc rId="454" sId="1" numFmtId="4">
    <nc r="G31">
      <v>227.3</v>
    </nc>
  </rcc>
  <rcc rId="455" sId="1" numFmtId="4">
    <nc r="G32">
      <v>30.4</v>
    </nc>
  </rcc>
  <rcc rId="456" sId="1" numFmtId="4">
    <nc r="G33">
      <v>14.4</v>
    </nc>
  </rcc>
  <rcc rId="457" sId="1" numFmtId="4">
    <nc r="H30">
      <v>307.3</v>
    </nc>
  </rcc>
  <rcc rId="458" sId="1" numFmtId="4">
    <nc r="H31">
      <v>229.7</v>
    </nc>
  </rcc>
  <rcc rId="459" sId="1" numFmtId="4">
    <nc r="H32">
      <v>30.7</v>
    </nc>
  </rcc>
  <rcc rId="460" sId="1" numFmtId="4">
    <nc r="H33">
      <v>14.6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4">
    <nc r="G37">
      <v>499.7</v>
    </nc>
  </rcc>
  <rcc rId="462" sId="1" numFmtId="4">
    <nc r="G38">
      <v>356.7</v>
    </nc>
  </rcc>
  <rcc rId="463" sId="1" numFmtId="4">
    <nc r="G39">
      <v>71.2</v>
    </nc>
  </rcc>
  <rcc rId="464" sId="1" numFmtId="4">
    <nc r="G40">
      <v>50.3</v>
    </nc>
  </rcc>
  <rcc rId="465" sId="1" numFmtId="4">
    <nc r="H37">
      <v>505</v>
    </nc>
  </rcc>
  <rcc rId="466" sId="1" numFmtId="4">
    <nc r="H38">
      <v>360.5</v>
    </nc>
  </rcc>
  <rcc rId="467" sId="1" numFmtId="4">
    <nc r="H39">
      <v>72</v>
    </nc>
  </rcc>
  <rcc rId="468" sId="1" numFmtId="4">
    <nc r="H40">
      <v>50.8</v>
    </nc>
  </rcc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4">
    <nc r="G52">
      <v>303.60000000000002</v>
    </nc>
  </rcc>
  <rcc rId="470" sId="1" numFmtId="4">
    <nc r="G53">
      <v>242.4</v>
    </nc>
  </rcc>
  <rcc rId="471" sId="1" numFmtId="4">
    <nc r="G54">
      <v>21.5</v>
    </nc>
  </rcc>
  <rcc rId="472" sId="1" numFmtId="4">
    <nc r="G55">
      <v>28.2</v>
    </nc>
  </rcc>
  <rcc rId="473" sId="1" numFmtId="4">
    <nc r="H52">
      <v>306.8</v>
    </nc>
  </rcc>
  <rcc rId="474" sId="1" numFmtId="4">
    <nc r="H53">
      <v>245</v>
    </nc>
  </rcc>
  <rcc rId="475" sId="1" numFmtId="4">
    <nc r="H54">
      <v>21.7</v>
    </nc>
  </rcc>
  <rcc rId="476" sId="1" numFmtId="4">
    <nc r="H55">
      <v>28.5</v>
    </nc>
  </rcc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4">
    <nc r="G59">
      <v>679.1</v>
    </nc>
  </rcc>
  <rcc rId="478" sId="1" numFmtId="4">
    <nc r="G60">
      <v>545.1</v>
    </nc>
  </rcc>
  <rcc rId="479" sId="1" numFmtId="4">
    <nc r="G61">
      <v>92.3</v>
    </nc>
  </rcc>
  <rcc rId="480" sId="1" numFmtId="4">
    <nc r="G62">
      <v>58</v>
    </nc>
  </rcc>
  <rcc rId="481" sId="1" numFmtId="4">
    <nc r="H59">
      <v>686.3</v>
    </nc>
  </rcc>
  <rcc rId="482" sId="1" numFmtId="4">
    <nc r="H60">
      <v>550.9</v>
    </nc>
  </rcc>
  <rcc rId="483" sId="1" numFmtId="4">
    <nc r="H61">
      <v>93.3</v>
    </nc>
  </rcc>
  <rcc rId="484" sId="1" numFmtId="4">
    <nc r="H62">
      <v>58.6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" sId="1">
    <nc r="I154" t="inlineStr">
      <is>
        <t>1.2.2.3</t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" sId="1" numFmtId="4">
    <nc r="G67">
      <v>616.20000000000005</v>
    </nc>
  </rcc>
  <rcc rId="486" sId="1" numFmtId="4">
    <nc r="G68">
      <v>821.7</v>
    </nc>
  </rcc>
  <rcc rId="487" sId="1" numFmtId="4">
    <nc r="G69">
      <v>2.8</v>
    </nc>
  </rcc>
  <rcc rId="488" sId="1" numFmtId="4">
    <nc r="G70">
      <v>104.2</v>
    </nc>
  </rcc>
  <rcc rId="489" sId="1" numFmtId="4">
    <nc r="H67">
      <v>622.70000000000005</v>
    </nc>
  </rcc>
  <rcc rId="490" sId="1" numFmtId="4">
    <nc r="H68">
      <v>830.4</v>
    </nc>
  </rcc>
  <rcc rId="491" sId="1" numFmtId="4">
    <nc r="H69">
      <v>2.8</v>
    </nc>
  </rcc>
  <rcc rId="492" sId="1" numFmtId="4">
    <nc r="H70">
      <v>105.3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 numFmtId="4">
    <nc r="G74">
      <v>643.70000000000005</v>
    </nc>
  </rcc>
  <rcc rId="494" sId="1" numFmtId="4">
    <nc r="G75">
      <v>719.3</v>
    </nc>
  </rcc>
  <rcc rId="495" sId="1" numFmtId="4">
    <nc r="G76">
      <v>18.100000000000001</v>
    </nc>
  </rcc>
  <rcc rId="496" sId="1" numFmtId="4">
    <nc r="G77">
      <v>125.3</v>
    </nc>
  </rcc>
  <rcc rId="497" sId="1" numFmtId="4">
    <nc r="H74">
      <v>650.5</v>
    </nc>
  </rcc>
  <rcc rId="498" sId="1" numFmtId="4">
    <nc r="H75">
      <v>726.9</v>
    </nc>
  </rcc>
  <rcc rId="499" sId="1" numFmtId="4">
    <nc r="H76">
      <v>18.3</v>
    </nc>
  </rcc>
  <rcc rId="500" sId="1" numFmtId="4">
    <nc r="H77">
      <v>126.6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1" sId="1" numFmtId="4">
    <nc r="G81">
      <v>1015.9</v>
    </nc>
  </rcc>
  <rcc rId="502" sId="1" numFmtId="4">
    <nc r="G82">
      <v>869.9</v>
    </nc>
  </rcc>
  <rcc rId="503" sId="1" numFmtId="4">
    <nc r="G83">
      <v>37.6</v>
    </nc>
  </rcc>
  <rcc rId="504" sId="1" numFmtId="4">
    <nc r="G84">
      <v>70.400000000000006</v>
    </nc>
  </rcc>
  <rcc rId="505" sId="1" numFmtId="4">
    <nc r="H81">
      <v>1026.7</v>
    </nc>
  </rcc>
  <rcc rId="506" sId="1" numFmtId="4">
    <nc r="H82">
      <v>879.1</v>
    </nc>
  </rcc>
  <rcc rId="507" sId="1" numFmtId="4">
    <nc r="H83">
      <v>38</v>
    </nc>
  </rcc>
  <rcc rId="508" sId="1" numFmtId="4">
    <nc r="H84">
      <v>71.099999999999994</v>
    </nc>
  </rcc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9" sId="1" numFmtId="4">
    <nc r="G88">
      <v>821.1</v>
    </nc>
  </rcc>
  <rcc rId="510" sId="1" numFmtId="4">
    <nc r="G89">
      <v>1656.7</v>
    </nc>
  </rcc>
  <rcc rId="511" sId="1" numFmtId="4">
    <nc r="G90">
      <v>3.7</v>
    </nc>
  </rcc>
  <rcc rId="512" sId="1" numFmtId="4">
    <nc r="G91">
      <v>49.3</v>
    </nc>
  </rcc>
  <rcc rId="513" sId="1" numFmtId="4">
    <nc r="H88">
      <v>829.8</v>
    </nc>
  </rcc>
  <rcc rId="514" sId="1" numFmtId="4">
    <nc r="H89">
      <v>1674.3</v>
    </nc>
  </rcc>
  <rcc rId="515" sId="1" numFmtId="4">
    <nc r="H90">
      <v>3.7</v>
    </nc>
  </rcc>
  <rcc rId="516" sId="1" numFmtId="4">
    <nc r="H91">
      <v>49.8</v>
    </nc>
  </rcc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7" sId="1" numFmtId="4">
    <nc r="G95">
      <v>930.8</v>
    </nc>
  </rcc>
  <rcc rId="518" sId="1" numFmtId="4">
    <nc r="G96">
      <v>1172.0999999999999</v>
    </nc>
  </rcc>
  <rcc rId="519" sId="1" numFmtId="4">
    <nc r="G97">
      <v>5.3</v>
    </nc>
  </rcc>
  <rcc rId="520" sId="1" numFmtId="4">
    <nc r="G98">
      <v>31.4</v>
    </nc>
  </rcc>
  <rcc rId="521" sId="1" numFmtId="4">
    <nc r="H95">
      <v>940.7</v>
    </nc>
  </rcc>
  <rcc rId="522" sId="1" numFmtId="4">
    <nc r="H96">
      <v>1184.5</v>
    </nc>
  </rcc>
  <rcc rId="523" sId="1" numFmtId="4">
    <nc r="H97">
      <v>5.4</v>
    </nc>
  </rcc>
  <rcc rId="524" sId="1" numFmtId="4">
    <nc r="H98">
      <v>31.7</v>
    </nc>
  </rcc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5" sId="1" numFmtId="4">
    <nc r="G102">
      <v>384</v>
    </nc>
  </rcc>
  <rcc rId="526" sId="1" numFmtId="4">
    <nc r="G103">
      <v>429</v>
    </nc>
  </rcc>
  <rcc rId="527" sId="1" numFmtId="4">
    <nc r="G104">
      <v>0.5</v>
    </nc>
  </rcc>
  <rcc rId="528" sId="1" numFmtId="4">
    <nc r="G105">
      <v>31.1</v>
    </nc>
  </rcc>
  <rcc rId="529" sId="1" numFmtId="4">
    <nc r="H102">
      <v>388.1</v>
    </nc>
  </rcc>
  <rcc rId="530" sId="1" numFmtId="4">
    <nc r="H103">
      <v>433.5</v>
    </nc>
  </rcc>
  <rcc rId="531" sId="1" numFmtId="4">
    <nc r="H104">
      <v>0.5</v>
    </nc>
  </rcc>
  <rcc rId="532" sId="1" numFmtId="4">
    <nc r="H105">
      <v>31.4</v>
    </nc>
  </rcc>
</revisions>
</file>

<file path=xl/revisions/revisionLog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" sId="1">
    <nc r="G100">
      <f>SUM(G102:G105)</f>
    </nc>
  </rcc>
  <rcc rId="534" sId="1">
    <nc r="H100">
      <f>SUM(H102:H105)</f>
    </nc>
  </rcc>
  <rcc rId="535" sId="1" numFmtId="4">
    <nc r="G109">
      <v>717.3</v>
    </nc>
  </rcc>
  <rcc rId="536" sId="1" numFmtId="4">
    <nc r="G110">
      <v>725</v>
    </nc>
  </rcc>
  <rcc rId="537" sId="1" numFmtId="4">
    <nc r="G111">
      <v>17.100000000000001</v>
    </nc>
  </rcc>
  <rcc rId="538" sId="1" numFmtId="4">
    <nc r="G112">
      <v>41</v>
    </nc>
  </rcc>
  <rcc rId="539" sId="1" numFmtId="4">
    <nc r="H109">
      <v>724.9</v>
    </nc>
  </rcc>
  <rcc rId="540" sId="1" numFmtId="4">
    <nc r="H110">
      <v>732.7</v>
    </nc>
  </rcc>
  <rcc rId="541" sId="1" numFmtId="4">
    <nc r="H111">
      <v>17.3</v>
    </nc>
  </rcc>
  <rcc rId="542" sId="1" numFmtId="4">
    <nc r="H112">
      <v>41.4</v>
    </nc>
  </rcc>
  <rcc rId="543" sId="1" numFmtId="4">
    <nc r="G116">
      <v>392.9</v>
    </nc>
  </rcc>
  <rcc rId="544" sId="1" numFmtId="4">
    <nc r="G117">
      <v>351.5</v>
    </nc>
  </rcc>
  <rcc rId="545" sId="1" numFmtId="4">
    <nc r="G118">
      <v>23.9</v>
    </nc>
  </rcc>
  <rcc rId="546" sId="1" numFmtId="4">
    <nc r="G119">
      <v>23</v>
    </nc>
  </rcc>
  <rcc rId="547" sId="1" numFmtId="4">
    <nc r="H116">
      <v>397.1</v>
    </nc>
  </rcc>
  <rcc rId="548" sId="1" numFmtId="4">
    <nc r="H117">
      <v>355.2</v>
    </nc>
  </rcc>
  <rcc rId="549" sId="1" numFmtId="4">
    <nc r="H118">
      <v>24.2</v>
    </nc>
  </rcc>
  <rcc rId="550" sId="1" numFmtId="4">
    <nc r="H119">
      <v>23.2</v>
    </nc>
  </rcc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1" sId="1" numFmtId="4">
    <nc r="G123">
      <v>601.1</v>
    </nc>
  </rcc>
  <rcc rId="552" sId="1" numFmtId="4">
    <nc r="G124">
      <v>642.20000000000005</v>
    </nc>
  </rcc>
  <rcc rId="553" sId="1" numFmtId="4">
    <nc r="G125">
      <v>27</v>
    </nc>
  </rcc>
  <rcc rId="554" sId="1" numFmtId="4">
    <nc r="G126">
      <v>159</v>
    </nc>
  </rcc>
  <rcc rId="555" sId="1" numFmtId="4">
    <nc r="H123">
      <v>607.5</v>
    </nc>
  </rcc>
  <rcc rId="556" sId="1" numFmtId="4">
    <nc r="H124">
      <v>649</v>
    </nc>
  </rcc>
  <rcc rId="557" sId="1" numFmtId="4">
    <nc r="H125">
      <v>27.3</v>
    </nc>
  </rcc>
  <rcc rId="558" sId="1" numFmtId="4">
    <nc r="H126">
      <v>160.69999999999999</v>
    </nc>
  </rcc>
</revisions>
</file>

<file path=xl/revisions/revisionLog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" sId="1" numFmtId="4">
    <nc r="G130">
      <v>422.4</v>
    </nc>
  </rcc>
  <rcc rId="560" sId="1" numFmtId="4">
    <nc r="G131">
      <v>562.6</v>
    </nc>
  </rcc>
  <rcc rId="561" sId="1" numFmtId="4">
    <nc r="G132">
      <v>32.6</v>
    </nc>
  </rcc>
  <rcc rId="562" sId="1" numFmtId="4">
    <nc r="G133">
      <v>54.7</v>
    </nc>
  </rcc>
  <rcc rId="563" sId="1" numFmtId="4">
    <nc r="H130">
      <v>426.9</v>
    </nc>
  </rcc>
  <rcc rId="564" sId="1" numFmtId="4">
    <nc r="H131">
      <v>568.6</v>
    </nc>
  </rcc>
  <rcc rId="565" sId="1" numFmtId="4">
    <nc r="H132">
      <v>33</v>
    </nc>
  </rcc>
  <rcc rId="566" sId="1" numFmtId="4">
    <nc r="H133">
      <v>55.3</v>
    </nc>
  </rcc>
</revisions>
</file>

<file path=xl/revisions/revisionLog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7" sId="1" numFmtId="4">
    <nc r="G138">
      <v>567.1</v>
    </nc>
  </rcc>
  <rcc rId="568" sId="1" numFmtId="4">
    <nc r="G139">
      <v>65.5</v>
    </nc>
  </rcc>
  <rcc rId="569" sId="1" numFmtId="4">
    <nc r="G140">
      <v>10.6</v>
    </nc>
  </rcc>
  <rcc rId="570" sId="1" numFmtId="4">
    <nc r="G141">
      <v>3.1</v>
    </nc>
  </rcc>
  <rcc rId="571" sId="1" numFmtId="4">
    <nc r="H138">
      <v>573.1</v>
    </nc>
  </rcc>
  <rcc rId="572" sId="1" numFmtId="4">
    <nc r="H139">
      <v>66.2</v>
    </nc>
  </rcc>
  <rcc rId="573" sId="1" numFmtId="4">
    <nc r="H140">
      <v>10.7</v>
    </nc>
  </rcc>
  <rcc rId="574" sId="1" numFmtId="4">
    <nc r="H141">
      <v>3.1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" sId="1">
    <nc r="I161" t="inlineStr">
      <is>
        <t>1.2.2.1; 1.3.1.1</t>
      </is>
    </nc>
  </rcc>
  <rcc rId="57" sId="1">
    <nc r="I167" t="inlineStr">
      <is>
        <t>1.2.1.4</t>
      </is>
    </nc>
  </rcc>
  <rcc rId="58" sId="1">
    <nc r="I174" t="inlineStr">
      <is>
        <t>1.2.1.4</t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5" sId="1" numFmtId="4">
    <nc r="G237">
      <v>111.5</v>
    </nc>
  </rcc>
  <rcc rId="576" sId="1" numFmtId="4">
    <nc r="H237">
      <v>111.5</v>
    </nc>
  </rcc>
  <rcc rId="577" sId="1">
    <nc r="J237" t="inlineStr">
      <is>
        <t>Apskaita paplanavus</t>
      </is>
    </nc>
  </rcc>
  <rfmt sheetId="1" sqref="G233:H233">
    <dxf>
      <fill>
        <patternFill patternType="none">
          <bgColor auto="1"/>
        </patternFill>
      </fill>
    </dxf>
  </rfmt>
  <rcc rId="578" sId="1" numFmtId="4">
    <nc r="G232">
      <v>655</v>
    </nc>
  </rcc>
  <rcc rId="579" sId="1" numFmtId="4">
    <nc r="H232">
      <v>655</v>
    </nc>
  </rcc>
  <rfmt sheetId="1" sqref="G232:H232">
    <dxf>
      <fill>
        <patternFill patternType="solid">
          <bgColor rgb="FFFF0000"/>
        </patternFill>
      </fill>
    </dxf>
  </rfmt>
  <rcc rId="580" sId="1">
    <nc r="J230" t="inlineStr">
      <is>
        <t>Apskaita paplanavus</t>
      </is>
    </nc>
  </rcc>
  <rfmt sheetId="1" sqref="J230:J233" start="0" length="2147483647">
    <dxf>
      <font>
        <color auto="1"/>
      </font>
    </dxf>
  </rfmt>
</revisions>
</file>

<file path=xl/revisions/revisionLog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11:H211">
    <dxf>
      <fill>
        <patternFill>
          <bgColor theme="0"/>
        </patternFill>
      </fill>
    </dxf>
  </rfmt>
  <rcv guid="{332F9C2A-37BA-4BBD-8438-18775629EB58}" action="delete"/>
  <rcv guid="{332F9C2A-37BA-4BBD-8438-18775629EB58}" action="add"/>
</revisions>
</file>

<file path=xl/revisions/revisionLog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32:H232">
    <dxf>
      <fill>
        <patternFill>
          <bgColor theme="0"/>
        </patternFill>
      </fill>
    </dxf>
  </rfmt>
  <rcc rId="581" sId="1">
    <oc r="J230" t="inlineStr">
      <is>
        <t>Apskaita paplanavus</t>
      </is>
    </oc>
    <nc r="J230"/>
  </rcc>
</revisions>
</file>

<file path=xl/revisions/revisionLog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2" sId="1" numFmtId="4">
    <nc r="G238">
      <v>850</v>
    </nc>
  </rcc>
  <rcc rId="583" sId="1" numFmtId="4">
    <nc r="H238">
      <v>850</v>
    </nc>
  </rcc>
  <rfmt sheetId="1" sqref="G237:H237">
    <dxf>
      <fill>
        <patternFill>
          <bgColor theme="0"/>
        </patternFill>
      </fill>
    </dxf>
  </rfmt>
  <rcc rId="584" sId="1">
    <oc r="J237" t="inlineStr">
      <is>
        <t>Apskaita paplanavus</t>
      </is>
    </oc>
    <nc r="J237"/>
  </rcc>
</revisions>
</file>

<file path=xl/revisions/revisionLog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" sId="1" numFmtId="4">
    <nc r="F244">
      <v>200</v>
    </nc>
  </rcc>
  <rcc rId="586" sId="1" numFmtId="4">
    <nc r="G244">
      <v>310</v>
    </nc>
  </rcc>
  <rfmt sheetId="1" sqref="G243:H243">
    <dxf>
      <fill>
        <patternFill>
          <bgColor theme="0"/>
        </patternFill>
      </fill>
    </dxf>
  </rfmt>
  <rcc rId="587" sId="1" numFmtId="4">
    <nc r="G243">
      <v>40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55:H256">
    <dxf>
      <fill>
        <patternFill patternType="solid">
          <bgColor rgb="FFFF0000"/>
        </patternFill>
      </fill>
    </dxf>
  </rfmt>
  <rcc rId="588" sId="1" numFmtId="4">
    <nc r="H261">
      <v>102.4</v>
    </nc>
  </rcc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9" sId="1" numFmtId="4">
    <nc r="H244">
      <v>310</v>
    </nc>
  </rcc>
  <rcc rId="590" sId="1" numFmtId="4">
    <oc r="G244">
      <v>310</v>
    </oc>
    <nc r="G244">
      <v>200</v>
    </nc>
  </rcc>
  <rcc rId="591" sId="1" numFmtId="4">
    <oc r="F244">
      <v>200</v>
    </oc>
    <nc r="F244"/>
  </rcc>
  <rcv guid="{332F9C2A-37BA-4BBD-8438-18775629EB58}" action="delete"/>
  <rcv guid="{332F9C2A-37BA-4BBD-8438-18775629EB58}" action="add"/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2" sId="1">
    <nc r="G259">
      <f>SUM(G261:G263)</f>
    </nc>
  </rcc>
  <rcc rId="593" sId="1">
    <nc r="H259">
      <f>SUM(H261:H263)</f>
    </nc>
  </rcc>
  <rcc rId="594" sId="1">
    <oc r="H275">
      <f>+H271+H266+H241+H235+H230+H225+H218+H213+H208+H197+H193+H187+H181+H175+H162+H155+H149+H143+H136+H128+H121+H114+H107+H100+H93+H86+H79+H72+H65+H57+H50+H42+H35+H28+H21+H14+H7+H259+H253+H247+H202+H168</f>
    </oc>
    <nc r="H275">
      <f>+H271+H266+H241+H235+H230+H225+H218+H213+H208+H197+H193+H187+H181+H175+H162+H155+H149+H143+H136+H128+H121+H114+H107+H100+H93+H86+H79+H72+H65+H57+H50+H42+H35+H28+H21+H14+H7+H259+H253+H247+H202+H168</f>
    </nc>
  </rcc>
</revisions>
</file>

<file path=xl/revisions/revisionLog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51:H251">
    <dxf>
      <fill>
        <patternFill>
          <bgColor theme="0"/>
        </patternFill>
      </fill>
    </dxf>
  </rfmt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" sId="1">
    <nc r="I180" t="inlineStr">
      <is>
        <t>1.2.1.4</t>
      </is>
    </nc>
  </rcc>
</revisions>
</file>

<file path=xl/revisions/revisionLog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28:H228">
    <dxf>
      <fill>
        <patternFill>
          <bgColor theme="0"/>
        </patternFill>
      </fill>
    </dxf>
  </rfmt>
</revisions>
</file>

<file path=xl/revisions/revisionLog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5" sId="1">
    <nc r="G253">
      <f>SUM(G255:G257)</f>
    </nc>
  </rcc>
  <rcc rId="596" sId="1">
    <nc r="H253">
      <f>SUM(H255:H257)</f>
    </nc>
  </rcc>
  <rcv guid="{332F9C2A-37BA-4BBD-8438-18775629EB58}" action="delete"/>
  <rcv guid="{332F9C2A-37BA-4BBD-8438-18775629EB58}" action="add"/>
</revisions>
</file>

<file path=xl/revisions/revisionLog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7" sId="1" numFmtId="4">
    <nc r="G256">
      <v>426.3</v>
    </nc>
  </rcc>
  <rrc rId="598" sId="1" ref="A256:XFD256" action="insertRow"/>
  <rcc rId="599" sId="1">
    <nc r="C256" t="inlineStr">
      <is>
        <t>Lietuvos Respublikos valstybės biudžeto dotacijos</t>
      </is>
    </nc>
  </rcc>
  <rcc rId="600" sId="1" numFmtId="4">
    <nc r="G256">
      <v>50.6</v>
    </nc>
  </rcc>
  <rcc rId="601" sId="1" numFmtId="4">
    <nc r="H256">
      <v>1.2</v>
    </nc>
  </rcc>
  <rcc rId="602" sId="1" numFmtId="4">
    <nc r="H257">
      <v>25</v>
    </nc>
  </rcc>
  <rfmt sheetId="1" sqref="G255:H257">
    <dxf>
      <fill>
        <patternFill>
          <bgColor theme="0"/>
        </patternFill>
      </fill>
    </dxf>
  </rfmt>
</revisions>
</file>

<file path=xl/revisions/revisionLog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3" sId="1">
    <oc r="B252" t="inlineStr">
      <is>
        <r>
          <t xml:space="preserve">002-01-06-08                   </t>
        </r>
        <r>
          <rPr>
            <b/>
            <sz val="10"/>
            <color theme="9" tint="-0.249977111117893"/>
            <rFont val="Times New Roman"/>
            <family val="1"/>
            <charset val="186"/>
          </rPr>
          <t>(TVP, PVP)</t>
        </r>
      </is>
    </oc>
    <nc r="B252" t="inlineStr">
      <is>
        <r>
          <t xml:space="preserve">002-01-06-08                   </t>
        </r>
        <r>
          <rPr>
            <b/>
            <sz val="10"/>
            <color theme="9" tint="-0.249977111117893"/>
            <rFont val="Times New Roman"/>
            <family val="1"/>
            <charset val="186"/>
          </rPr>
          <t>( PVP)</t>
        </r>
      </is>
    </nc>
  </rcc>
  <rcc rId="604" sId="1">
    <oc r="C6" t="inlineStr">
      <is>
        <r>
          <t xml:space="preserve">Dembavos lopšelio-darželio „Smalsutis“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(02010101)</t>
        </r>
      </is>
    </oc>
    <nc r="C6" t="inlineStr">
      <is>
        <t xml:space="preserve">Dembavos lopšelio-darželio „Smalsutis“ veiklos užtikrinimas </t>
      </is>
    </nc>
  </rcc>
  <rcc rId="605" sId="1">
    <oc r="C13" t="inlineStr">
      <is>
        <r>
          <t xml:space="preserve">Krekenavos lopšelio-darželio „Sigutė“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(02010102)</t>
        </r>
      </is>
    </oc>
    <nc r="C13" t="inlineStr">
      <is>
        <t xml:space="preserve">Krekenavos lopšelio-darželio „Sigutė“ veiklos užtikrinimas </t>
      </is>
    </nc>
  </rcc>
  <rcc rId="606" sId="1">
    <oc r="C20" t="inlineStr">
      <is>
        <r>
          <t>Naujamiesčio lopšelio-darželio „Bitutė“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>(02010103)</t>
        </r>
      </is>
    </oc>
    <nc r="C20" t="inlineStr">
      <is>
        <t>Naujamiesčio lopšelio-darželio „Bitutė“ veiklos užtikrinimas</t>
      </is>
    </nc>
  </rcc>
  <rcc rId="607" sId="1">
    <oc r="C27" t="inlineStr">
      <is>
        <r>
          <t xml:space="preserve">Ramygalos lopšelio-darželio „Gandriukas“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(02-01-01-05)</t>
        </r>
      </is>
    </oc>
    <nc r="C27" t="inlineStr">
      <is>
        <t xml:space="preserve">Ramygalos lopšelio-darželio „Gandriukas“ veiklos užtikrinimas </t>
      </is>
    </nc>
  </rcc>
  <rcc rId="608" sId="1">
    <oc r="C34" t="inlineStr">
      <is>
        <r>
          <t xml:space="preserve">Velžio lopšelio-darželio „Šypsenėlė“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(02-01-01-06)</t>
        </r>
      </is>
    </oc>
    <nc r="C34" t="inlineStr">
      <is>
        <t xml:space="preserve">Velžio lopšelio-darželio „Šypsenėlė“ veiklos užtikrinimas </t>
      </is>
    </nc>
  </rcc>
  <rcc rId="609" sId="1">
    <oc r="C41" t="inlineStr">
      <is>
        <r>
          <t xml:space="preserve">Privalomas ikimokyklinis ugdymas </t>
        </r>
        <r>
          <rPr>
            <b/>
            <sz val="10"/>
            <color rgb="FFFF0000"/>
            <rFont val="Times New Roman"/>
            <family val="1"/>
            <charset val="186"/>
          </rPr>
          <t>(02-01-01-08)</t>
        </r>
      </is>
    </oc>
    <nc r="C41" t="inlineStr">
      <is>
        <t xml:space="preserve">Privalomas ikimokyklinis ugdymas </t>
      </is>
    </nc>
  </rcc>
  <rcc rId="610" sId="1">
    <oc r="C49" t="inlineStr">
      <is>
        <r>
          <t xml:space="preserve">Pažagienių mokyklos-darželio veiklos užtikrinimas                          </t>
        </r>
        <r>
          <rPr>
            <b/>
            <sz val="10"/>
            <color rgb="FFFF0000"/>
            <rFont val="Times New Roman"/>
            <family val="1"/>
            <charset val="186"/>
          </rPr>
          <t>(02-01-02-03)</t>
        </r>
      </is>
    </oc>
    <nc r="C49" t="inlineStr">
      <is>
        <t xml:space="preserve">Pažagienių mokyklos-darželio veiklos užtikrinimas                  </t>
      </is>
    </nc>
  </rcc>
  <rcc rId="611" sId="1">
    <oc r="C56" t="inlineStr">
      <is>
        <r>
          <t xml:space="preserve">Piniavos mokyklos-darželio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(02-01-02-04)</t>
        </r>
      </is>
    </oc>
    <nc r="C56" t="inlineStr">
      <is>
        <t xml:space="preserve">Piniavos mokyklos-darželio veiklos užtikrinimas </t>
      </is>
    </nc>
  </rcc>
  <rcc rId="612" sId="1">
    <oc r="C64" t="inlineStr">
      <is>
        <r>
          <t>Krekenavos Mykolo Antanaičio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(02010301)</t>
        </r>
      </is>
    </oc>
    <nc r="C64" t="inlineStr">
      <is>
        <r>
          <t>Krekenavos Mykolo Antanaičio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613" sId="1">
    <oc r="C71" t="inlineStr">
      <is>
        <r>
          <t xml:space="preserve">Paįstrio Juozo Zikaro gimnazijos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(02010302)</t>
        </r>
      </is>
    </oc>
    <nc r="C71" t="inlineStr">
      <is>
        <t xml:space="preserve">Paįstrio Juozo Zikaro gimnazijos veiklos užtikrinimas </t>
      </is>
    </nc>
  </rcc>
  <rcc rId="614" sId="1">
    <oc r="C78" t="inlineStr">
      <is>
        <r>
          <t>Raguvos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(02010303)</t>
        </r>
      </is>
    </oc>
    <nc r="C78" t="inlineStr">
      <is>
        <r>
          <t>Raguvos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615" sId="1">
    <oc r="C85" t="inlineStr">
      <is>
        <r>
          <t xml:space="preserve">Velžio gimnazijos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(02-01-03-05)</t>
        </r>
      </is>
    </oc>
    <nc r="C85" t="inlineStr">
      <is>
        <t xml:space="preserve">Velžio gimnazijos veiklos užtikrinimas </t>
      </is>
    </nc>
  </rcc>
  <rcc rId="616" sId="1">
    <oc r="C92" t="inlineStr">
      <is>
        <r>
          <t xml:space="preserve">Ramygalos gimnazijos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(02-01-03-06)</t>
        </r>
      </is>
    </oc>
    <nc r="C92" t="inlineStr">
      <is>
        <t xml:space="preserve">Ramygalos gimnazijos veiklos užtikrinimas </t>
      </is>
    </nc>
  </rcc>
  <rcc rId="617" sId="1">
    <oc r="C99" t="inlineStr">
      <is>
        <r>
          <t xml:space="preserve">Naujamiesčio mokyklos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(02-01-03-07)</t>
        </r>
      </is>
    </oc>
    <nc r="C99" t="inlineStr">
      <is>
        <t xml:space="preserve">Naujamiesčio mokyklos veiklos užtikrinimas </t>
      </is>
    </nc>
  </rcc>
  <rcc rId="618" sId="1">
    <oc r="C106" t="inlineStr">
      <is>
        <r>
          <t xml:space="preserve">Smilgių gimnazijos ir ikimokyklinio ugdymo skyriaus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(02-01-03-08)</t>
        </r>
      </is>
    </oc>
    <nc r="C106" t="inlineStr">
      <is>
        <t xml:space="preserve">Smilgių gimnazijos ir ikimokyklinio ugdymo skyriaus veiklos užtikrinimas </t>
      </is>
    </nc>
  </rcc>
  <rcc rId="619" sId="1">
    <oc r="C113" t="inlineStr">
      <is>
        <r>
          <t xml:space="preserve">Dembavos progimnazijos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(02-01-03-11)</t>
        </r>
      </is>
    </oc>
    <nc r="C113" t="inlineStr">
      <is>
        <t xml:space="preserve">Dembavos progimnazijos veiklos užtikrinimas </t>
      </is>
    </nc>
  </rcc>
  <rcc rId="620" sId="1">
    <oc r="C120" t="inlineStr">
      <is>
        <r>
          <t xml:space="preserve">Paliūniškio pagrindinės mokyklos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(02-01-03-19)</t>
        </r>
      </is>
    </oc>
    <nc r="C120" t="inlineStr">
      <is>
        <t xml:space="preserve">Paliūniškio pagrindinės mokyklos veiklos užtikrinimas </t>
      </is>
    </nc>
  </rcc>
  <rcc rId="621" sId="1">
    <oc r="C127" t="inlineStr">
      <is>
        <r>
          <t xml:space="preserve">Upytės Antano Belazaro pagrindinės mokyklos ir ikimokyklinio ugdymo skyriaus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(02-01-03-20)</t>
        </r>
      </is>
    </oc>
    <nc r="C127" t="inlineStr">
      <is>
        <t xml:space="preserve">Upytės Antano Belazaro pagrindinės mokyklos ir ikimokyklinio ugdymo skyriaus veiklos užtikrinimas </t>
      </is>
    </nc>
  </rcc>
  <rcc rId="622" sId="1">
    <oc r="C271" t="inlineStr">
      <is>
        <r>
          <t xml:space="preserve">Studijų rėmimas </t>
        </r>
        <r>
          <rPr>
            <b/>
            <sz val="10"/>
            <color rgb="FFFF0000"/>
            <rFont val="Times New Roman"/>
            <family val="1"/>
            <charset val="186"/>
          </rPr>
          <t>(02020302)</t>
        </r>
      </is>
    </oc>
    <nc r="C271" t="inlineStr">
      <is>
        <t xml:space="preserve">Studijų rėmimas </t>
      </is>
    </nc>
  </rcc>
  <rcc rId="623" sId="1">
    <nc r="G278">
      <f>+G276-F276</f>
    </nc>
  </rcc>
  <rcc rId="624" sId="1">
    <nc r="H278">
      <f>+H276-G276</f>
    </nc>
  </rcc>
  <rcc rId="625" sId="1" numFmtId="4">
    <nc r="F278">
      <v>3962.9</v>
    </nc>
  </rcc>
  <rrc rId="626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Vykdytojas (skyrius / asmuo)</t>
        </is>
      </nc>
      <ndxf>
        <font>
          <b/>
          <sz val="10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3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9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" start="0" length="0">
      <dxf>
        <fill>
          <patternFill patternType="solid">
            <bgColor theme="4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16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" start="0" length="0">
      <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0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7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4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3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1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8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9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0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6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5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3" start="0" length="0">
      <dxf>
        <fill>
          <patternFill patternType="solid">
            <bgColor rgb="FFCC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4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1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7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8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9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5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6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8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2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9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9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0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6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0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3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4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1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0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7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2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4" start="0" length="0">
      <dxf>
        <fill>
          <patternFill patternType="solid">
            <bgColor rgb="FFCC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5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6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2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8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9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3" start="0" length="0">
      <dxf>
        <fill>
          <patternFill patternType="solid">
            <bgColor rgb="FFCC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54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1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7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4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9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0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6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92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D196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01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6" start="0" length="0">
      <dxf>
        <fill>
          <patternFill patternType="solid">
            <bgColor rgb="FFCC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07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12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17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8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D224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2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29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30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34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35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D240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41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D246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4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D252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53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6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7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D259" t="inlineStr">
        <is>
          <t>Finansų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60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1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2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265" start="0" length="0">
      <dxf>
        <fill>
          <patternFill patternType="solid">
            <bgColor rgb="FFCC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66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67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8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9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0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71" t="inlineStr">
        <is>
          <t>Apskaitos sk.</t>
        </is>
      </nc>
      <ndxf>
        <fill>
          <patternFill patternType="solid">
            <bgColor rgb="FFFFFFCC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72" start="0" length="0">
      <dxf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3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4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5" start="0" length="0">
      <dxf>
        <font>
          <b/>
          <sz val="10"/>
          <color auto="1"/>
          <name val="Times New Roman"/>
          <family val="1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6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D277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8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9" start="0" length="0">
      <dxf>
        <font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</dxf>
    </rfmt>
    <rfmt sheetId="1" sqref="D280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281" start="0" length="0">
      <dxf>
        <alignment horizontal="left" vertical="top"/>
      </dxf>
    </rfmt>
  </rrc>
  <rrc rId="627" sId="1" ref="D1:D1048576" action="deleteCol">
    <rfmt sheetId="1" xfDxf="1" sqref="D1:D1048576" start="0" length="0">
      <dxf>
        <font>
          <sz val="10"/>
          <name val="Times New Roman"/>
          <family val="1"/>
          <scheme val="none"/>
        </font>
      </dxf>
    </rfmt>
    <rfmt sheetId="1" sqref="D2" start="0" length="0">
      <dxf>
        <font>
          <b/>
          <sz val="12"/>
          <color auto="1"/>
          <name val="Times New Roman"/>
          <family val="1"/>
          <scheme val="none"/>
        </font>
        <alignment horizontal="center" vertical="center" wrapText="1"/>
      </dxf>
    </rfmt>
    <rcc rId="0" sId="1" dxf="1">
      <nc r="D3" t="inlineStr">
        <is>
          <t>Asignavimai ir kitos lėšos 
2023-iesiems metams</t>
        </is>
      </nc>
      <ndxf>
        <font>
          <b/>
          <sz val="10"/>
          <color auto="1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>
        <v>4</v>
      </nc>
      <ndxf>
        <font>
          <sz val="8"/>
          <color rgb="FF000000"/>
          <name val="Times New Roman"/>
          <family val="1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">
        <f>+D9+D10+D11+D12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D9">
        <v>256.7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0">
        <v>208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">
        <f>0.9+22+0.3</f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">
        <f>0.2+12.8+0.1+306.9</f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" start="0" length="0">
      <dxf>
        <numFmt numFmtId="164" formatCode="0.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">
        <f>+D16+D17+D18+D19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4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 numFmtId="4">
      <nc r="D16">
        <v>527.79999999999995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7">
        <v>247.1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8">
        <f>4.1+39.7+0.4</f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9">
        <f>3.7+17+15.8</f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1">
        <f>+D22+D23+D24+D25+D26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3">
        <v>273.3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24">
        <v>120.5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5">
        <f>0.5+17.5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6">
        <f>1.4+8.7+6.2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8">
        <f>+D30+D31+D32+D33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30">
        <v>289.5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1">
        <v>165.6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2">
        <f>0.5+23.3+0.6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3">
        <f>0.3+7.9+0.8+10.2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35">
        <f>+D37+D38+D39+D40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3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37">
        <v>398.3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38">
        <v>342.5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9">
        <f>3+62+0.4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0">
        <f>0.7+8.9+0.1+13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2">
        <f>+D44+D45+D46+D47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45">
        <v>49.5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4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8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4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0">
        <f>+D52+D53+D54+D55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52">
        <v>242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53">
        <v>216.5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4">
        <f>6.3+14.3+0.1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5">
        <f>1.5+5.2+0.3+5.6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57">
        <f>+D59+D60+D61+D62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59">
        <v>612.9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0">
        <v>460.8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1">
        <f>15+66+3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2">
        <f>1.8+6.2+0.4+14.4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3" start="0" length="0">
      <dxf>
        <fill>
          <patternFill patternType="solid">
            <bgColor rgb="FFCC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65">
        <f>+D67+D68+D69+D70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6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67">
        <v>555.29999999999995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8">
        <v>591.29999999999995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69">
        <v>2.6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0">
        <f>0.2+0.2+29.6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2">
        <f>+D74+D75+D76+D77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74">
        <v>541.9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75">
        <v>585.6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6">
        <f>16+1.4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7">
        <f>1.1+0.4+121.2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78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9">
        <f>+D81+D82+D83+D84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81">
        <v>880.8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82">
        <v>728.4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3">
        <f>2+26+2.5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84">
        <f>0.7+10.4+8.7+41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5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86">
        <f>+D88+D89+D90+D91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8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88">
        <v>718.1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89">
        <v>1316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90">
        <v>3.4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1">
        <f>1.7+176.7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93">
        <f>+D95+D96+D97+D98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95">
        <v>848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96">
        <v>1042.2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7">
        <f>2.3+5.2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8">
        <f>0.5+0.1+112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9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0">
        <f>+D102+D103+D104+D105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02">
        <v>366.5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03">
        <v>299.8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04">
        <v>0.5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5">
        <f>0.1+20.4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07">
        <f>+D109+D110+D111+D112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0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09">
        <v>596.29999999999995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10">
        <v>643.79999999999995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1">
        <f>12+2+2.3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2">
        <f>1.5+6.4+0.3+29.2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3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14">
        <f>+D116+D117+D118+D119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1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16">
        <v>259.5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17">
        <v>285.89999999999998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8">
        <f>16+3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9">
        <f>0.6+16.7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1">
        <f>+D123+D124+D125+D126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23">
        <v>538.79999999999995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24">
        <v>524.4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5">
        <f>10+11.5+1.5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6">
        <f>0.9+0.9+0.7+20.4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28">
        <f>+D130+D131+D132+D133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2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30">
        <v>652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31">
        <v>369.9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2">
        <f>6+16+0.5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3">
        <f>0.1+1+0.2+19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4" start="0" length="0">
      <dxf>
        <font>
          <sz val="10"/>
          <color rgb="FFFF0000"/>
          <name val="Times New Roman"/>
          <family val="1"/>
          <scheme val="none"/>
        </font>
        <numFmt numFmtId="2" formatCode="0.00"/>
        <fill>
          <patternFill patternType="solid">
            <bgColor rgb="FFCCFFCC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35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36">
        <f>+D138+D139+D140+D141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3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38">
        <v>495.1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39">
        <v>63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40">
        <v>10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41">
        <f>3.5+4.7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3">
        <f>+D145+D146+D147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45">
        <v>142.30000000000001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46">
        <v>135.69999999999999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4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8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9">
        <f>+D151+D152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51">
        <v>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3" start="0" length="0">
      <dxf>
        <font>
          <sz val="10"/>
          <color rgb="FFFF0000"/>
          <name val="Times New Roman"/>
          <family val="1"/>
          <scheme val="none"/>
        </font>
        <numFmt numFmtId="2" formatCode="0.00"/>
        <fill>
          <patternFill patternType="solid">
            <bgColor rgb="FFCCFFCC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5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55">
        <f>+D157+D158+D159+D160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5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57">
        <v>320.7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58">
        <v>125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59">
        <v>30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0">
        <f>8.1+3.2</f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2">
        <f>+D164+D165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64">
        <v>694.3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65">
        <v>1255.2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6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68">
        <f>+D170+D171+D172+D173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6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0" start="0" length="0">
      <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75">
        <f>+D177+D178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77">
        <v>54.8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7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9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1">
        <f>+D183+D184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83">
        <v>491.5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D184">
        <v>906.6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87">
        <f>+D189+D190+D191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8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8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9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91">
        <v>0.3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93">
        <f>+D194+D195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4" start="0" length="0">
      <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95">
        <v>55.2</v>
      </nc>
      <n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</border>
      </ndxf>
    </rcc>
    <rfmt sheetId="1" sqref="D19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97">
        <f>+D199+D200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19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199">
        <v>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6" start="0" length="0">
      <dxf>
        <font>
          <sz val="10"/>
          <color rgb="FFFF0000"/>
          <name val="Times New Roman"/>
          <family val="1"/>
          <scheme val="none"/>
        </font>
        <numFmt numFmtId="2" formatCode="0.00"/>
        <fill>
          <patternFill patternType="solid">
            <bgColor rgb="FFCCFFCC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0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08">
        <f>+D210+D211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0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11">
        <v>729.2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13">
        <f>+D215+D216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15">
        <v>0.4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17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18">
        <f>+D220+D222+D223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22">
        <v>27.9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2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2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25">
        <f>+D227+D228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2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2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28">
        <v>300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2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30">
        <f>SUM(D232:D233)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3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rgb="FFFFFF0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4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35">
        <f>SUM(D237:D239)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3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3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40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41">
        <f>SUM(D243:D245)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4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4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47">
        <f>+D249+D250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4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49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52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3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6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7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5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59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0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1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4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65" start="0" length="0">
      <dxf>
        <font>
          <sz val="10"/>
          <color rgb="FFFF0000"/>
          <name val="Times New Roman"/>
          <family val="1"/>
          <scheme val="none"/>
        </font>
        <numFmt numFmtId="2" formatCode="0.00"/>
        <fill>
          <patternFill patternType="solid">
            <bgColor rgb="FFCCFFCC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66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67">
        <f>+D269+D270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68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69">
        <v>35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70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1" start="0" length="0">
      <dxf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72">
        <f>+D274+D275</f>
      </nc>
      <n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73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 numFmtId="4">
      <nc r="D274">
        <v>10</v>
      </nc>
      <ndxf>
        <font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75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76">
        <f>+D272+D267+D241+D235+D230+D225+D218+D213+D208+D197+D193+D187+D181+D175+D162+D155+D149+D143+D136+D128+D121+D114+D107+D100+D93+D86+D79+D72+D65+D57+D50+D42+D35+D28+D21+D14+D7+D260+D253+D247+D202+D168</f>
      </nc>
      <n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 numFmtId="4">
      <nc r="D277">
        <v>0</v>
      </nc>
      <n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78" start="0" length="0">
      <dxf>
        <numFmt numFmtId="164" formatCode="0.0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279" start="0" length="0">
      <dxf>
        <font>
          <sz val="10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left" vertical="top" wrapText="1"/>
      </dxf>
    </rfmt>
    <rfmt sheetId="1" sqref="D280" start="0" length="0">
      <dxf>
        <font>
          <sz val="10"/>
          <color auto="1"/>
          <name val="Times New Roman"/>
          <family val="1"/>
          <scheme val="none"/>
        </font>
        <alignment horizontal="left" vertical="top" wrapText="1"/>
      </dxf>
    </rfmt>
    <rfmt sheetId="1" sqref="D281" start="0" length="0">
      <dxf>
        <alignment horizontal="left" vertical="top"/>
      </dxf>
    </rfmt>
  </rrc>
  <rcc rId="628" sId="1">
    <oc r="C266" t="inlineStr">
      <is>
        <r>
          <t xml:space="preserve">Prevencinių ir mokinių užimtumo projektų finansavimas </t>
        </r>
        <r>
          <rPr>
            <b/>
            <sz val="10"/>
            <color rgb="FFFF0000"/>
            <rFont val="Times New Roman"/>
            <family val="1"/>
            <charset val="186"/>
          </rPr>
          <t>(02020301)</t>
        </r>
      </is>
    </oc>
    <nc r="C266" t="inlineStr">
      <is>
        <t xml:space="preserve">Prevencinių ir mokinių užimtumo projektų finansavimas </t>
      </is>
    </nc>
  </rcc>
  <rcc rId="629" sId="1">
    <oc r="H259" t="inlineStr">
      <is>
        <t>NAUJA PRIEMONĖ PAPILDYTA, Indre čia bus pažangos priemonė, nežinau ar teisingai panaudojau trumpinį</t>
      </is>
    </oc>
    <nc r="H259"/>
  </rcc>
  <rcc rId="630" sId="1">
    <oc r="B259" t="inlineStr">
      <is>
        <r>
          <t xml:space="preserve">002-01-06-09               </t>
        </r>
        <r>
          <rPr>
            <b/>
            <sz val="10"/>
            <color theme="9" tint="-0.249977111117893"/>
            <rFont val="Times New Roman"/>
            <family val="1"/>
            <charset val="186"/>
          </rPr>
          <t>(TVP, PVP)</t>
        </r>
      </is>
    </oc>
    <nc r="B259" t="inlineStr">
      <is>
        <r>
          <t xml:space="preserve">002-01-06-09               </t>
        </r>
        <r>
          <rPr>
            <b/>
            <sz val="10"/>
            <color theme="9" tint="-0.249977111117893"/>
            <rFont val="Times New Roman"/>
            <family val="1"/>
            <charset val="186"/>
          </rPr>
          <t>(PVP)</t>
        </r>
      </is>
    </nc>
  </rcc>
  <rcc rId="631" sId="1">
    <oc r="C259" t="inlineStr">
      <is>
        <r>
          <t xml:space="preserve">Projekto „Mokinių įvairovei atvirų grupių, klasių sudarymo ir ugdymo organizavimo jose“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nauja priemonė </t>
        </r>
      </is>
    </oc>
    <nc r="C259" t="inlineStr">
      <is>
        <t xml:space="preserve">Projekto „Mokinių įvairovei atvirų grupių, klasių sudarymo ir ugdymo organizavimo jose“ įgyvendinimas </t>
      </is>
    </nc>
  </rcc>
  <rfmt sheetId="1" sqref="B259" start="0" length="2147483647">
    <dxf>
      <font>
        <color auto="1"/>
      </font>
    </dxf>
  </rfmt>
  <rfmt sheetId="1" sqref="B252" start="0" length="2147483647">
    <dxf>
      <font>
        <color auto="1"/>
      </font>
    </dxf>
  </rfmt>
  <rcc rId="632" sId="1">
    <oc r="C252" t="inlineStr">
      <is>
        <r>
          <t>Projekto</t>
        </r>
        <r>
          <rPr>
            <b/>
            <sz val="10"/>
            <color theme="1"/>
            <rFont val="Times New Roman"/>
            <family val="1"/>
            <charset val="186"/>
          </rPr>
          <t xml:space="preserve"> „Tūkstantmečio mokyklos II“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nauja priemonė </t>
        </r>
      </is>
    </oc>
    <nc r="C252" t="inlineStr">
      <is>
        <t xml:space="preserve">Projekto „Tūkstantmečio mokyklos II“ įgyvendinimas </t>
      </is>
    </nc>
  </rcc>
  <rcc rId="633" sId="1">
    <oc r="H252" t="inlineStr">
      <is>
        <t>NAUJA PRIEMONĖ PAPILDYTA, Indre čia bus pažangos priemonė, nežinau ar teisingai panaudojau trumpinį</t>
      </is>
    </oc>
    <nc r="H252"/>
  </rcc>
  <rcc rId="634" sId="1">
    <oc r="C246" t="inlineStr">
      <is>
        <r>
          <t xml:space="preserve">Panevėžio r. Dembavos lopšelio-darželio „Smalsutis“ priestato statyba </t>
        </r>
        <r>
          <rPr>
            <b/>
            <sz val="10"/>
            <color rgb="FFFF0000"/>
            <rFont val="Times New Roman"/>
            <family val="1"/>
            <charset val="186"/>
          </rPr>
          <t>(02-02-01-08)</t>
        </r>
      </is>
    </oc>
    <nc r="C246" t="inlineStr">
      <is>
        <t xml:space="preserve">Panevėžio r. Dembavos lopšelio-darželio „Smalsutis“ priestato statyba </t>
      </is>
    </nc>
  </rcc>
  <rcc rId="635" sId="1">
    <oc r="C240" t="inlineStr">
      <is>
        <r>
          <t xml:space="preserve">Projekto 12-003-03-02-17 (RE) „Įvairialypio švietimo plėtojimas Panevėžio rajono švietimo įstaigose vykdant visos dienos mokyklų veiklą“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priemonė iš RPP</t>
        </r>
      </is>
    </oc>
    <nc r="C240" t="inlineStr">
      <is>
        <t>Projekto 12-003-03-02-17 (RE) „Įvairialypio švietimo plėtojimas Panevėžio rajono švietimo įstaigose vykdant visos dienos mokyklų veiklą“ įgyvendinimas</t>
      </is>
    </nc>
  </rcc>
  <rcmt sheetId="1" cell="C240" guid="{00000000-0000-0000-0000-000000000000}" action="delete" author="Indrė Butenienė"/>
  <rcc rId="636" sId="1">
    <oc r="C234" t="inlineStr">
      <is>
        <r>
          <t xml:space="preserve">Projekto 12-003-03-01-23 (RE) „Ugdymo prieinamumo atskirtį patiriantiems vaikams didinimas Panevėžio rajone“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>nauja priemonė iš RPP</t>
        </r>
      </is>
    </oc>
    <nc r="C234" t="inlineStr">
      <is>
        <t xml:space="preserve">Projekto 12-003-03-01-23 (RE) „Ugdymo prieinamumo atskirtį patiriantiems vaikams didinimas Panevėžio rajone“ įgyvendinimas </t>
      </is>
    </nc>
  </rcc>
  <rcmt sheetId="1" cell="C234" guid="{00000000-0000-0000-0000-000000000000}" action="delete" author="Indrė Butenienė"/>
  <rcc rId="637" sId="1">
    <oc r="C229" t="inlineStr">
      <is>
        <r>
          <t xml:space="preserve">Panevėžio rajono STEAM centras </t>
        </r>
        <r>
          <rPr>
            <b/>
            <sz val="10"/>
            <color rgb="FFFF0000"/>
            <rFont val="Times New Roman"/>
            <family val="1"/>
            <charset val="186"/>
          </rPr>
          <t>(02-02-01-33)</t>
        </r>
      </is>
    </oc>
    <nc r="C229" t="inlineStr">
      <is>
        <t xml:space="preserve">Panevėžio rajono STEAM centras </t>
      </is>
    </nc>
  </rcc>
  <rcc rId="638" sId="1">
    <oc r="C224" t="inlineStr">
      <is>
        <r>
          <t xml:space="preserve">Panevėžio r. Velžio lopšelio-darželio „Šypsenėlė“ priestato statyba </t>
        </r>
        <r>
          <rPr>
            <b/>
            <sz val="10"/>
            <color rgb="FFFF0000"/>
            <rFont val="Times New Roman"/>
            <family val="1"/>
            <charset val="186"/>
          </rPr>
          <t>(02-02-01-32)</t>
        </r>
      </is>
    </oc>
    <nc r="C224" t="inlineStr">
      <is>
        <t>Panevėžio r. Velžio lopšelio-darželio „Šypsenėlė“ priestato statyba</t>
      </is>
    </nc>
  </rcc>
  <rcc rId="639" sId="1">
    <oc r="C217" t="inlineStr">
      <is>
        <r>
          <t xml:space="preserve">Skaitmeninio ugdymo plėtra </t>
        </r>
        <r>
          <rPr>
            <b/>
            <sz val="10"/>
            <color rgb="FFFF0000"/>
            <rFont val="Times New Roman"/>
            <family val="1"/>
            <charset val="186"/>
          </rPr>
          <t>(02-02-01-30)</t>
        </r>
      </is>
    </oc>
    <nc r="C217" t="inlineStr">
      <is>
        <t xml:space="preserve">Skaitmeninio ugdymo plėtra </t>
      </is>
    </nc>
  </rcc>
  <rrc rId="640" sId="1" ref="A212:XFD212" action="deleteRow">
    <rfmt sheetId="1" xfDxf="1" sqref="A212:XFD212" start="0" length="0">
      <dxf>
        <font>
          <sz val="10"/>
          <name val="Times New Roman"/>
          <family val="1"/>
          <scheme val="none"/>
        </font>
      </dxf>
    </rfmt>
    <rcc rId="0" sId="1" dxf="1">
      <nc r="B212" t="inlineStr">
        <is>
          <t>NEBELIEKA</t>
        </is>
      </nc>
      <ndxf>
        <font>
          <b/>
          <sz val="10"/>
          <color rgb="FFFF0000"/>
          <name val="Times New Roman"/>
          <family val="1"/>
          <scheme val="none"/>
        </font>
        <fill>
          <patternFill patternType="solid">
            <bgColor rgb="FFFFFFCC"/>
          </patternFill>
        </fill>
        <alignment horizontal="justify" vertical="top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12" t="inlineStr">
        <is>
          <r>
            <t xml:space="preserve">Panevėžio r. Naujamiesčio gimnazijos katilinės, naudojančios atsinaujinančios energijos resursus, statyba </t>
          </r>
          <r>
            <rPr>
              <b/>
              <sz val="10"/>
              <color rgb="FFFF0000"/>
              <rFont val="Times New Roman"/>
              <family val="1"/>
              <charset val="186"/>
            </rPr>
            <t>(02-02-01-24)</t>
          </r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rgb="FFFFFFCC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12" start="0" length="0">
      <dxf>
        <font>
          <b/>
          <sz val="10"/>
          <name val="Times New Roman"/>
          <family val="1"/>
          <scheme val="none"/>
        </font>
        <numFmt numFmtId="2" formatCode="0.00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2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rgb="FFFFFFCC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12" start="0" length="0">
      <dxf>
        <fill>
          <patternFill patternType="solid">
            <bgColor theme="0"/>
          </patternFill>
        </fill>
      </dxf>
    </rfmt>
  </rrc>
  <rrc rId="641" sId="1" ref="A212:XFD212" action="deleteRow">
    <undo index="65535" exp="ref" v="1" dr="F212" r="F275" sId="1"/>
    <undo index="65535" exp="ref" v="1" dr="E212" r="E275" sId="1"/>
    <undo index="65535" exp="ref" v="1" dr="D212" r="D275" sId="1"/>
    <rfmt sheetId="1" xfDxf="1" sqref="A212:XFD212" start="0" length="0">
      <dxf>
        <font>
          <sz val="10"/>
          <name val="Times New Roman"/>
          <family val="1"/>
          <scheme val="none"/>
        </font>
      </dxf>
    </rfmt>
    <rfmt sheetId="1" sqref="B212" start="0" length="0">
      <dxf>
        <fill>
          <patternFill patternType="solid">
            <bgColor theme="8" tint="0.79998168889431442"/>
          </patternFill>
        </fill>
        <alignment horizontal="justify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12" t="inlineStr">
        <is>
          <t>1. Savivaldybės biudžetas (įskaitant skolintas lėšas)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8" tint="0.79998168889431442"/>
          </patternFill>
        </fill>
        <alignment vertical="top"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D21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12" start="0" length="0">
      <dxf>
        <font>
          <b/>
          <sz val="10"/>
          <name val="Times New Roman"/>
          <family val="1"/>
          <scheme val="none"/>
        </font>
        <numFmt numFmtId="164" formatCode="0.0"/>
        <fill>
          <patternFill patternType="solid">
            <bgColor theme="8" tint="0.79998168889431442"/>
          </patternFill>
        </fill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2" start="0" length="0">
      <dxf>
        <font>
          <b/>
          <sz val="10"/>
          <name val="Times New Roman"/>
          <family val="1"/>
          <scheme val="none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2" sId="1" ref="A212:XFD212" action="deleteRow">
    <rfmt sheetId="1" xfDxf="1" sqref="A212:XFD212" start="0" length="0">
      <dxf>
        <font>
          <sz val="10"/>
          <name val="Times New Roman"/>
          <family val="1"/>
          <scheme val="none"/>
        </font>
      </dxf>
    </rfmt>
    <rfmt sheetId="1" sqref="B212" start="0" length="0">
      <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12" t="inlineStr">
        <is>
          <t>Iš jo: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D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3" sId="1" ref="A212:XFD212" action="deleteRow">
    <rfmt sheetId="1" xfDxf="1" sqref="A212:XFD212" start="0" length="0">
      <dxf>
        <font>
          <sz val="10"/>
          <name val="Times New Roman"/>
          <family val="1"/>
          <scheme val="none"/>
        </font>
      </dxf>
    </rfmt>
    <rfmt sheetId="1" sqref="B212" start="0" length="0">
      <dxf>
        <fill>
          <patternFill patternType="solid">
            <bgColor theme="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</border>
      </dxf>
    </rfmt>
    <rcc rId="0" sId="1" dxf="1">
      <nc r="C212" t="inlineStr">
        <is>
          <t xml:space="preserve">Savivaldybės biudžeto lėšos (nuosavos, be ankstesnių metų likučio) 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644" sId="1" ref="A212:XFD212" action="deleteRow">
    <rfmt sheetId="1" xfDxf="1" sqref="A212:XFD212" start="0" length="0">
      <dxf>
        <font>
          <sz val="10"/>
          <name val="Times New Roman"/>
          <family val="1"/>
          <scheme val="none"/>
        </font>
      </dxf>
    </rfmt>
    <rfmt sheetId="1" sqref="B212" start="0" length="0">
      <dxf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212" t="inlineStr">
        <is>
          <t xml:space="preserve">Ankstesnių metų likučiai
</t>
        </is>
      </nc>
      <ndxf>
        <font>
          <b/>
          <sz val="1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12" start="0" length="0">
      <dxf>
        <font>
          <b/>
          <sz val="10"/>
          <color auto="1"/>
          <name val="Times New Roman"/>
          <family val="1"/>
          <scheme val="none"/>
        </font>
        <numFmt numFmtId="164" formatCode="0.0"/>
        <alignment horizontal="center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2" start="0" length="0">
      <dxf>
        <font>
          <b/>
          <sz val="10"/>
          <color auto="1"/>
          <name val="Times New Roman"/>
          <family val="1"/>
          <scheme val="none"/>
        </font>
        <numFmt numFmtId="30" formatCode="@"/>
        <alignment horizontal="center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645" sId="1">
    <oc r="C207" t="inlineStr">
      <is>
        <r>
          <t xml:space="preserve">Panevėžio r. Velžio gimnazijos pastato rekonstravimas </t>
        </r>
        <r>
          <rPr>
            <b/>
            <sz val="10"/>
            <color rgb="FFFF0000"/>
            <rFont val="Times New Roman"/>
            <family val="1"/>
            <charset val="186"/>
          </rPr>
          <t>(02-02-01-13)</t>
        </r>
      </is>
    </oc>
    <nc r="C207" t="inlineStr">
      <is>
        <t xml:space="preserve">Panevėžio r. Velžio gimnazijos pastato rekonstravimas </t>
      </is>
    </nc>
  </rcc>
  <rcc rId="646" sId="1">
    <oc r="C201" t="inlineStr">
      <is>
        <r>
          <t xml:space="preserve">Nemokamas mokinių maitinimas </t>
        </r>
        <r>
          <rPr>
            <b/>
            <sz val="10"/>
            <color rgb="FFFF0000"/>
            <rFont val="Times New Roman"/>
            <family val="1"/>
            <charset val="186"/>
          </rPr>
          <t>atkelta iš 01 programos  01-01-02-16</t>
        </r>
      </is>
    </oc>
    <nc r="C201" t="inlineStr">
      <is>
        <t xml:space="preserve">Nemokamas mokinių maitinimas </t>
      </is>
    </nc>
  </rcc>
  <rcc rId="647" sId="1">
    <oc r="C196" t="inlineStr">
      <is>
        <r>
          <t>Išlaidos kitoms švietimo reikmėms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(buv. kiti švietimo reikalai  (02-02-01-10))</t>
        </r>
      </is>
    </oc>
    <nc r="C196" t="inlineStr">
      <is>
        <r>
          <t>Išlaidos kitoms švietimo reikmėms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648" sId="1">
    <oc r="C192" t="inlineStr">
      <is>
        <r>
          <t xml:space="preserve">Apyvartinių mokymui skirtų lėšų valdymas </t>
        </r>
        <r>
          <rPr>
            <b/>
            <sz val="10"/>
            <color rgb="FFFF0000"/>
            <rFont val="Times New Roman"/>
            <family val="1"/>
            <charset val="186"/>
          </rPr>
          <t>(Kitos savivaldybei perduotos mokymo lėšos 02-02-03-03)</t>
        </r>
      </is>
    </oc>
    <nc r="C192" t="inlineStr">
      <is>
        <t xml:space="preserve">Apyvartinių mokymui skirtų lėšų valdymas </t>
      </is>
    </nc>
  </rcc>
  <rcc rId="649" sId="1">
    <oc r="C186" t="inlineStr">
      <is>
        <r>
          <t xml:space="preserve">Profesinis orientavimas (karjeros specialistai) </t>
        </r>
        <r>
          <rPr>
            <b/>
            <sz val="10"/>
            <color rgb="FFFF0000"/>
            <rFont val="Times New Roman"/>
            <family val="1"/>
            <charset val="186"/>
          </rPr>
          <t>(02-01-05-14)</t>
        </r>
      </is>
    </oc>
    <nc r="C186" t="inlineStr">
      <is>
        <t xml:space="preserve">Profesinis orientavimas (karjeros specialistai) </t>
      </is>
    </nc>
  </rcc>
  <rcc rId="650" sId="1">
    <oc r="C180" t="inlineStr">
      <is>
        <r>
          <t xml:space="preserve">Ugdymo proceso organizavimas ir valdymas (švietimo įstaigų vadovų darbo apmokėjimas) </t>
        </r>
        <r>
          <rPr>
            <b/>
            <sz val="10"/>
            <color rgb="FFFF0000"/>
            <rFont val="Times New Roman"/>
            <family val="1"/>
            <charset val="186"/>
          </rPr>
          <t>(02-01-05-13)</t>
        </r>
      </is>
    </oc>
    <nc r="C180" t="inlineStr">
      <is>
        <t xml:space="preserve">Ugdymo proceso organizavimas ir valdymas (švietimo įstaigų vadovų darbo apmokėjimas) </t>
      </is>
    </nc>
  </rcc>
  <rcc rId="651" sId="1">
    <oc r="C174" t="inlineStr">
      <is>
        <r>
          <t xml:space="preserve">Projektų, įgyvendinamų „Erasmus+“ programos lėšomis, dalinis finansavimas </t>
        </r>
        <r>
          <rPr>
            <b/>
            <sz val="10"/>
            <color rgb="FFFF0000"/>
            <rFont val="Times New Roman"/>
            <family val="1"/>
            <charset val="186"/>
          </rPr>
          <t>(02-01-05-10)</t>
        </r>
      </is>
    </oc>
    <nc r="C174" t="inlineStr">
      <is>
        <t>Projektų, įgyvendinamų „Erasmus+“ programos lėšomis, dalinis finansavimas</t>
      </is>
    </nc>
  </rcc>
  <rcc rId="652" sId="1">
    <oc r="C167" t="inlineStr">
      <is>
        <r>
          <t xml:space="preserve">Pedagoginių darbuotojų skaičiaus optimizavimas  </t>
        </r>
        <r>
          <rPr>
            <b/>
            <sz val="10"/>
            <color rgb="FFFF0000"/>
            <rFont val="Times New Roman"/>
            <family val="1"/>
            <charset val="186"/>
          </rPr>
          <t>(02-01-05-05)</t>
        </r>
      </is>
    </oc>
    <nc r="C167" t="inlineStr">
      <is>
        <t xml:space="preserve">Pedagoginių darbuotojų skaičiaus optimizavimas  </t>
      </is>
    </nc>
  </rcc>
  <rcc rId="653" sId="1">
    <oc r="C161" t="inlineStr">
      <is>
        <r>
          <t xml:space="preserve">Mokyklų švietimo pagalbos ir bibliotekos darbuotojų išlaikymas </t>
        </r>
        <r>
          <rPr>
            <b/>
            <sz val="10"/>
            <color rgb="FFFF0000"/>
            <rFont val="Times New Roman"/>
            <family val="1"/>
            <charset val="186"/>
          </rPr>
          <t>(02010503)</t>
        </r>
      </is>
    </oc>
    <nc r="C161" t="inlineStr">
      <is>
        <t xml:space="preserve">Mokyklų švietimo pagalbos ir bibliotekos darbuotojų išlaikymas </t>
      </is>
    </nc>
  </rcc>
  <rcc rId="654" sId="1">
    <oc r="C154" t="inlineStr">
      <is>
        <r>
          <t xml:space="preserve">Panevėžio rajono švietimo centro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(02010501)</t>
        </r>
      </is>
    </oc>
    <nc r="C154" t="inlineStr">
      <is>
        <t xml:space="preserve">Panevėžio rajono švietimo centro veiklos užtikrinimas </t>
      </is>
    </nc>
  </rcc>
  <rcc rId="655" sId="1">
    <oc r="C148" t="inlineStr">
      <is>
        <r>
          <t xml:space="preserve">Panevėžio rajono trečiojo amžiaus universiteto įkūrimas ir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(02-01-04-06)</t>
        </r>
      </is>
    </oc>
    <nc r="C148" t="inlineStr">
      <is>
        <t xml:space="preserve">Panevėžio rajono trečiojo amžiaus universiteto įkūrimas ir veiklos užtikrinimas </t>
      </is>
    </nc>
  </rcc>
  <rcc rId="656" sId="1">
    <oc r="C142" t="inlineStr">
      <is>
        <r>
          <t xml:space="preserve">Neformalusis švietimas </t>
        </r>
        <r>
          <rPr>
            <b/>
            <sz val="10"/>
            <color rgb="FFFF0000"/>
            <rFont val="Times New Roman"/>
            <family val="1"/>
            <charset val="186"/>
          </rPr>
          <t>(02010402)</t>
        </r>
      </is>
    </oc>
    <nc r="C142" t="inlineStr">
      <is>
        <t xml:space="preserve">Neformalusis švietimas </t>
      </is>
    </nc>
  </rcc>
  <rcc rId="657" sId="1">
    <oc r="C135" t="inlineStr">
      <is>
        <r>
          <t xml:space="preserve">Muzikos mokyklos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(02010401)</t>
        </r>
      </is>
    </oc>
    <nc r="C135" t="inlineStr">
      <is>
        <t xml:space="preserve">Muzikos mokyklos veiklos užtikrinimas </t>
      </is>
    </nc>
  </rcc>
  <rcc rId="658" sId="1">
    <oc r="I126">
      <f>SUM(D130+D123+D116+D109+D102+D95+D88+D81+D74+D67+D59+D52+D37+D30+D23+D16+D9+D138+D157)</f>
    </oc>
    <nc r="I126"/>
  </rcc>
  <rcc rId="659" sId="1">
    <oc r="I127">
      <f>SUM(D131+D124+D117+D110+D103+D96+D89+D82+D75+D68+D60+D53+D38+D31+D24+D17+D10+D139+D158+D195)</f>
    </oc>
    <nc r="I127"/>
  </rcc>
  <rcc rId="660" sId="1">
    <oc r="I128">
      <f>SUM(D132+D125+D118+D111+D104+D97+D90+D83+D76+D69+D61+D54+D39+D32+D25+D18+D11+D140+D159)</f>
    </oc>
    <nc r="I128"/>
  </rcc>
  <rcc rId="661" sId="1">
    <oc r="I129">
      <f>SUM(D133+D126+D119+D112+D105+D98+D91+D84+D77+D70+D62+D55+D40+D33+D26+D19+D12+D141+D160)</f>
    </oc>
    <nc r="I129"/>
  </rcc>
  <rcc rId="662" sId="1">
    <oc r="D271">
      <f>+D267+D262+D236+D230+D225+D220+D213+#REF!+D208+D197+D193+D187+D181+D175+D162+D155+D149+D143+D136+D128+D121+D114+D107+D100+D93+D86+D79+D72+D65+D57+D50+D42+D35+D28+D21+D14+D7+D255+D248+D242+D202+D168</f>
    </oc>
    <nc r="D271">
      <f>+D267+D262+D236+D230+D225+D220+D213+D208+D197+D193+D187+D181+D175+D162+D155+D149+D143+D136+D128+D121+D114+D107+D100+D93+D86+D79+D72+D65+D57+D50+D42+D35+D28+D21+D14+D7+D255+D248+D242+D202+D168</f>
    </nc>
  </rcc>
  <rcc rId="663" sId="1">
    <oc r="E271">
      <f>+E267+E262+E236+E230+E225+E220+E213+#REF!+E208+E197+E193+E187+E181+E175+E162+E155+E149+E143+E136+E128+E121+E114+E107+E100+E93+E86+E79+E72+E65+E57+E50+E42+E35+E28+E21+E14+E7+E255+E248+E242+E202+E168</f>
    </oc>
    <nc r="E271">
      <f>+E267+E262+E236+E230+E225+E220+E213+E208+E197+E193+E187+E181+E175+E162+E155+E149+E143+E136+E128+E121+E114+E107+E100+E93+E86+E79+E72+E65+E57+E50+E42+E35+E28+E21+E14+E7+E255+E248+E242+E202+E168</f>
    </nc>
  </rcc>
  <rcc rId="664" sId="1">
    <oc r="F271">
      <f>+F267+F262+F236+F230+F225+F220+F213+#REF!+F208+F197+F193+F187+F181+F175+F162+F155+F149+F143+F136+F128+F121+F114+F107+F100+F93+F86+F79+F72+F65+F57+F50+F42+F35+F28+F21+F14+F7+F255+F248+F242+F202+F168</f>
    </oc>
    <nc r="F271">
      <f>+F267+F262+F236+F230+F225+F220+F213+F208+F197+F193+F187+F181+F175+F162+F155+F149+F143+F136+F128+F121+F114+F107+F100+F93+F86+F79+F72+F65+F57+F50+F42+F35+F28+F21+F14+F7+F255+F248+F242+F202+F168</f>
    </nc>
  </rcc>
  <rcc rId="665" sId="1">
    <nc r="D272">
      <f>+D238+D232</f>
    </nc>
  </rcc>
  <rcc rId="666" sId="1">
    <nc r="E272">
      <f>+E233+E232+E238+E239</f>
    </nc>
  </rcc>
  <rcc rId="667" sId="1">
    <nc r="F272">
      <f>+F239+F233+F232</f>
    </nc>
  </rcc>
  <rcv guid="{D2A1F25A-029E-4AD1-9F7F-BF285767DFEE}" action="add"/>
</revisions>
</file>

<file path=xl/revisions/revisionLog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8" sId="1">
    <oc r="C5" t="inlineStr">
      <is>
        <t>Sudaryti sąlygas ugdyti vaikus ikimokyklinio ugdymo įstaigose</t>
      </is>
    </oc>
    <nc r="C5" t="inlineStr">
      <is>
        <t>Uždavinys: Sudaryti sąlygas ugdyti vaikus ikimokyklinio ugdymo įstaigose</t>
      </is>
    </nc>
  </rcc>
  <rcc rId="669" sId="1">
    <oc r="C6" t="inlineStr">
      <is>
        <t xml:space="preserve">Dembavos lopšelio-darželio „Smalsutis“ veiklos užtikrinimas </t>
      </is>
    </oc>
    <nc r="C6" t="inlineStr">
      <is>
        <t xml:space="preserve">Priemonė: Dembavos lopšelio-darželio „Smalsutis“ veiklos užtikrinimas </t>
      </is>
    </nc>
  </rcc>
  <rcc rId="670" sId="1">
    <oc r="C13" t="inlineStr">
      <is>
        <t xml:space="preserve">Krekenavos lopšelio-darželio „Sigutė“ veiklos užtikrinimas </t>
      </is>
    </oc>
    <nc r="C13" t="inlineStr">
      <is>
        <t xml:space="preserve">Priemonė: Krekenavos lopšelio-darželio „Sigutė“ veiklos užtikrinimas </t>
      </is>
    </nc>
  </rcc>
  <rcc rId="671" sId="1">
    <oc r="C20" t="inlineStr">
      <is>
        <t>Naujamiesčio lopšelio-darželio „Bitutė“ veiklos užtikrinimas</t>
      </is>
    </oc>
    <nc r="C20" t="inlineStr">
      <is>
        <t>Priemonė: Naujamiesčio lopšelio-darželio „Bitutė“ veiklos užtikrinimas</t>
      </is>
    </nc>
  </rcc>
  <rcc rId="672" sId="1">
    <oc r="C27" t="inlineStr">
      <is>
        <t xml:space="preserve">Ramygalos lopšelio-darželio „Gandriukas“ veiklos užtikrinimas </t>
      </is>
    </oc>
    <nc r="C27" t="inlineStr">
      <is>
        <t xml:space="preserve">Priemonė: Ramygalos lopšelio-darželio „Gandriukas“ veiklos užtikrinimas </t>
      </is>
    </nc>
  </rcc>
  <rcc rId="673" sId="1">
    <oc r="C34" t="inlineStr">
      <is>
        <t xml:space="preserve">Velžio lopšelio-darželio „Šypsenėlė“ veiklos užtikrinimas </t>
      </is>
    </oc>
    <nc r="C34" t="inlineStr">
      <is>
        <t xml:space="preserve">Priemonė: Velžio lopšelio-darželio „Šypsenėlė“ veiklos užtikrinimas </t>
      </is>
    </nc>
  </rcc>
  <rcc rId="674" sId="1">
    <oc r="C41" t="inlineStr">
      <is>
        <t xml:space="preserve">Privalomas ikimokyklinis ugdymas </t>
      </is>
    </oc>
    <nc r="C41" t="inlineStr">
      <is>
        <t xml:space="preserve">Priemonė: Privalomas ikimokyklinis ugdymas </t>
      </is>
    </nc>
  </rcc>
  <rcc rId="675" sId="1">
    <oc r="C49" t="inlineStr">
      <is>
        <t xml:space="preserve">Pažagienių mokyklos-darželio veiklos užtikrinimas                  </t>
      </is>
    </oc>
    <nc r="C49" t="inlineStr">
      <is>
        <t xml:space="preserve">Priemonė: Pažagienių mokyklos-darželio veiklos užtikrinimas                  </t>
      </is>
    </nc>
  </rcc>
  <rcc rId="676" sId="1">
    <oc r="C48" t="inlineStr">
      <is>
        <t>Sudaryti sąlygas ugdyti vaikus mokyklose-darželiuose</t>
      </is>
    </oc>
    <nc r="C48" t="inlineStr">
      <is>
        <t>Uždavinys: Sudaryti sąlygas ugdyti vaikus mokyklose-darželiuose</t>
      </is>
    </nc>
  </rcc>
  <rcc rId="677" sId="1">
    <oc r="C56" t="inlineStr">
      <is>
        <t xml:space="preserve">Piniavos mokyklos-darželio veiklos užtikrinimas </t>
      </is>
    </oc>
    <nc r="C56" t="inlineStr">
      <is>
        <t xml:space="preserve">Priemonė: Piniavos mokyklos-darželio veiklos užtikrinimas </t>
      </is>
    </nc>
  </rcc>
  <rcc rId="678" sId="1">
    <oc r="C63" t="inlineStr">
      <is>
        <t>Sudaryti sąlygas ugdyti mokinius pagal pradinio, pagrindinio ir  vidurinio ugdymo programas</t>
      </is>
    </oc>
    <nc r="C63" t="inlineStr">
      <is>
        <t>Uždavinys: Sudaryti sąlygas ugdyti mokinius pagal pradinio, pagrindinio ir  vidurinio ugdymo programas</t>
      </is>
    </nc>
  </rcc>
  <rcc rId="679" sId="1">
    <oc r="C64" t="inlineStr">
      <is>
        <r>
          <t>Krekenavos Mykolo Antanaičio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oc>
    <nc r="C64" t="inlineStr">
      <is>
        <r>
          <t>Priemonė: Krekenavos Mykolo Antanaičio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680" sId="1">
    <oc r="C71" t="inlineStr">
      <is>
        <t xml:space="preserve">Paįstrio Juozo Zikaro gimnazijos veiklos užtikrinimas </t>
      </is>
    </oc>
    <nc r="C71" t="inlineStr">
      <is>
        <t xml:space="preserve">Priemonė: Paįstrio Juozo Zikaro gimnazijos veiklos užtikrinimas </t>
      </is>
    </nc>
  </rcc>
  <rcc rId="681" sId="1">
    <oc r="C78" t="inlineStr">
      <is>
        <r>
          <t>Raguvos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oc>
    <nc r="C78" t="inlineStr">
      <is>
        <r>
          <t>Priemonė: Raguvos gimnazijos veiklos užtikrinimas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682" sId="1">
    <oc r="C266" t="inlineStr">
      <is>
        <t xml:space="preserve">Studijų rėmimas </t>
      </is>
    </oc>
    <nc r="C266" t="inlineStr">
      <is>
        <t xml:space="preserve">Priemonė: Studijų rėmimas </t>
      </is>
    </nc>
  </rcc>
  <rcc rId="683" sId="1">
    <oc r="C261" t="inlineStr">
      <is>
        <t xml:space="preserve">Prevencinių ir mokinių užimtumo projektų finansavimas </t>
      </is>
    </oc>
    <nc r="C261" t="inlineStr">
      <is>
        <t xml:space="preserve">Priemonė: Prevencinių ir mokinių užimtumo projektų finansavimas </t>
      </is>
    </nc>
  </rcc>
  <rcc rId="684" sId="1">
    <oc r="C260" t="inlineStr">
      <is>
        <t>Sudaryti sąlygas vaikų ir jaunimo socializacijai bei saviraiškai</t>
      </is>
    </oc>
    <nc r="C260" t="inlineStr">
      <is>
        <t>Uždavinys: Sudaryti sąlygas vaikų ir jaunimo socializacijai bei saviraiškai</t>
      </is>
    </nc>
  </rcc>
  <rcc rId="685" sId="1">
    <oc r="C254" t="inlineStr">
      <is>
        <t xml:space="preserve">Projekto „Mokinių įvairovei atvirų grupių, klasių sudarymo ir ugdymo organizavimo jose“ įgyvendinimas </t>
      </is>
    </oc>
    <nc r="C254" t="inlineStr">
      <is>
        <t xml:space="preserve">Priemonė: Projekto „Mokinių įvairovei atvirų grupių, klasių sudarymo ir ugdymo organizavimo jose“ įgyvendinimas </t>
      </is>
    </nc>
  </rcc>
  <rcc rId="686" sId="1">
    <oc r="C247" t="inlineStr">
      <is>
        <t xml:space="preserve">Projekto „Tūkstantmečio mokyklos II“ įgyvendinimas </t>
      </is>
    </oc>
    <nc r="C247" t="inlineStr">
      <is>
        <t xml:space="preserve">Priemonė: Projekto „Tūkstantmečio mokyklos II“ įgyvendinimas </t>
      </is>
    </nc>
  </rcc>
  <rcc rId="687" sId="1">
    <oc r="C241" t="inlineStr">
      <is>
        <t xml:space="preserve">Panevėžio r. Dembavos lopšelio-darželio „Smalsutis“ priestato statyba </t>
      </is>
    </oc>
    <nc r="C241" t="inlineStr">
      <is>
        <t xml:space="preserve">Priemonė: Panevėžio r. Dembavos lopšelio-darželio „Smalsutis“ priestato statyba </t>
      </is>
    </nc>
  </rcc>
  <rcc rId="688" sId="1">
    <oc r="C235" t="inlineStr">
      <is>
        <t>Projekto 12-003-03-02-17 (RE) „Įvairialypio švietimo plėtojimas Panevėžio rajono švietimo įstaigose vykdant visos dienos mokyklų veiklą“ įgyvendinimas</t>
      </is>
    </oc>
    <nc r="C235" t="inlineStr">
      <is>
        <t>Priemonė: Projekto 12-003-03-02-17 (RE) „Įvairialypio švietimo plėtojimas Panevėžio rajono švietimo įstaigose vykdant visos dienos mokyklų veiklą“ įgyvendinimas</t>
      </is>
    </nc>
  </rcc>
  <rcc rId="689" sId="1">
    <oc r="C229" t="inlineStr">
      <is>
        <t xml:space="preserve">Projekto 12-003-03-01-23 (RE) „Ugdymo prieinamumo atskirtį patiriantiems vaikams didinimas Panevėžio rajone“ įgyvendinimas </t>
      </is>
    </oc>
    <nc r="C229" t="inlineStr">
      <is>
        <t xml:space="preserve">Priemonė: Projekto 12-003-03-01-23 (RE) „Ugdymo prieinamumo atskirtį patiriantiems vaikams didinimas Panevėžio rajone“ įgyvendinimas </t>
      </is>
    </nc>
  </rcc>
  <rcc rId="690" sId="1">
    <oc r="C224" t="inlineStr">
      <is>
        <t xml:space="preserve">Panevėžio rajono STEAM centras </t>
      </is>
    </oc>
    <nc r="C224" t="inlineStr">
      <is>
        <t xml:space="preserve">Priemonė: Panevėžio rajono STEAM centras </t>
      </is>
    </nc>
  </rcc>
  <rcc rId="691" sId="1">
    <oc r="C219" t="inlineStr">
      <is>
        <t>Panevėžio r. Velžio lopšelio-darželio „Šypsenėlė“ priestato statyba</t>
      </is>
    </oc>
    <nc r="C219" t="inlineStr">
      <is>
        <t>Priemonė: Panevėžio r. Velžio lopšelio-darželio „Šypsenėlė“ priestato statyba</t>
      </is>
    </nc>
  </rcc>
  <rcc rId="692" sId="1">
    <oc r="C212" t="inlineStr">
      <is>
        <t xml:space="preserve">Skaitmeninio ugdymo plėtra </t>
      </is>
    </oc>
    <nc r="C212" t="inlineStr">
      <is>
        <t xml:space="preserve">Priemonė: Skaitmeninio ugdymo plėtra </t>
      </is>
    </nc>
  </rcc>
  <rcc rId="693" sId="1">
    <oc r="C207" t="inlineStr">
      <is>
        <t xml:space="preserve">Panevėžio r. Velžio gimnazijos pastato rekonstravimas </t>
      </is>
    </oc>
    <nc r="C207" t="inlineStr">
      <is>
        <t xml:space="preserve">Priemonė: Panevėžio r. Velžio gimnazijos pastato rekonstravimas </t>
      </is>
    </nc>
  </rcc>
  <rcc rId="694" sId="1">
    <oc r="C206" t="inlineStr">
      <is>
        <t>Modernizuoti ugdymo paslaugas bei sąlygas</t>
      </is>
    </oc>
    <nc r="C206" t="inlineStr">
      <is>
        <t>Uždavinys: Modernizuoti ugdymo paslaugas bei sąlygas</t>
      </is>
    </nc>
  </rcc>
  <rcc rId="695" sId="1">
    <oc r="C201" t="inlineStr">
      <is>
        <t xml:space="preserve">Nemokamas mokinių maitinimas </t>
      </is>
    </oc>
    <nc r="C201" t="inlineStr">
      <is>
        <t xml:space="preserve">Priemonė: Nemokamas mokinių maitinimas </t>
      </is>
    </nc>
  </rcc>
  <rcc rId="696" sId="1">
    <oc r="C196" t="inlineStr">
      <is>
        <r>
          <t>Išlaidos kitoms švietimo reikmėms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oc>
    <nc r="C196" t="inlineStr">
      <is>
        <r>
          <t>Priemonė: Išlaidos kitoms švietimo reikmėms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 </t>
        </r>
      </is>
    </nc>
  </rcc>
  <rcc rId="697" sId="1">
    <oc r="C192" t="inlineStr">
      <is>
        <t xml:space="preserve">Apyvartinių mokymui skirtų lėšų valdymas </t>
      </is>
    </oc>
    <nc r="C192" t="inlineStr">
      <is>
        <t xml:space="preserve">Priemonė: Apyvartinių mokymui skirtų lėšų valdymas </t>
      </is>
    </nc>
  </rcc>
  <rcc rId="698" sId="1">
    <oc r="C186" t="inlineStr">
      <is>
        <t xml:space="preserve">Profesinis orientavimas (karjeros specialistai) </t>
      </is>
    </oc>
    <nc r="C186" t="inlineStr">
      <is>
        <t xml:space="preserve">Priemonė: Profesinis orientavimas (karjeros specialistai) </t>
      </is>
    </nc>
  </rcc>
  <rcc rId="699" sId="1">
    <oc r="C180" t="inlineStr">
      <is>
        <t xml:space="preserve">Ugdymo proceso organizavimas ir valdymas (švietimo įstaigų vadovų darbo apmokėjimas) </t>
      </is>
    </oc>
    <nc r="C180" t="inlineStr">
      <is>
        <t xml:space="preserve">Priemonė: Ugdymo proceso organizavimas ir valdymas (švietimo įstaigų vadovų darbo apmokėjimas) </t>
      </is>
    </nc>
  </rcc>
  <rcc rId="700" sId="1">
    <oc r="C174" t="inlineStr">
      <is>
        <t>Projektų, įgyvendinamų „Erasmus+“ programos lėšomis, dalinis finansavimas</t>
      </is>
    </oc>
    <nc r="C174" t="inlineStr">
      <is>
        <t>Priemonė: Projektų, įgyvendinamų „Erasmus+“ programos lėšomis, dalinis finansavimas</t>
      </is>
    </nc>
  </rcc>
  <rcc rId="701" sId="1">
    <oc r="C167" t="inlineStr">
      <is>
        <t xml:space="preserve">Pedagoginių darbuotojų skaičiaus optimizavimas  </t>
      </is>
    </oc>
    <nc r="C167" t="inlineStr">
      <is>
        <t xml:space="preserve">Priemonė: Pedagoginių darbuotojų skaičiaus optimizavimas  </t>
      </is>
    </nc>
  </rcc>
  <rcc rId="702" sId="1">
    <oc r="C161" t="inlineStr">
      <is>
        <t xml:space="preserve">Mokyklų švietimo pagalbos ir bibliotekos darbuotojų išlaikymas </t>
      </is>
    </oc>
    <nc r="C161" t="inlineStr">
      <is>
        <t xml:space="preserve">Priemonė: Mokyklų švietimo pagalbos ir bibliotekos darbuotojų išlaikymas </t>
      </is>
    </nc>
  </rcc>
  <rcc rId="703" sId="1">
    <oc r="C154" t="inlineStr">
      <is>
        <t xml:space="preserve">Panevėžio rajono švietimo centro veiklos užtikrinimas </t>
      </is>
    </oc>
    <nc r="C154" t="inlineStr">
      <is>
        <t xml:space="preserve">Priemonė: Panevėžio rajono švietimo centro veiklos užtikrinimas </t>
      </is>
    </nc>
  </rcc>
  <rcc rId="704" sId="1">
    <oc r="C153" t="inlineStr">
      <is>
        <t xml:space="preserve">Sudaryti sąlygas vaikui, mokiniui, mokytojui gauti visapusišką pagalbą ugdymo proceso kokybės gerinimui </t>
      </is>
    </oc>
    <nc r="C153" t="inlineStr">
      <is>
        <t xml:space="preserve">Uždavinys: Sudaryti sąlygas vaikui, mokiniui, mokytojui gauti visapusišką pagalbą ugdymo proceso kokybės gerinimui </t>
      </is>
    </nc>
  </rcc>
  <rcc rId="705" sId="1">
    <oc r="C148" t="inlineStr">
      <is>
        <t xml:space="preserve">Panevėžio rajono trečiojo amžiaus universiteto įkūrimas ir veiklos užtikrinimas </t>
      </is>
    </oc>
    <nc r="C148" t="inlineStr">
      <is>
        <t xml:space="preserve">Priemonė: Panevėžio rajono trečiojo amžiaus universiteto įkūrimas ir veiklos užtikrinimas </t>
      </is>
    </nc>
  </rcc>
  <rcc rId="706" sId="1">
    <oc r="C142" t="inlineStr">
      <is>
        <t xml:space="preserve">Neformalusis švietimas </t>
      </is>
    </oc>
    <nc r="C142" t="inlineStr">
      <is>
        <t xml:space="preserve">Priemonė: Neformalusis švietimas </t>
      </is>
    </nc>
  </rcc>
  <rcc rId="707" sId="1">
    <oc r="C135" t="inlineStr">
      <is>
        <t xml:space="preserve">Muzikos mokyklos veiklos užtikrinimas </t>
      </is>
    </oc>
    <nc r="C135" t="inlineStr">
      <is>
        <t xml:space="preserve">Priemonė: Muzikos mokyklos veiklos užtikrinimas </t>
      </is>
    </nc>
  </rcc>
  <rcc rId="708" sId="1">
    <oc r="C134" t="inlineStr">
      <is>
        <t>Sudaryti sąlygas neformaliojo vaikų ir suaugusiųjų švietimo programų vykdymui</t>
      </is>
    </oc>
    <nc r="C134" t="inlineStr">
      <is>
        <t>Uždavinys: Sudaryti sąlygas neformaliojo vaikų ir suaugusiųjų švietimo programų vykdymui</t>
      </is>
    </nc>
  </rcc>
  <rcc rId="709" sId="1">
    <oc r="C127" t="inlineStr">
      <is>
        <t xml:space="preserve">Upytės Antano Belazaro pagrindinės mokyklos ir ikimokyklinio ugdymo skyriaus veiklos užtikrinimas </t>
      </is>
    </oc>
    <nc r="C127" t="inlineStr">
      <is>
        <t xml:space="preserve">Priemonė: Upytės Antano Belazaro pagrindinės mokyklos ir ikimokyklinio ugdymo skyriaus veiklos užtikrinimas </t>
      </is>
    </nc>
  </rcc>
  <rcc rId="710" sId="1">
    <oc r="C120" t="inlineStr">
      <is>
        <t xml:space="preserve">Paliūniškio pagrindinės mokyklos veiklos užtikrinimas </t>
      </is>
    </oc>
    <nc r="C120" t="inlineStr">
      <is>
        <t xml:space="preserve">Priemonė: Paliūniškio pagrindinės mokyklos veiklos užtikrinimas </t>
      </is>
    </nc>
  </rcc>
  <rcc rId="711" sId="1">
    <oc r="C113" t="inlineStr">
      <is>
        <t xml:space="preserve">Dembavos progimnazijos veiklos užtikrinimas </t>
      </is>
    </oc>
    <nc r="C113" t="inlineStr">
      <is>
        <t xml:space="preserve">Priemonė: Dembavos progimnazijos veiklos užtikrinimas </t>
      </is>
    </nc>
  </rcc>
  <rcc rId="712" sId="1">
    <oc r="C106" t="inlineStr">
      <is>
        <t xml:space="preserve">Smilgių gimnazijos ir ikimokyklinio ugdymo skyriaus veiklos užtikrinimas </t>
      </is>
    </oc>
    <nc r="C106" t="inlineStr">
      <is>
        <t xml:space="preserve">Priemonė: Smilgių gimnazijos ir ikimokyklinio ugdymo skyriaus veiklos užtikrinimas </t>
      </is>
    </nc>
  </rcc>
  <rcc rId="713" sId="1">
    <oc r="C99" t="inlineStr">
      <is>
        <t xml:space="preserve">Naujamiesčio mokyklos veiklos užtikrinimas </t>
      </is>
    </oc>
    <nc r="C99" t="inlineStr">
      <is>
        <t xml:space="preserve">Priemonė: Naujamiesčio mokyklos veiklos užtikrinimas </t>
      </is>
    </nc>
  </rcc>
  <rcc rId="714" sId="1">
    <oc r="C92" t="inlineStr">
      <is>
        <t xml:space="preserve">Ramygalos gimnazijos veiklos užtikrinimas </t>
      </is>
    </oc>
    <nc r="C92" t="inlineStr">
      <is>
        <t xml:space="preserve">Priemonė: Ramygalos gimnazijos veiklos užtikrinimas </t>
      </is>
    </nc>
  </rcc>
  <rcc rId="715" sId="1">
    <oc r="C85" t="inlineStr">
      <is>
        <t xml:space="preserve">Velžio gimnazijos veiklos užtikrinimas </t>
      </is>
    </oc>
    <nc r="C85" t="inlineStr">
      <is>
        <t xml:space="preserve">Priemonė: Velžio gimnazijos veiklos užtikrinimas </t>
      </is>
    </nc>
  </rcc>
  <rcv guid="{D2A1F25A-029E-4AD1-9F7F-BF285767DFEE}" action="delete"/>
  <rcv guid="{D2A1F25A-029E-4AD1-9F7F-BF285767DFEE}" action="add"/>
</revisions>
</file>

<file path=xl/revisions/revisionLog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6" sId="1" odxf="1" dxf="1">
    <nc r="B279" t="inlineStr">
      <is>
        <t>Metai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7" sId="1" odxf="1" dxf="1">
    <nc r="C279">
      <v>2024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8" sId="1" odxf="1" dxf="1">
    <nc r="D279">
      <v>2025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19" sId="1" odxf="1" dxf="1">
    <nc r="E279">
      <v>2026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0" sId="1" odxf="1" dxf="1">
    <nc r="B280" t="inlineStr">
      <is>
        <t>1. Savivaldybės biudžetas (įskaitant skolintas lėšas)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80" start="0" length="0">
    <dxf>
      <font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1" sId="1" odxf="1" dxf="1">
    <nc r="D280">
      <f>+D282+D283+D284+D285+D286</f>
    </nc>
    <odxf>
      <font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2" sId="1" odxf="1" dxf="1">
    <nc r="E280">
      <f>+E282+E283+E285+E284+E286</f>
    </nc>
    <odxf>
      <font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723" sId="1" odxf="1" dxf="1">
    <nc r="B281" t="inlineStr">
      <is>
        <t>Iš jo: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81" start="0" length="0">
    <dxf>
      <font>
        <sz val="9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81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81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4" sId="1" odxf="1" dxf="1">
    <nc r="B282" t="inlineStr">
      <is>
        <t xml:space="preserve">Savivaldybės biudžeto lėšos (nuosavos, be ankstesnių metų likučio)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82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82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82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5" sId="1" odxf="1" dxf="1">
    <nc r="B283" t="inlineStr">
      <is>
        <t xml:space="preserve">Pajamų įmokos ir kitos pajamos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83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83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83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6" sId="1" odxf="1" dxf="1">
    <nc r="B284" t="inlineStr">
      <is>
        <t xml:space="preserve">Ankstesnių metų likučiai
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84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84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84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7" sId="1" odxf="1" dxf="1">
    <nc r="B285" t="inlineStr">
      <is>
        <t>Lietuvos Respublikos valstybės biudžeto dotacijos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85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85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85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8" sId="1" odxf="1" dxf="1">
    <nc r="B286" t="inlineStr">
      <is>
        <t>Europos Sąjungos ir kitos tarptautinės finansinės paramos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286" start="0" length="0">
    <dxf>
      <font>
        <sz val="9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286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286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29" sId="1">
    <nc r="C283">
      <f>+D11+D18+D25+D32+D39+D54+D61+D69+D76+D83+D90+D97+D104+D111+D118+D125+D132+D140+D159</f>
    </nc>
  </rcc>
  <rcc rId="730" sId="1" odxf="1" dxf="1">
    <nc r="C286">
      <f>+D190</f>
    </nc>
    <ndxf>
      <numFmt numFmtId="164" formatCode="0.0"/>
    </ndxf>
  </rcc>
  <rcc rId="731" sId="1">
    <nc r="C280">
      <f>+C282+C283+C284+C285+C286</f>
    </nc>
  </rcc>
  <rfmt sheetId="1" sqref="G280" start="0" length="0">
    <dxf>
      <numFmt numFmtId="164" formatCode="0.0"/>
    </dxf>
  </rfmt>
  <rcc rId="732" sId="1">
    <nc r="C285">
      <f>+D10+D17+D24+D31+D38+D53+D60+D68+D75+D82+D89+D96+D103+D110+D117+D124+D131+D139+D146+D158+D165+D184+D195+D204+D216+D45</f>
    </nc>
  </rcc>
  <rfmt sheetId="1" sqref="F280" start="0" length="0">
    <dxf>
      <numFmt numFmtId="164" formatCode="0.0"/>
    </dxf>
  </rfmt>
  <rcc rId="733" sId="1">
    <nc r="C284">
      <f>+D12+D19+D26+D33+D40+D55+D62+D70+D77+D84+D91+D98+D105+D112+D119+D126+D133+D141+D160+D191+D223+D228+D246+D211</f>
    </nc>
  </rcc>
  <rcc rId="734" sId="1">
    <oc r="D267">
      <f>SUM(D269:D270)</f>
    </oc>
    <nc r="D267">
      <f>SUM(D269:D270)</f>
    </nc>
  </rcc>
  <rcc rId="735" sId="1">
    <oc r="D262">
      <f>SUM(D264:D265)</f>
    </oc>
    <nc r="D262">
      <f>SUM(D264:D265)</f>
    </nc>
  </rcc>
  <rcc rId="736" sId="1">
    <oc r="D242">
      <f>SUM(D244:D246)</f>
    </oc>
    <nc r="D242">
      <f>SUM(D244:D246)</f>
    </nc>
  </rcc>
  <rcc rId="737" sId="1">
    <oc r="D181">
      <f>SUM(D183:D185)</f>
    </oc>
    <nc r="D181">
      <f>SUM(D183:D185)</f>
    </nc>
  </rcc>
  <rcc rId="738" sId="1">
    <oc r="D175">
      <f>SUM(D177:D178)</f>
    </oc>
    <nc r="D175">
      <f>SUM(D177:D178)</f>
    </nc>
  </rcc>
  <rcc rId="739" sId="1">
    <oc r="D162">
      <f>SUM(D164:D166)</f>
    </oc>
    <nc r="D162">
      <f>SUM(D164:D166)</f>
    </nc>
  </rcc>
  <rcc rId="740" sId="1">
    <oc r="D155">
      <f>SUM(D157:D160)</f>
    </oc>
    <nc r="D155">
      <f>SUM(D157:D160)</f>
    </nc>
  </rcc>
  <rcc rId="741" sId="1">
    <oc r="D149">
      <f>SUM(D151:D152)</f>
    </oc>
    <nc r="D149">
      <f>SUM(D151:D152)</f>
    </nc>
  </rcc>
  <rcc rId="742" sId="1">
    <oc r="D143">
      <f>SUM(D145:D147)</f>
    </oc>
    <nc r="D143">
      <f>SUM(D145:D147)</f>
    </nc>
  </rcc>
  <rcc rId="743" sId="1">
    <oc r="D136">
      <f>SUM(D138:D141)</f>
    </oc>
    <nc r="D136">
      <f>SUM(D138:D141)</f>
    </nc>
  </rcc>
  <rcc rId="744" sId="1">
    <oc r="D128">
      <f>SUM(D130:D133)</f>
    </oc>
    <nc r="D128">
      <f>SUM(D130:D133)</f>
    </nc>
  </rcc>
  <rcc rId="745" sId="1">
    <oc r="D121">
      <f>SUM(D123:D126)</f>
    </oc>
    <nc r="D121">
      <f>SUM(D123:D126)</f>
    </nc>
  </rcc>
  <rcc rId="746" sId="1">
    <oc r="D114">
      <f>SUM(D116:D119)</f>
    </oc>
    <nc r="D114">
      <f>SUM(D116:D119)</f>
    </nc>
  </rcc>
  <rcc rId="747" sId="1">
    <oc r="D107">
      <f>SUM(D109:D112)</f>
    </oc>
    <nc r="D107">
      <f>SUM(D109:D112)</f>
    </nc>
  </rcc>
  <rcc rId="748" sId="1">
    <oc r="D100">
      <f>SUM(D102:D105)</f>
    </oc>
    <nc r="D100">
      <f>SUM(D102:D105)</f>
    </nc>
  </rcc>
  <rcc rId="749" sId="1">
    <oc r="D93">
      <f>SUM(D95:D98)</f>
    </oc>
    <nc r="D93">
      <f>SUM(D95:D98)</f>
    </nc>
  </rcc>
  <rcc rId="750" sId="1">
    <oc r="D86">
      <f>SUM(D88:D91)</f>
    </oc>
    <nc r="D86">
      <f>SUM(D88:D91)</f>
    </nc>
  </rcc>
  <rcc rId="751" sId="1">
    <oc r="D79">
      <f>SUM(D81:D84)</f>
    </oc>
    <nc r="D79">
      <f>SUM(D81:D84)</f>
    </nc>
  </rcc>
  <rcc rId="752" sId="1">
    <oc r="D72">
      <f>SUM(D74:D77)</f>
    </oc>
    <nc r="D72">
      <f>SUM(D74:D77)</f>
    </nc>
  </rcc>
  <rcc rId="753" sId="1">
    <oc r="D65">
      <f>SUM(D67:D70)</f>
    </oc>
    <nc r="D65">
      <f>SUM(D67:D70)</f>
    </nc>
  </rcc>
  <rcc rId="754" sId="1">
    <oc r="D35">
      <f>SUM(D37:D40)</f>
    </oc>
    <nc r="D35">
      <f>SUM(D37:D40)</f>
    </nc>
  </rcc>
  <rcc rId="755" sId="1">
    <oc r="D50">
      <f>SUM(D52:D55)</f>
    </oc>
    <nc r="D50">
      <f>SUM(D52:D55)</f>
    </nc>
  </rcc>
  <rcc rId="756" sId="1">
    <oc r="D28">
      <f>SUM(D30:D33)</f>
    </oc>
    <nc r="D28">
      <f>SUM(D30:D33)</f>
    </nc>
  </rcc>
  <rcc rId="757" sId="1">
    <oc r="D21">
      <f>SUM(D23:D26)</f>
    </oc>
    <nc r="D21">
      <f>SUM(D23:D26)</f>
    </nc>
  </rcc>
  <rcc rId="758" sId="1">
    <oc r="D14">
      <f>SUM(D16:D19)</f>
    </oc>
    <nc r="D14">
      <f>SUM(D16:D19)</f>
    </nc>
  </rcc>
  <rcc rId="759" sId="1">
    <oc r="D7">
      <f>SUM(D9:D12)</f>
    </oc>
    <nc r="D7">
      <f>SUM(D9:D12)</f>
    </nc>
  </rcc>
  <rfmt sheetId="1" sqref="F284" start="0" length="0">
    <dxf>
      <numFmt numFmtId="164" formatCode="0.0"/>
    </dxf>
  </rfmt>
  <rcc rId="760" sId="1">
    <nc r="C282">
      <f>+D9+D16+D23+D30+D37+D52+D59+D67+D74+D81+D88+D95+D102+D109+D116+D123+D130+D138+D145+D151+D157+D164+D177+D183+D199+D232+D238+D264+D269</f>
    </nc>
  </rcc>
  <rcc rId="761" sId="1">
    <nc r="D283">
      <f>+E11+E18+E25+E32+E39+E54+E61+E69+E76+E83+E90+E97+E104+E111+E118+E125+E132+E140+E159</f>
    </nc>
  </rcc>
  <rcc rId="762" sId="1">
    <nc r="E283">
      <f>+F11+F18+F25+F32+F39+F54+F61+F69+F76+F83+F90+F97+F104+F111+F118+F125+F132+F140+F159</f>
    </nc>
  </rcc>
  <rcc rId="763" sId="1">
    <nc r="D284">
      <f>+E12+E19+E26+E33+E40+E55+E62+E70+E77+E84+E91+E98+E105+E112+E119+E126+E133+E141+E160+E191+E223+E228+E246+E211</f>
    </nc>
  </rcc>
  <rcc rId="764" sId="1">
    <nc r="E284">
      <f>+F12+F19+F26+F33+F40+F55+F62+F70+F77+F84+F91+F98+F105+F112+F119+F126+F133+F141+F160+F191+F223+F228+F246+F211</f>
    </nc>
  </rcc>
  <rfmt sheetId="1" sqref="D286" start="0" length="0">
    <dxf>
      <alignment vertical="top"/>
    </dxf>
  </rfmt>
  <rfmt sheetId="1" sqref="E286" start="0" length="0">
    <dxf>
      <alignment vertical="top"/>
    </dxf>
  </rfmt>
  <rcc rId="765" sId="1">
    <nc r="D286">
      <f>+E233+E239+E252</f>
    </nc>
  </rcc>
  <rcc rId="766" sId="1">
    <nc r="D282">
      <f>+E9+E16+E23+E30+E37+E52+E59+E67+E74+E81+E88+E95+E102+E109+E116+E123+E130+E138+E145+E151+E157+E164+E177+E183+E199+E232+E238+E264+E269+E227</f>
    </nc>
  </rcc>
  <rcc rId="767" sId="1">
    <nc r="D285">
      <f>+E10+E17+E24+E31+E38+E53+E60+E68+E75+E82+E89+E96+E103+E110+E117+E124+E131+E139+E146+E158+E165+E184+E195+E204+E216+E45+E251</f>
    </nc>
  </rcc>
  <rfmt sheetId="1" sqref="C280:E280" start="0" length="2147483647">
    <dxf>
      <font>
        <b/>
      </font>
    </dxf>
  </rfmt>
  <rcc rId="768" sId="1">
    <nc r="E286">
      <f>+F252+F239+F233</f>
    </nc>
  </rcc>
  <rcc rId="769" sId="1">
    <nc r="E285">
      <f>+F10+F17+F24+F31+F38+F53+F60+F68+F75+F82+F89+F96+F103+F110+F117+F124+F131+F139+F146+F158+F165+F184+F195+F204+F216+F45+F251</f>
    </nc>
  </rcc>
  <rcc rId="770" sId="1">
    <nc r="E282">
      <f>+F9+F16+F23+F30+F37+F52+F59+F67+F74+F81+F88+F95+F102+F109+F116+F123+F130+F138+F145+F151+F157+F164+F177+F183+F199+F232+F238+F264+F269+F257+F227</f>
    </nc>
  </rcc>
</revisions>
</file>

<file path=xl/revisions/revisionLog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A201185-ED25-416B-A3F0-C2C4C832AC1A}" action="delete"/>
  <rcv guid="{BA201185-ED25-416B-A3F0-C2C4C832AC1A}" action="add"/>
</revisions>
</file>

<file path=xl/revisions/revisionLog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A201185-ED25-416B-A3F0-C2C4C832AC1A}" action="delete"/>
  <rcv guid="{BA201185-ED25-416B-A3F0-C2C4C832AC1A}" action="add"/>
</revisions>
</file>

<file path=xl/revisions/revisionLog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A201185-ED25-416B-A3F0-C2C4C832AC1A}" action="delete"/>
  <rcv guid="{BA201185-ED25-416B-A3F0-C2C4C832AC1A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0" sId="1">
    <nc r="I186" t="inlineStr">
      <is>
        <t>1.2.1.4</t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A201185-ED25-416B-A3F0-C2C4C832AC1A}" action="delete"/>
  <rcv guid="{BA201185-ED25-416B-A3F0-C2C4C832AC1A}" action="add"/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71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3" start="0" length="0">
      <dxf>
        <fill>
          <patternFill patternType="solid">
            <bgColor theme="0"/>
          </patternFill>
        </fill>
      </dxf>
    </rfmt>
    <rfmt sheetId="1" sqref="H20" start="0" length="0">
      <dxf>
        <numFmt numFmtId="164" formatCode="0.0"/>
      </dxf>
    </rfmt>
    <rfmt sheetId="1" sqref="H133" start="0" length="0">
      <dxf>
        <numFmt numFmtId="164" formatCode="0.0"/>
      </dxf>
    </rfmt>
    <rfmt sheetId="1" sqref="H141" start="0" length="0">
      <dxf>
        <numFmt numFmtId="164" formatCode="0.0"/>
      </dxf>
    </rfmt>
    <rfmt sheetId="1" sqref="H142" start="0" length="0">
      <dxf>
        <numFmt numFmtId="164" formatCode="0.0"/>
      </dxf>
    </rfmt>
    <rfmt sheetId="1" sqref="H143" start="0" length="0">
      <dxf>
        <numFmt numFmtId="164" formatCode="0.0"/>
      </dxf>
    </rfmt>
    <rfmt sheetId="1" sqref="H144" start="0" length="0">
      <dxf>
        <numFmt numFmtId="164" formatCode="0.0"/>
      </dxf>
    </rfmt>
    <rfmt sheetId="1" sqref="H145" start="0" length="0">
      <dxf>
        <numFmt numFmtId="164" formatCode="0.0"/>
      </dxf>
    </rfmt>
    <rfmt sheetId="1" sqref="H146" start="0" length="0">
      <dxf>
        <numFmt numFmtId="164" formatCode="0.0"/>
      </dxf>
    </rfmt>
    <rfmt sheetId="1" sqref="H147" start="0" length="0">
      <dxf>
        <numFmt numFmtId="164" formatCode="0.0"/>
      </dxf>
    </rfmt>
    <rfmt sheetId="1" sqref="H148" start="0" length="0">
      <dxf>
        <numFmt numFmtId="164" formatCode="0.0"/>
      </dxf>
    </rfmt>
    <rfmt sheetId="1" sqref="H149" start="0" length="0">
      <dxf>
        <numFmt numFmtId="164" formatCode="0.0"/>
      </dxf>
    </rfmt>
    <rfmt sheetId="1" sqref="H150" start="0" length="0">
      <dxf>
        <numFmt numFmtId="164" formatCode="0.0"/>
      </dxf>
    </rfmt>
    <rfmt sheetId="1" sqref="H151" start="0" length="0">
      <dxf>
        <numFmt numFmtId="164" formatCode="0.0"/>
        <fill>
          <patternFill patternType="solid">
            <bgColor theme="0"/>
          </patternFill>
        </fill>
      </dxf>
    </rfmt>
    <rfmt sheetId="1" sqref="H152" start="0" length="0">
      <dxf>
        <numFmt numFmtId="164" formatCode="0.0"/>
      </dxf>
    </rfmt>
    <rfmt sheetId="1" sqref="H153" start="0" length="0">
      <dxf>
        <numFmt numFmtId="164" formatCode="0.0"/>
      </dxf>
    </rfmt>
    <rfmt sheetId="1" sqref="H154" start="0" length="0">
      <dxf>
        <numFmt numFmtId="164" formatCode="0.0"/>
      </dxf>
    </rfmt>
    <rfmt sheetId="1" sqref="H155" start="0" length="0">
      <dxf>
        <numFmt numFmtId="164" formatCode="0.0"/>
      </dxf>
    </rfmt>
    <rfmt sheetId="1" sqref="H156" start="0" length="0">
      <dxf>
        <numFmt numFmtId="164" formatCode="0.0"/>
      </dxf>
    </rfmt>
    <rfmt sheetId="1" sqref="H157" start="0" length="0">
      <dxf>
        <numFmt numFmtId="164" formatCode="0.0"/>
      </dxf>
    </rfmt>
    <rfmt sheetId="1" sqref="H158" start="0" length="0">
      <dxf>
        <numFmt numFmtId="164" formatCode="0.0"/>
      </dxf>
    </rfmt>
    <rfmt sheetId="1" sqref="H159" start="0" length="0">
      <dxf>
        <numFmt numFmtId="164" formatCode="0.0"/>
      </dxf>
    </rfmt>
    <rfmt sheetId="1" sqref="H160" start="0" length="0">
      <dxf>
        <numFmt numFmtId="164" formatCode="0.0"/>
      </dxf>
    </rfmt>
    <rfmt sheetId="1" sqref="H161" start="0" length="0">
      <dxf>
        <numFmt numFmtId="164" formatCode="0.0"/>
      </dxf>
    </rfmt>
    <rfmt sheetId="1" sqref="H162" start="0" length="0">
      <dxf>
        <numFmt numFmtId="164" formatCode="0.0"/>
      </dxf>
    </rfmt>
    <rfmt sheetId="1" sqref="H163" start="0" length="0">
      <dxf>
        <numFmt numFmtId="164" formatCode="0.0"/>
      </dxf>
    </rfmt>
    <rfmt sheetId="1" sqref="H164" start="0" length="0">
      <dxf>
        <numFmt numFmtId="164" formatCode="0.0"/>
      </dxf>
    </rfmt>
    <rfmt sheetId="1" sqref="H165" start="0" length="0">
      <dxf>
        <numFmt numFmtId="164" formatCode="0.0"/>
      </dxf>
    </rfmt>
    <rfmt sheetId="1" sqref="H167" start="0" length="0">
      <dxf>
        <numFmt numFmtId="164" formatCode="0.0"/>
      </dxf>
    </rfmt>
    <rfmt sheetId="1" sqref="H168" start="0" length="0">
      <dxf>
        <numFmt numFmtId="164" formatCode="0.0"/>
      </dxf>
    </rfmt>
    <rfmt sheetId="1" sqref="H169" start="0" length="0">
      <dxf>
        <numFmt numFmtId="164" formatCode="0.0"/>
      </dxf>
    </rfmt>
    <rfmt sheetId="1" sqref="H170" start="0" length="0">
      <dxf>
        <font>
          <sz val="10"/>
          <color rgb="FFFF000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71" start="0" length="0">
      <dxf>
        <font>
          <sz val="10"/>
          <color rgb="FFFF000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72" start="0" length="0">
      <dxf>
        <font>
          <sz val="10"/>
          <color rgb="FFFF000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73" start="0" length="0">
      <dxf>
        <font>
          <sz val="10"/>
          <color rgb="FFFF0000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179" start="0" length="0">
      <dxf>
        <numFmt numFmtId="164" formatCode="0.0"/>
      </dxf>
    </rfmt>
    <rfmt sheetId="1" sqref="H180" start="0" length="0">
      <dxf>
        <numFmt numFmtId="164" formatCode="0.0"/>
      </dxf>
    </rfmt>
    <rfmt sheetId="1" sqref="H181" start="0" length="0">
      <dxf>
        <numFmt numFmtId="164" formatCode="0.0"/>
      </dxf>
    </rfmt>
    <rfmt sheetId="1" sqref="H182" start="0" length="0">
      <dxf>
        <numFmt numFmtId="164" formatCode="0.0"/>
      </dxf>
    </rfmt>
    <rfmt sheetId="1" sqref="H183" start="0" length="0">
      <dxf>
        <numFmt numFmtId="164" formatCode="0.0"/>
      </dxf>
    </rfmt>
    <rfmt sheetId="1" sqref="H184" start="0" length="0">
      <dxf>
        <numFmt numFmtId="164" formatCode="0.0"/>
      </dxf>
    </rfmt>
    <rfmt sheetId="1" sqref="H201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top" wrapText="1"/>
        <border outline="0">
          <left style="thin">
            <color indexed="64"/>
          </left>
        </border>
      </dxf>
    </rfmt>
    <rfmt sheetId="1" sqref="H202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</border>
      </dxf>
    </rfmt>
    <rfmt sheetId="1" sqref="H203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</border>
      </dxf>
    </rfmt>
    <rfmt sheetId="1" sqref="H204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</border>
      </dxf>
    </rfmt>
    <rfmt sheetId="1" sqref="H205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vertical="top" wrapText="1"/>
        <border outline="0">
          <left style="thin">
            <color indexed="64"/>
          </left>
        </border>
      </dxf>
    </rfmt>
    <rfmt sheetId="1" sqref="H225" start="0" length="0">
      <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226" start="0" length="0">
      <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227" start="0" length="0">
      <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228" start="0" length="0">
      <dxf>
        <font>
          <sz val="10"/>
          <color auto="1"/>
          <name val="Times New Roman"/>
          <family val="1"/>
          <scheme val="none"/>
        </font>
        <numFmt numFmtId="164" formatCode="0.0"/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</border>
      </dxf>
    </rfmt>
    <rfmt sheetId="1" sqref="H274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275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rc rId="772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126" start="0" length="0">
      <dxf>
        <numFmt numFmtId="164" formatCode="0.0"/>
      </dxf>
    </rfmt>
    <rfmt sheetId="1" sqref="H127" start="0" length="0">
      <dxf>
        <numFmt numFmtId="164" formatCode="0.0"/>
      </dxf>
    </rfmt>
    <rfmt sheetId="1" sqref="H128" start="0" length="0">
      <dxf>
        <numFmt numFmtId="164" formatCode="0.0"/>
      </dxf>
    </rfmt>
    <rfmt sheetId="1" sqref="H129" start="0" length="0">
      <dxf>
        <numFmt numFmtId="164" formatCode="0.0"/>
      </dxf>
    </rfmt>
    <rfmt sheetId="1" sqref="H170" start="0" length="0">
      <dxf>
        <fill>
          <patternFill patternType="solid">
            <bgColor theme="0"/>
          </patternFill>
        </fill>
      </dxf>
    </rfmt>
    <rfmt sheetId="1" sqref="H171" start="0" length="0">
      <dxf>
        <fill>
          <patternFill patternType="solid">
            <bgColor theme="0"/>
          </patternFill>
        </fill>
      </dxf>
    </rfmt>
    <rfmt sheetId="1" sqref="H172" start="0" length="0">
      <dxf>
        <fill>
          <patternFill patternType="solid">
            <bgColor theme="0"/>
          </patternFill>
        </fill>
      </dxf>
    </rfmt>
    <rfmt sheetId="1" sqref="H173" start="0" length="0">
      <dxf>
        <fill>
          <patternFill patternType="solid">
            <bgColor theme="0"/>
          </patternFill>
        </fill>
      </dxf>
    </rfmt>
    <rfmt sheetId="1" sqref="H225" start="0" length="0">
      <dxf>
        <fill>
          <patternFill patternType="solid">
            <bgColor theme="0"/>
          </patternFill>
        </fill>
      </dxf>
    </rfmt>
    <rfmt sheetId="1" sqref="H226" start="0" length="0">
      <dxf>
        <fill>
          <patternFill patternType="solid">
            <bgColor theme="0"/>
          </patternFill>
        </fill>
      </dxf>
    </rfmt>
    <rfmt sheetId="1" sqref="H227" start="0" length="0">
      <dxf>
        <fill>
          <patternFill patternType="solid">
            <bgColor theme="0"/>
          </patternFill>
        </fill>
      </dxf>
    </rfmt>
    <rfmt sheetId="1" sqref="H228" start="0" length="0">
      <dxf>
        <fill>
          <patternFill patternType="solid">
            <bgColor theme="0"/>
          </patternFill>
        </fill>
      </dxf>
    </rfmt>
    <rfmt sheetId="1" sqref="H274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275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cv guid="{BA201185-ED25-416B-A3F0-C2C4C832AC1A}" action="delete"/>
  <rcv guid="{BA201185-ED25-416B-A3F0-C2C4C832AC1A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" sId="1">
    <nc r="I192" t="inlineStr">
      <is>
        <t>1.2.1.1</t>
      </is>
    </nc>
  </rcc>
  <rfmt sheetId="1" sqref="B196:I196" start="0" length="0">
    <dxf>
      <border>
        <top style="thin">
          <color indexed="64"/>
        </top>
      </border>
    </dxf>
  </rfmt>
  <rcc rId="62" sId="1">
    <nc r="I196" t="inlineStr">
      <is>
        <t>1.2.1.1</t>
      </is>
    </nc>
  </rcc>
  <rcc rId="63" sId="1">
    <nc r="I201" t="inlineStr">
      <is>
        <t>2.3.2.2</t>
      </is>
    </nc>
  </rcc>
  <rcv guid="{332F9C2A-37BA-4BBD-8438-18775629EB58}" action="delete"/>
  <rcv guid="{332F9C2A-37BA-4BBD-8438-18775629EB58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" sId="1">
    <nc r="I207" t="inlineStr">
      <is>
        <t>1.2.1.4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" sId="1">
    <oc r="B212" t="inlineStr">
      <is>
        <t>002-01-06-02 (PVP)</t>
      </is>
    </oc>
    <nc r="B212" t="inlineStr">
      <is>
        <t>NEBELIEKA</t>
      </is>
    </nc>
  </rcc>
  <rfmt sheetId="1" sqref="B212" start="0" length="2147483647">
    <dxf>
      <font>
        <color rgb="FFFF0000"/>
      </font>
    </dxf>
  </rfmt>
  <rcc rId="66" sId="1">
    <oc r="B217" t="inlineStr">
      <is>
        <t>002-01-06-03 (PVP)</t>
      </is>
    </oc>
    <nc r="B217" t="inlineStr">
      <is>
        <t>002-01-06-02 (PVP)</t>
      </is>
    </nc>
  </rcc>
  <rcc rId="67" sId="1">
    <nc r="I217" t="inlineStr">
      <is>
        <t>1.2.1.4</t>
      </is>
    </nc>
  </rcc>
  <rcc rId="68" sId="1">
    <oc r="B223" t="inlineStr">
      <is>
        <t>002-01-06-04 (PVP)</t>
      </is>
    </oc>
    <nc r="B223" t="inlineStr">
      <is>
        <t>002-01-06-03 (PVP)</t>
      </is>
    </nc>
  </rcc>
  <rcc rId="69" sId="1">
    <nc r="I223" t="inlineStr">
      <is>
        <t>1.2.1.4</t>
      </is>
    </nc>
  </rcc>
  <rcc rId="70" sId="1">
    <oc r="B228" t="inlineStr">
      <is>
        <t>002-01-06-05 (PVP)</t>
      </is>
    </oc>
    <nc r="B228" t="inlineStr">
      <is>
        <t>002-01-06-04 (PVP)</t>
      </is>
    </nc>
  </rcc>
  <rcc rId="71" sId="1">
    <nc r="I228" t="inlineStr">
      <is>
        <t>1.2.1.4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" sId="1">
    <oc r="B233" t="inlineStr">
      <is>
        <t>002-01-06-06                      (PVP, RPP)</t>
      </is>
    </oc>
    <nc r="B233" t="inlineStr">
      <is>
        <t>002-01-06-05                      (PVP, RPP)</t>
      </is>
    </nc>
  </rcc>
  <rcc rId="73" sId="1">
    <nc r="I233" t="inlineStr">
      <is>
        <t>1.2.2.2</t>
      </is>
    </nc>
  </rcc>
  <rcc rId="74" sId="1">
    <oc r="B239" t="inlineStr">
      <is>
        <t>002-01-06-07                     (PVP, RPP)</t>
      </is>
    </oc>
    <nc r="B239" t="inlineStr">
      <is>
        <t>002-01-06-06                     (PVP, RPP)</t>
      </is>
    </nc>
  </rcc>
  <rcc rId="75" sId="1">
    <nc r="I239" t="inlineStr">
      <is>
        <t>1.2.1.2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" sId="1" ref="A251:XFD251" action="insertRow"/>
  <rrc rId="19" sId="1" ref="A251:XFD251" action="insertRow"/>
  <rrc rId="20" sId="1" ref="A251:XFD251" action="insertRow"/>
  <rrc rId="21" sId="1" ref="A251:XFD251" action="insertRow"/>
  <rrc rId="22" sId="1" ref="A251:XFD251" action="insertRow"/>
  <rrc rId="23" sId="1" ref="A251:XFD251" action="insertRow"/>
  <rfmt sheetId="1" sqref="B251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</dxf>
  </rfmt>
  <rfmt sheetId="1" sqref="C251" start="0" length="0">
    <dxf>
      <fill>
        <patternFill>
          <bgColor rgb="FFFFFFCC"/>
        </patternFill>
      </fill>
      <border outline="0">
        <left style="thin">
          <color indexed="64"/>
        </left>
        <right style="thin">
          <color indexed="64"/>
        </right>
      </border>
    </dxf>
  </rfmt>
  <rfmt sheetId="1" sqref="D251" start="0" length="0">
    <dxf>
      <font>
        <b val="0"/>
        <sz val="10"/>
        <color auto="1"/>
        <name val="Times New Roman"/>
        <scheme val="none"/>
      </font>
      <fill>
        <patternFill patternType="solid">
          <bgColor rgb="FFFFFFCC"/>
        </patternFill>
      </fill>
      <alignment vertical="center" readingOrder="0"/>
      <border outline="0">
        <top style="thin">
          <color indexed="64"/>
        </top>
      </border>
    </dxf>
  </rfmt>
  <rfmt sheetId="1" sqref="E251" start="0" length="0">
    <dxf>
      <font>
        <b val="0"/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51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51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H251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I251" start="0" length="0">
    <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dxf>
  </rfmt>
  <rfmt sheetId="1" sqref="B252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/>
      </border>
    </dxf>
  </rfmt>
  <rcc rId="24" sId="1" odxf="1" dxf="1">
    <nc r="C252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</border>
    </ndxf>
  </rcc>
  <rfmt sheetId="1" sqref="D252" start="0" length="0">
    <dxf>
      <font>
        <b val="0"/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E252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F252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G252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H252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I252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253" start="0" length="0">
    <dxf>
      <alignment horizontal="left" readingOrder="0"/>
      <border outline="0">
        <top style="thin">
          <color indexed="64"/>
        </top>
        <bottom/>
      </border>
    </dxf>
  </rfmt>
  <rcc rId="25" sId="1" odxf="1" dxf="1">
    <nc r="C253" t="inlineStr">
      <is>
        <t>Iš jo:</t>
      </is>
    </nc>
    <odxf>
      <border outline="0">
        <right/>
        <top style="thin">
          <color indexed="64"/>
        </top>
      </border>
    </odxf>
    <ndxf>
      <border outline="0">
        <right style="thin">
          <color indexed="64"/>
        </right>
        <top/>
      </border>
    </ndxf>
  </rcc>
  <rfmt sheetId="1" sqref="D253" start="0" length="0">
    <dxf>
      <border outline="0">
        <top style="thin">
          <color indexed="64"/>
        </top>
      </border>
    </dxf>
  </rfmt>
  <rfmt sheetId="1" sqref="E253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F253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53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H253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I253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B254" start="0" length="0">
    <dxf>
      <alignment horizontal="center" readingOrder="0"/>
      <border outline="0">
        <bottom/>
      </border>
    </dxf>
  </rfmt>
  <rcc rId="26" sId="1" odxf="1" dxf="1">
    <nc r="C254" t="inlineStr">
      <is>
        <t xml:space="preserve">Savivaldybės biudžeto lėšos (nuosavos, be ankstesnių metų likučio) 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254" start="0" length="0">
    <dxf>
      <border outline="0">
        <top style="thin">
          <color indexed="64"/>
        </top>
      </border>
    </dxf>
  </rfmt>
  <rfmt sheetId="1" sqref="E254" start="0" length="0">
    <dxf>
      <border outline="0">
        <top style="thin">
          <color indexed="64"/>
        </top>
      </border>
    </dxf>
  </rfmt>
  <rfmt sheetId="1" sqref="F254" start="0" length="0">
    <dxf>
      <border outline="0">
        <top style="thin">
          <color indexed="64"/>
        </top>
      </border>
    </dxf>
  </rfmt>
  <rfmt sheetId="1" sqref="G254" start="0" length="0">
    <dxf>
      <border outline="0">
        <top style="thin">
          <color indexed="64"/>
        </top>
      </border>
    </dxf>
  </rfmt>
  <rfmt sheetId="1" sqref="H254" start="0" length="0">
    <dxf>
      <border outline="0">
        <top style="thin">
          <color indexed="64"/>
        </top>
      </border>
    </dxf>
  </rfmt>
  <rfmt sheetId="1" sqref="I254" start="0" length="0">
    <dxf>
      <border outline="0">
        <top style="thin">
          <color indexed="64"/>
        </top>
      </border>
    </dxf>
  </rfmt>
  <rfmt sheetId="1" sqref="B255" start="0" length="0">
    <dxf>
      <border outline="0">
        <bottom/>
      </border>
    </dxf>
  </rfmt>
  <rcc rId="27" sId="1" odxf="1" dxf="1">
    <nc r="C255" t="inlineStr">
      <is>
        <t>Europos Sąjungos ir kitos tarptautinės finansinės paramos lėšos</t>
      </is>
    </nc>
    <odxf>
      <border outline="0">
        <right/>
      </border>
    </odxf>
    <ndxf>
      <border outline="0">
        <right style="thin">
          <color indexed="64"/>
        </right>
      </border>
    </ndxf>
  </rcc>
  <rfmt sheetId="1" sqref="D255" start="0" length="0">
    <dxf>
      <border outline="0">
        <top style="thin">
          <color indexed="64"/>
        </top>
      </border>
    </dxf>
  </rfmt>
  <rfmt sheetId="1" sqref="E255" start="0" length="0">
    <dxf>
      <border outline="0">
        <top style="thin">
          <color indexed="64"/>
        </top>
      </border>
    </dxf>
  </rfmt>
  <rfmt sheetId="1" sqref="F255" start="0" length="0">
    <dxf>
      <border outline="0">
        <top style="thin">
          <color indexed="64"/>
        </top>
      </border>
    </dxf>
  </rfmt>
  <rfmt sheetId="1" sqref="G255" start="0" length="0">
    <dxf>
      <border outline="0">
        <top style="thin">
          <color indexed="64"/>
        </top>
      </border>
    </dxf>
  </rfmt>
  <rfmt sheetId="1" sqref="H255" start="0" length="0">
    <dxf>
      <border outline="0">
        <top style="thin">
          <color indexed="64"/>
        </top>
      </border>
    </dxf>
  </rfmt>
  <rfmt sheetId="1" sqref="I255" start="0" length="0">
    <dxf>
      <border outline="0">
        <top style="thin">
          <color indexed="64"/>
        </top>
      </border>
    </dxf>
  </rfmt>
  <rcc rId="28" sId="1" odxf="1" dxf="1">
    <nc r="C256" t="inlineStr">
      <is>
        <t xml:space="preserve">Ankstesnių metų likučiai
</t>
      </is>
    </nc>
    <odxf>
      <border outline="0">
        <right/>
      </border>
    </odxf>
    <ndxf>
      <border outline="0">
        <right style="thin">
          <color indexed="64"/>
        </right>
      </border>
    </ndxf>
  </rcc>
  <rcc rId="29" sId="1">
    <nc r="C251" t="inlineStr">
      <is>
        <r>
          <t xml:space="preserve">Projekto „Mokinių įvairovei atvirų grupių, klasių sudarymo ir ugdymo organizavimo jose“ įgyvendinimas </t>
        </r>
        <r>
          <rPr>
            <b/>
            <sz val="10"/>
            <color rgb="FFFF0000"/>
            <rFont val="Times New Roman"/>
            <family val="1"/>
            <charset val="186"/>
          </rPr>
          <t xml:space="preserve">nauja priemonė </t>
        </r>
      </is>
    </nc>
  </rcc>
  <rcc rId="30" sId="1">
    <nc r="B251" t="inlineStr">
      <is>
        <r>
          <t xml:space="preserve">002-01-06-09               </t>
        </r>
        <r>
          <rPr>
            <b/>
            <sz val="10"/>
            <color theme="9" tint="-0.249977111117893"/>
            <rFont val="Times New Roman"/>
            <family val="1"/>
            <charset val="186"/>
          </rPr>
          <t>(TVP, PVP)</t>
        </r>
      </is>
    </nc>
  </rcc>
  <rcc rId="31" sId="1">
    <oc r="B245" t="inlineStr">
      <is>
        <r>
          <t xml:space="preserve">002-01-06-08                   </t>
        </r>
        <r>
          <rPr>
            <b/>
            <sz val="10"/>
            <color theme="9" tint="-0.249977111117893"/>
            <rFont val="Times New Roman"/>
            <family val="1"/>
            <charset val="186"/>
          </rPr>
          <t>(PVP)</t>
        </r>
      </is>
    </oc>
    <nc r="B245" t="inlineStr">
      <is>
        <r>
          <t xml:space="preserve">002-01-06-08                   </t>
        </r>
        <r>
          <rPr>
            <b/>
            <sz val="10"/>
            <color theme="9" tint="-0.249977111117893"/>
            <rFont val="Times New Roman"/>
            <family val="1"/>
            <charset val="186"/>
          </rPr>
          <t>(TVP, PVP)</t>
        </r>
      </is>
    </nc>
  </rcc>
  <rcv guid="{332F9C2A-37BA-4BBD-8438-18775629EB58}" action="delete"/>
  <rcv guid="{332F9C2A-37BA-4BBD-8438-18775629EB58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6" sId="1" ref="A245:XFD245" action="insertRow"/>
  <rrc rId="77" sId="1" ref="A245:XFD245" action="insertRow"/>
  <rrc rId="78" sId="1" ref="A245:XFD245" action="insertRow"/>
  <rrc rId="79" sId="1" ref="A245:XFD245" action="insertRow"/>
  <rrc rId="80" sId="1" ref="A245:XFD245" action="insertRow"/>
  <rrc rId="81" sId="1" ref="A245:XFD245" action="insertRow"/>
  <rfmt sheetId="1" sqref="B245" start="0" length="0">
    <dxf>
      <font>
        <b/>
        <sz val="10"/>
        <color auto="1"/>
        <name val="Times New Roman"/>
        <scheme val="none"/>
      </font>
      <fill>
        <patternFill>
          <bgColor rgb="FFFFFFCC"/>
        </patternFill>
      </fill>
      <alignment horizontal="justify" vertical="top" readingOrder="0"/>
    </dxf>
  </rfmt>
  <rfmt sheetId="1" sqref="C245" start="0" length="0">
    <dxf>
      <fill>
        <patternFill>
          <bgColor rgb="FFFFFFCC"/>
        </patternFill>
      </fill>
      <border outline="0">
        <left style="thin">
          <color indexed="64"/>
        </left>
      </border>
    </dxf>
  </rfmt>
  <rcc rId="82" sId="1" odxf="1" dxf="1">
    <nc r="D245" t="inlineStr">
      <is>
        <t>Finansų sk.</t>
      </is>
    </nc>
    <odxf>
      <font>
        <b/>
        <sz val="10"/>
        <color auto="1"/>
        <name val="Times New Roman"/>
        <scheme val="none"/>
      </font>
      <fill>
        <patternFill patternType="none">
          <bgColor indexed="65"/>
        </patternFill>
      </fill>
      <alignment vertical="top" readingOrder="0"/>
      <border outline="0">
        <top/>
      </border>
    </odxf>
    <ndxf>
      <font>
        <b val="0"/>
        <sz val="10"/>
        <color auto="1"/>
        <name val="Times New Roman"/>
        <scheme val="none"/>
      </font>
      <fill>
        <patternFill patternType="solid">
          <bgColor rgb="FFFFFFCC"/>
        </patternFill>
      </fill>
      <alignment vertical="center" readingOrder="0"/>
      <border outline="0">
        <top style="thin">
          <color indexed="64"/>
        </top>
      </border>
    </ndxf>
  </rcc>
  <rfmt sheetId="1" sqref="E245" start="0" length="0">
    <dxf>
      <font>
        <b val="0"/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F245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45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H245" start="0" length="0">
    <dxf>
      <font>
        <sz val="10"/>
        <color auto="1"/>
        <name val="Times New Roman"/>
        <scheme val="none"/>
      </font>
      <numFmt numFmtId="2" formatCode="0.00"/>
      <fill>
        <patternFill patternType="solid">
          <bgColor rgb="FFFFFFCC"/>
        </patternFill>
      </fill>
      <border outline="0">
        <left style="thin">
          <color indexed="64"/>
        </left>
        <top style="thin">
          <color indexed="64"/>
        </top>
      </border>
    </dxf>
  </rfmt>
  <rcc rId="83" sId="1" odxf="1" dxf="1">
    <nc r="I245" t="inlineStr">
      <is>
        <t>1.2.1.4</t>
      </is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rgb="FFFFFFCC"/>
        </patternFill>
      </fill>
      <border outline="0">
        <top style="thin">
          <color indexed="64"/>
        </top>
      </border>
    </ndxf>
  </rcc>
  <rfmt sheetId="1" sqref="B246" start="0" length="0">
    <dxf>
      <fill>
        <patternFill>
          <bgColor theme="8" tint="0.79998168889431442"/>
        </patternFill>
      </fill>
      <alignment horizontal="justify" readingOrder="0"/>
      <border outline="0">
        <top style="thin">
          <color indexed="64"/>
        </top>
        <bottom/>
      </border>
    </dxf>
  </rfmt>
  <rcc rId="84" sId="1" odxf="1" dxf="1">
    <nc r="C246" t="inlineStr">
      <is>
        <t>1. Savivaldybės biudžetas (įskaitant skolintas lėšas)</t>
      </is>
    </nc>
    <odxf>
      <fill>
        <patternFill>
          <bgColor theme="0"/>
        </patternFill>
      </fill>
      <border outline="0">
        <left/>
        <right style="thin">
          <color indexed="64"/>
        </right>
      </border>
    </odxf>
    <ndxf>
      <fill>
        <patternFill>
          <bgColor theme="8" tint="0.79998168889431442"/>
        </patternFill>
      </fill>
      <border outline="0">
        <left style="thin">
          <color indexed="64"/>
        </left>
        <right/>
      </border>
    </ndxf>
  </rcc>
  <rfmt sheetId="1" sqref="D246" start="0" length="0">
    <dxf>
      <font>
        <b val="0"/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cc rId="85" sId="1" odxf="1" dxf="1">
    <nc r="E246">
      <f>+E248+E249</f>
    </nc>
    <o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top/>
      </border>
    </odxf>
    <n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ndxf>
  </rcc>
  <rfmt sheetId="1" sqref="F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G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H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I246" start="0" length="0">
    <dxf>
      <font>
        <sz val="10"/>
        <color auto="1"/>
        <name val="Times New Roman"/>
        <scheme val="none"/>
      </font>
      <fill>
        <patternFill patternType="solid">
          <bgColor theme="8" tint="0.79998168889431442"/>
        </patternFill>
      </fill>
      <border outline="0">
        <top style="thin">
          <color indexed="64"/>
        </top>
      </border>
    </dxf>
  </rfmt>
  <rfmt sheetId="1" sqref="B247" start="0" length="0">
    <dxf>
      <alignment horizontal="left" readingOrder="0"/>
      <border outline="0">
        <top style="thin">
          <color indexed="64"/>
        </top>
        <bottom/>
      </border>
    </dxf>
  </rfmt>
  <rfmt sheetId="1" sqref="C247" start="0" length="0">
    <dxf>
      <border outline="0">
        <top/>
      </border>
    </dxf>
  </rfmt>
  <rfmt sheetId="1" sqref="D247" start="0" length="0">
    <dxf>
      <border outline="0">
        <top style="thin">
          <color indexed="64"/>
        </top>
      </border>
    </dxf>
  </rfmt>
  <rfmt sheetId="1" sqref="E247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F247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G247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H247" start="0" length="0">
    <dxf>
      <fill>
        <patternFill patternType="solid">
          <bgColor theme="0"/>
        </patternFill>
      </fill>
      <border outline="0">
        <left style="thin">
          <color indexed="64"/>
        </left>
        <top style="thin">
          <color indexed="64"/>
        </top>
      </border>
    </dxf>
  </rfmt>
  <rfmt sheetId="1" sqref="I247" start="0" length="0">
    <dxf>
      <fill>
        <patternFill patternType="solid">
          <bgColor theme="0"/>
        </patternFill>
      </fill>
      <border outline="0">
        <top style="thin">
          <color indexed="64"/>
        </top>
      </border>
    </dxf>
  </rfmt>
  <rfmt sheetId="1" sqref="B248" start="0" length="0">
    <dxf>
      <alignment horizontal="center" readingOrder="0"/>
      <border outline="0">
        <bottom/>
      </border>
    </dxf>
  </rfmt>
  <rfmt sheetId="1" sqref="D248" start="0" length="0">
    <dxf>
      <border outline="0">
        <top style="thin">
          <color indexed="64"/>
        </top>
      </border>
    </dxf>
  </rfmt>
  <rfmt sheetId="1" sqref="E248" start="0" length="0">
    <dxf>
      <border outline="0">
        <top style="thin">
          <color indexed="64"/>
        </top>
      </border>
    </dxf>
  </rfmt>
  <rfmt sheetId="1" sqref="F248" start="0" length="0">
    <dxf>
      <border outline="0">
        <top style="thin">
          <color indexed="64"/>
        </top>
      </border>
    </dxf>
  </rfmt>
  <rfmt sheetId="1" sqref="G248" start="0" length="0">
    <dxf>
      <border outline="0">
        <top style="thin">
          <color indexed="64"/>
        </top>
      </border>
    </dxf>
  </rfmt>
  <rfmt sheetId="1" sqref="H248" start="0" length="0">
    <dxf>
      <border outline="0">
        <top style="thin">
          <color indexed="64"/>
        </top>
      </border>
    </dxf>
  </rfmt>
  <rfmt sheetId="1" sqref="I248" start="0" length="0">
    <dxf>
      <border outline="0">
        <top style="thin">
          <color indexed="64"/>
        </top>
      </border>
    </dxf>
  </rfmt>
  <rfmt sheetId="1" sqref="D249" start="0" length="0">
    <dxf>
      <border outline="0">
        <top style="thin">
          <color indexed="64"/>
        </top>
      </border>
    </dxf>
  </rfmt>
  <rfmt sheetId="1" sqref="E249" start="0" length="0">
    <dxf>
      <font>
        <b val="0"/>
        <sz val="10"/>
        <color auto="1"/>
        <name val="Times New Roman"/>
        <scheme val="none"/>
      </font>
      <border outline="0">
        <top style="thin">
          <color indexed="64"/>
        </top>
      </border>
    </dxf>
  </rfmt>
  <rfmt sheetId="1" sqref="F249" start="0" length="0">
    <dxf>
      <border outline="0">
        <top style="thin">
          <color indexed="64"/>
        </top>
      </border>
    </dxf>
  </rfmt>
  <rfmt sheetId="1" sqref="G249" start="0" length="0">
    <dxf>
      <border outline="0">
        <top style="thin">
          <color indexed="64"/>
        </top>
      </border>
    </dxf>
  </rfmt>
  <rfmt sheetId="1" sqref="H249" start="0" length="0">
    <dxf>
      <border outline="0">
        <top style="thin">
          <color indexed="64"/>
        </top>
      </border>
    </dxf>
  </rfmt>
  <rfmt sheetId="1" sqref="I249" start="0" length="0">
    <dxf>
      <border outline="0">
        <top style="thin">
          <color indexed="64"/>
        </top>
      </border>
    </dxf>
  </rfmt>
  <rcc rId="86" sId="1">
    <nc r="C247" t="inlineStr">
      <is>
        <t>Iš jo:</t>
      </is>
    </nc>
  </rcc>
  <rcc rId="87" sId="1">
    <nc r="C248" t="inlineStr">
      <is>
        <t xml:space="preserve">Savivaldybės biudžeto lėšos (nuosavos, be ankstesnių metų likučio) </t>
      </is>
    </nc>
  </rcc>
  <rfmt sheetId="1" sqref="B249" start="0" length="0">
    <dxf>
      <border outline="0">
        <bottom/>
      </border>
    </dxf>
  </rfmt>
  <rcc rId="88" sId="1">
    <nc r="C249" t="inlineStr">
      <is>
        <t>Europos Sąjungos ir kitos tarptautinės finansinės paramos lėšos</t>
      </is>
    </nc>
  </rcc>
  <rfmt sheetId="1" sqref="E249" start="0" length="0">
    <dxf>
      <font>
        <b/>
        <sz val="10"/>
        <color auto="1"/>
        <name val="Times New Roman"/>
        <scheme val="none"/>
      </font>
    </dxf>
  </rfmt>
  <rcc rId="89" sId="1">
    <nc r="C250" t="inlineStr">
      <is>
        <t xml:space="preserve">Ankstesnių metų likučiai
</t>
      </is>
    </nc>
  </rcc>
  <rcc rId="90" sId="1">
    <nc r="B245" t="inlineStr">
      <is>
        <t>002-01-06-07 (PVP)</t>
      </is>
    </nc>
  </rcc>
  <rcc rId="91" sId="1">
    <nc r="C245" t="inlineStr">
      <is>
        <r>
          <t xml:space="preserve">Panevėžio r. Dembavos lopšelio-darželio „Smalsutis“ priestato statyba </t>
        </r>
        <r>
          <rPr>
            <b/>
            <sz val="10"/>
            <color rgb="FFFF0000"/>
            <rFont val="Times New Roman"/>
            <family val="1"/>
            <charset val="186"/>
          </rPr>
          <t>(02-02-01-3)</t>
        </r>
      </is>
    </nc>
  </rcc>
  <rcc rId="92" sId="1">
    <nc r="I251" t="inlineStr">
      <is>
        <t>1.2.1.4</t>
      </is>
    </nc>
  </rcc>
  <rcc rId="93" sId="1">
    <nc r="I257" t="inlineStr">
      <is>
        <t>1.2.1.4</t>
      </is>
    </nc>
  </rcc>
  <rcv guid="{332F9C2A-37BA-4BBD-8438-18775629EB58}" action="delete"/>
  <rcv guid="{332F9C2A-37BA-4BBD-8438-18775629EB58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" sId="1">
    <oc r="C245" t="inlineStr">
      <is>
        <r>
          <t xml:space="preserve">Panevėžio r. Dembavos lopšelio-darželio „Smalsutis“ priestato statyba </t>
        </r>
        <r>
          <rPr>
            <b/>
            <sz val="10"/>
            <color rgb="FFFF0000"/>
            <rFont val="Times New Roman"/>
            <family val="1"/>
            <charset val="186"/>
          </rPr>
          <t>(02-02-01-3)</t>
        </r>
      </is>
    </oc>
    <nc r="C245" t="inlineStr">
      <is>
        <r>
          <t xml:space="preserve">Panevėžio r. Dembavos lopšelio-darželio „Smalsutis“ priestato statyba </t>
        </r>
        <r>
          <rPr>
            <b/>
            <sz val="10"/>
            <color rgb="FFFF0000"/>
            <rFont val="Times New Roman"/>
            <family val="1"/>
            <charset val="186"/>
          </rPr>
          <t>(02-02-01-08)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" sId="1">
    <nc r="I264" t="inlineStr">
      <is>
        <t>1.2.2.4</t>
      </is>
    </nc>
  </rcc>
  <rcc rId="96" sId="1">
    <nc r="I269" t="inlineStr">
      <is>
        <t>3.2.4.1</t>
      </is>
    </nc>
  </rcc>
  <rcv guid="{332F9C2A-37BA-4BBD-8438-18775629EB58}" action="delete"/>
  <rcv guid="{332F9C2A-37BA-4BBD-8438-18775629EB58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" sId="1">
    <oc r="C5" t="inlineStr">
      <is>
        <t>Uždavinys:Sudaryti sąlygas ugdyti vaikus ikimokyklinio ugdymo įstaigose</t>
      </is>
    </oc>
    <nc r="C5" t="inlineStr">
      <is>
        <t>Sudaryti sąlygas ugdyti vaikus ikimokyklinio ugdymo įstaigose</t>
      </is>
    </nc>
  </rcc>
  <rcc rId="98" sId="1">
    <oc r="C48" t="inlineStr">
      <is>
        <t>Uždavinys: Sudaryti sąlygas ugdyti vaikus mokyklose-darželiuose</t>
      </is>
    </oc>
    <nc r="C48" t="inlineStr">
      <is>
        <t>Sudaryti sąlygas ugdyti vaikus mokyklose-darželiuose</t>
      </is>
    </nc>
  </rcc>
  <rcc rId="99" sId="1">
    <oc r="C63" t="inlineStr">
      <is>
        <t>Uždavinys: Sudaryti sąlygas ugdyti mokinius pagal pradinio, pagrindinio ir  vidurinio ugdymo programas</t>
      </is>
    </oc>
    <nc r="C63" t="inlineStr">
      <is>
        <t>Sudaryti sąlygas ugdyti mokinius pagal pradinio, pagrindinio ir  vidurinio ugdymo programas</t>
      </is>
    </nc>
  </rcc>
  <rcc rId="100" sId="1">
    <oc r="C6" t="inlineStr">
      <is>
        <r>
          <t xml:space="preserve">Priemonė: Dembavos lopšelio-darželio "Smalsutis"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(02010101)</t>
        </r>
      </is>
    </oc>
    <nc r="C6" t="inlineStr">
      <is>
        <r>
          <t xml:space="preserve">Dembavos lopšelio-darželio „Smalsutis“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(02010101)</t>
        </r>
      </is>
    </nc>
  </rcc>
  <rcc rId="101" sId="1">
    <oc r="C13" t="inlineStr">
      <is>
        <r>
          <t xml:space="preserve">Priemonė: Krekenavos lopšelio-darželio „Sigutė"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(02010102)</t>
        </r>
      </is>
    </oc>
    <nc r="C13" t="inlineStr">
      <is>
        <r>
          <t xml:space="preserve">Krekenavos lopšelio-darželio „Sigutė“ veiklos užtikrinimas </t>
        </r>
        <r>
          <rPr>
            <b/>
            <sz val="10"/>
            <color rgb="FFFF0000"/>
            <rFont val="Times New Roman"/>
            <family val="1"/>
            <charset val="186"/>
          </rPr>
          <t>(02010102)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9" sId="1">
    <oc r="C201" t="inlineStr">
      <is>
        <r>
          <t xml:space="preserve">Priemonė: Nemokamas mokinių maitinimas </t>
        </r>
        <r>
          <rPr>
            <b/>
            <sz val="10"/>
            <color rgb="FFFF0000"/>
            <rFont val="Times New Roman"/>
            <family val="1"/>
            <charset val="186"/>
          </rPr>
          <t>atkelta iš 01 programos  01-01-02-16</t>
        </r>
      </is>
    </oc>
    <nc r="C201" t="inlineStr">
      <is>
        <r>
          <t xml:space="preserve">Nemokamas mokinių maitinimas </t>
        </r>
        <r>
          <rPr>
            <b/>
            <sz val="10"/>
            <color rgb="FFFF0000"/>
            <rFont val="Times New Roman"/>
            <family val="1"/>
            <charset val="186"/>
          </rPr>
          <t>atkelta iš 01 programos  01-01-02-16</t>
        </r>
      </is>
    </nc>
  </rcc>
  <rcc rId="110" sId="1" odxf="1" dxf="1">
    <oc r="C204" t="inlineStr">
      <is>
        <t xml:space="preserve">Savivaldybės biudžeto lėšos (nuosavos, be ankstesnių metų likučio) </t>
      </is>
    </oc>
    <nc r="C204" t="inlineStr">
      <is>
        <t>Lietuvos Respublikos valstybės biudžeto dotacijos</t>
      </is>
    </nc>
    <odxf>
      <border outline="0">
        <bottom style="thin">
          <color indexed="64"/>
        </bottom>
      </border>
    </odxf>
    <ndxf>
      <border outline="0">
        <bottom/>
      </border>
    </ndxf>
  </rcc>
  <rcc rId="111" sId="1" numFmtId="4">
    <nc r="F204">
      <v>482.5</v>
    </nc>
  </rcc>
  <rcc rId="112" sId="1">
    <nc r="F202">
      <f>SUM(F204:F205)</f>
    </nc>
  </rcc>
  <rcc rId="113" sId="1">
    <nc r="G202">
      <f>SUM(G204:G205)</f>
    </nc>
  </rcc>
  <rcc rId="114" sId="1">
    <nc r="H202">
      <f>SUM(H204:H205)</f>
    </nc>
  </rcc>
  <rcc rId="115" sId="1" numFmtId="4">
    <nc r="G204">
      <v>500.5</v>
    </nc>
  </rcc>
  <rcc rId="116" sId="1" numFmtId="4">
    <nc r="H204">
      <v>505.8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" sId="1">
    <nc r="F14">
      <f>SUM(F16:F19)</f>
    </nc>
  </rcc>
  <rcc rId="118" sId="1">
    <nc r="G14">
      <f>SUM(G16:G19)</f>
    </nc>
  </rcc>
  <rcc rId="119" sId="1">
    <nc r="H14">
      <f>SUM(H16:H19)</f>
    </nc>
  </rcc>
  <rcc rId="120" sId="1" numFmtId="4">
    <nc r="F17">
      <v>393.7</v>
    </nc>
  </rcc>
  <rcc rId="121" sId="1" numFmtId="4">
    <nc r="F16">
      <v>705.5</v>
    </nc>
  </rcc>
  <rcc rId="122" sId="1" numFmtId="4">
    <nc r="F18">
      <v>45.1</v>
    </nc>
  </rcc>
  <rcc rId="123" sId="1" numFmtId="4">
    <nc r="F19">
      <v>31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" sId="1">
    <nc r="F21">
      <f>SUM(F23:F26)</f>
    </nc>
  </rcc>
  <rcc rId="125" sId="1">
    <nc r="G21">
      <f>SUM(G23:G26)</f>
    </nc>
  </rcc>
  <rcc rId="126" sId="1">
    <nc r="H21">
      <f>SUM(H23:H26)</f>
    </nc>
  </rcc>
  <rcc rId="127" sId="1" numFmtId="4">
    <nc r="F24">
      <v>181.4</v>
    </nc>
  </rcc>
  <rcc rId="128" sId="1" numFmtId="4">
    <nc r="F23">
      <v>404.5</v>
    </nc>
  </rcc>
  <rcc rId="129" sId="1" numFmtId="4">
    <nc r="F25">
      <v>19</v>
    </nc>
  </rcc>
  <rcc rId="130" sId="1" numFmtId="4">
    <nc r="F26">
      <v>9.4</v>
    </nc>
  </rcc>
  <rcc rId="131" sId="1">
    <nc r="F28">
      <f>SUM(F30:F33)</f>
    </nc>
  </rcc>
  <rcc rId="132" sId="1">
    <nc r="G28">
      <f>SUM(G30:G33)</f>
    </nc>
  </rcc>
  <rcc rId="133" sId="1">
    <nc r="H28">
      <f>SUM(H30:H33)</f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" sId="1" numFmtId="4">
    <nc r="F33">
      <v>13.9</v>
    </nc>
  </rcc>
  <rcc rId="135" sId="1" numFmtId="4">
    <nc r="F31">
      <v>264.5</v>
    </nc>
  </rcc>
  <rcc rId="136" sId="1" numFmtId="4">
    <nc r="F30">
      <v>359.8</v>
    </nc>
  </rcc>
  <rcc rId="137" sId="1" numFmtId="4">
    <nc r="F32">
      <v>29.3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" sId="1">
    <nc r="F35">
      <f>SUM(F37:F40)</f>
    </nc>
  </rcc>
  <rcc rId="139" sId="1">
    <nc r="G35">
      <f>SUM(G37:G40)</f>
    </nc>
  </rcc>
  <rcc rId="140" sId="1">
    <nc r="H35">
      <f>SUM(H37:H40)</f>
    </nc>
  </rcc>
  <rcc rId="141" sId="1" numFmtId="4">
    <nc r="F37">
      <v>603.29999999999995</v>
    </nc>
  </rcc>
  <rcc rId="142" sId="1" numFmtId="4">
    <nc r="F38">
      <v>401.9</v>
    </nc>
  </rcc>
  <rcc rId="143" sId="1" numFmtId="4">
    <nc r="F39">
      <v>68.599999999999994</v>
    </nc>
  </rcc>
  <rcc rId="144" sId="1" numFmtId="4">
    <nc r="F40">
      <v>548.5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" sId="1" numFmtId="4">
    <nc r="F45">
      <v>49.4</v>
    </nc>
  </rcc>
  <rcc rId="146" sId="1">
    <nc r="F42">
      <f>SUM(F44:F47)</f>
    </nc>
  </rcc>
  <rcc rId="147" sId="1">
    <nc r="G42">
      <f>SUM(G44:G47)</f>
    </nc>
  </rcc>
  <rcc rId="148" sId="1">
    <nc r="H42">
      <f>SUM(H44:H47)</f>
    </nc>
  </rcc>
  <rcc rId="149" sId="1" numFmtId="4">
    <nc r="G45">
      <v>51.2</v>
    </nc>
  </rcc>
  <rcc rId="150" sId="1" numFmtId="4">
    <nc r="H45">
      <v>51.7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" sId="1" numFmtId="4">
    <nc r="F10">
      <v>193.2</v>
    </nc>
  </rcc>
  <rcc rId="103" sId="1" numFmtId="4">
    <nc r="F12">
      <v>514.6</v>
    </nc>
  </rcc>
  <rcc rId="104" sId="1" numFmtId="4">
    <nc r="F9">
      <v>496.8</v>
    </nc>
  </rcc>
  <rcc rId="105" sId="1" numFmtId="4">
    <nc r="F11">
      <v>23.4</v>
    </nc>
  </rcc>
  <rcc rId="106" sId="1">
    <nc r="F7">
      <f>SUM(F9:F12)</f>
    </nc>
  </rcc>
  <rcc rId="107" sId="1">
    <nc r="G7">
      <f>SUM(G9:G12)</f>
    </nc>
  </rcc>
  <rcc rId="108" sId="1">
    <nc r="H7">
      <f>SUM(H9:H12)</f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" sId="1">
    <nc r="F50">
      <f>SUM(F52:F55)</f>
    </nc>
  </rcc>
  <rcc rId="152" sId="1" numFmtId="4">
    <nc r="F53">
      <v>296.39999999999998</v>
    </nc>
  </rcc>
  <rcc rId="153" sId="1" numFmtId="4">
    <nc r="F52">
      <v>398</v>
    </nc>
  </rcc>
  <rcc rId="154" sId="1" numFmtId="4">
    <nc r="F54">
      <v>20.7</v>
    </nc>
  </rcc>
  <rcc rId="155" sId="1" numFmtId="4">
    <nc r="F55">
      <v>0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" sId="1">
    <nc r="F57">
      <f>SUM(F59:F62)</f>
    </nc>
  </rcc>
  <rcc rId="157" sId="1">
    <nc r="G57">
      <f>SUM(G59:G62)</f>
    </nc>
  </rcc>
  <rcc rId="158" sId="1">
    <nc r="H57">
      <f>SUM(H59:H62)</f>
    </nc>
  </rcc>
  <rcc rId="159" sId="1">
    <nc r="G50">
      <f>SUM(G52:G55)</f>
    </nc>
  </rcc>
  <rcc rId="160" sId="1">
    <nc r="H50">
      <f>SUM(H52:H55)</f>
    </nc>
  </rcc>
  <rcc rId="161" sId="1" numFmtId="4">
    <nc r="F60">
      <v>648.20000000000005</v>
    </nc>
  </rcc>
  <rcc rId="162" sId="1" numFmtId="4">
    <nc r="F59">
      <v>741</v>
    </nc>
  </rcc>
  <rcc rId="163" sId="1" numFmtId="4">
    <nc r="F61">
      <v>89</v>
    </nc>
  </rcc>
  <rcc rId="164" sId="1" numFmtId="4">
    <nc r="F62">
      <v>55.9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" sId="1" numFmtId="4">
    <oc r="F26">
      <v>9.4</v>
    </oc>
    <nc r="F26">
      <v>9.3000000000000007</v>
    </nc>
  </rcc>
  <rcc rId="166" sId="1" numFmtId="4">
    <oc r="F55">
      <v>0</v>
    </oc>
    <nc r="F55">
      <v>27.2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" sId="1">
    <nc r="F65">
      <f>SUM(F67:F70)</f>
    </nc>
  </rcc>
  <rcc rId="168" sId="1">
    <nc r="G65">
      <f>SUM(G67:G70)</f>
    </nc>
  </rcc>
  <rcc rId="169" sId="1">
    <nc r="H65">
      <f>SUM(H67:H70)</f>
    </nc>
  </rcc>
  <rcc rId="170" sId="1" numFmtId="4">
    <nc r="F68">
      <v>1044.8</v>
    </nc>
  </rcc>
  <rcc rId="171" sId="1" numFmtId="4">
    <nc r="F67">
      <v>641.9</v>
    </nc>
  </rcc>
  <rcc rId="172" sId="1" numFmtId="4">
    <nc r="F69">
      <v>2.7</v>
    </nc>
  </rcc>
  <rcc rId="173" sId="1" numFmtId="4">
    <nc r="F70">
      <v>100.5</v>
    </nc>
  </rcc>
  <rcc rId="174" sId="1">
    <nc r="F72">
      <f>SUM(F74:F77)</f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5" sId="1">
    <nc r="G72">
      <f>SUM(G74:G77)</f>
    </nc>
  </rcc>
  <rcc rId="176" sId="1">
    <nc r="H72">
      <f>SUM(H74:H77)</f>
    </nc>
  </rcc>
  <rcc rId="177" sId="1" numFmtId="4">
    <nc r="F75">
      <v>904</v>
    </nc>
  </rcc>
  <rcc rId="178" sId="1" numFmtId="4">
    <nc r="F74">
      <v>681.3</v>
    </nc>
  </rcc>
  <rcc rId="179" sId="1" numFmtId="4">
    <nc r="F76">
      <v>17.399999999999999</v>
    </nc>
  </rcc>
  <rcc rId="180" sId="1" numFmtId="4">
    <nc r="F77">
      <v>120.8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" sId="1">
    <nc r="F79">
      <f>SUM(F81:F84)</f>
    </nc>
  </rcc>
  <rcc rId="182" sId="1">
    <nc r="G79">
      <f>SUM(G81:G84)</f>
    </nc>
  </rcc>
  <rcc rId="183" sId="1">
    <nc r="H79">
      <f>SUM(H81:H84)</f>
    </nc>
  </rcc>
  <rcc rId="184" sId="1" numFmtId="4">
    <nc r="F82">
      <v>1069.3</v>
    </nc>
  </rcc>
  <rcc rId="185" sId="1" numFmtId="4">
    <nc r="F81">
      <v>1090.7</v>
    </nc>
  </rcc>
  <rcc rId="186" sId="1" numFmtId="4">
    <nc r="F83">
      <v>36.200000000000003</v>
    </nc>
  </rcc>
  <rcc rId="187" sId="1" numFmtId="4">
    <nc r="F84">
      <v>67.900000000000006</v>
    </nc>
  </rcc>
  <rcc rId="188" sId="1">
    <nc r="F86">
      <f>SUM(F88:F91)</f>
    </nc>
  </rcc>
  <rcc rId="189" sId="1">
    <nc r="G86">
      <f>SUM(G88:G91)</f>
    </nc>
  </rcc>
  <rcc rId="190" sId="1">
    <nc r="H86">
      <f>SUM(H88:H91)</f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" sId="1" numFmtId="4">
    <nc r="F91">
      <v>332.5</v>
    </nc>
  </rcc>
  <rcc rId="192" sId="1" numFmtId="4">
    <nc r="F89">
      <v>2062.1999999999998</v>
    </nc>
  </rcc>
  <rcc rId="193" sId="1" numFmtId="4">
    <nc r="F88">
      <v>833.8</v>
    </nc>
  </rcc>
  <rcc rId="194" sId="1" numFmtId="4">
    <nc r="F90">
      <v>3.6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" sId="1">
    <nc r="F93">
      <f>SUM(F95:F98)</f>
    </nc>
  </rcc>
  <rcc rId="196" sId="1">
    <nc r="G93">
      <f>SUM(G95:G98)</f>
    </nc>
  </rcc>
  <rcc rId="197" sId="1">
    <nc r="H93">
      <f>SUM(H95:H98)</f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" sId="1" numFmtId="4">
    <nc r="F96">
      <v>1412.2</v>
    </nc>
  </rcc>
  <rcc rId="199" sId="1" numFmtId="4">
    <nc r="F95">
      <v>938.1</v>
    </nc>
  </rcc>
  <rcc rId="200" sId="1" numFmtId="4">
    <nc r="F97">
      <v>5.0999999999999996</v>
    </nc>
  </rcc>
  <rcc rId="201" sId="1" numFmtId="4">
    <nc r="F98">
      <v>30.3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2" sId="1">
    <nc r="F100">
      <f>SUM(F102:F105)</f>
    </nc>
  </rcc>
  <rcc rId="203" sId="1" numFmtId="4">
    <nc r="F105">
      <v>30</v>
    </nc>
  </rcc>
  <rcc rId="204" sId="1" numFmtId="4">
    <nc r="F102">
      <v>455.6</v>
    </nc>
  </rcc>
  <rcc rId="205" sId="1" numFmtId="4">
    <nc r="F103">
      <v>542.29999999999995</v>
    </nc>
  </rcc>
  <rcc rId="206" sId="1" numFmtId="4">
    <nc r="F104">
      <v>0.5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" sId="1">
    <nc r="J251" t="inlineStr">
      <is>
        <t>NAUJA PRIEMONĖ PAPILDYTA, Indre čia bus pažangos priemonė, nežinau ar teisingai panaudojau trumpinį</t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" sId="1">
    <nc r="F107">
      <f>SUM(F109:F112)</f>
    </nc>
  </rcc>
  <rcc rId="208" sId="1">
    <nc r="G107">
      <f>SUM(G109:G112)</f>
    </nc>
  </rcc>
  <rcc rId="209" sId="1">
    <nc r="H107">
      <f>SUM(H109:H112)</f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" sId="1" numFmtId="4">
    <nc r="F110">
      <v>943.2</v>
    </nc>
  </rcc>
  <rcc rId="211" sId="1" numFmtId="4">
    <nc r="F109">
      <v>794.7</v>
    </nc>
  </rcc>
  <rcc rId="212" sId="1" numFmtId="4">
    <nc r="F111">
      <v>16.5</v>
    </nc>
  </rcc>
  <rcc rId="213" sId="1" numFmtId="4">
    <nc r="F112">
      <v>39.5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4" sId="1">
    <nc r="F114">
      <f>SUM(F116:F119)</f>
    </nc>
  </rcc>
  <rcc rId="215" sId="1">
    <nc r="G114">
      <f>SUM(G116:G119)</f>
    </nc>
  </rcc>
  <rcc rId="216" sId="1">
    <nc r="H114">
      <f>SUM(H116:H119)</f>
    </nc>
  </rcc>
  <rcc rId="217" sId="1" numFmtId="4">
    <nc r="F117">
      <v>432.4</v>
    </nc>
  </rcc>
  <rcc rId="218" sId="1" numFmtId="4">
    <nc r="F116">
      <v>448.6</v>
    </nc>
  </rcc>
  <rcc rId="219" sId="1" numFmtId="4">
    <nc r="F118">
      <v>23</v>
    </nc>
  </rcc>
  <rcc rId="220" sId="1" numFmtId="4">
    <nc r="F119">
      <v>22.2</v>
    </nc>
  </rcc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" sId="1">
    <nc r="F121">
      <f>SUM(F123:F126)</f>
    </nc>
  </rcc>
  <rcc rId="222" sId="1">
    <nc r="G121">
      <f>SUM(G123:G126)</f>
    </nc>
  </rcc>
  <rcc rId="223" sId="1">
    <nc r="H121">
      <f>SUM(H123:H126)</f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" sId="1" numFmtId="4">
    <nc r="F124">
      <v>765</v>
    </nc>
  </rcc>
  <rcc rId="225" sId="1" numFmtId="4">
    <nc r="F123">
      <v>613</v>
    </nc>
  </rcc>
  <rcc rId="226" sId="1" numFmtId="4">
    <nc r="F125">
      <v>26</v>
    </nc>
  </rcc>
  <rcc rId="227" sId="1" numFmtId="4">
    <nc r="F126">
      <v>153.30000000000001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" sId="1">
    <nc r="F128">
      <f>SUM(F130:F133)</f>
    </nc>
  </rcc>
  <rcc rId="229" sId="1">
    <nc r="G128">
      <f>SUM(G130:G133)</f>
    </nc>
  </rcc>
  <rcc rId="230" sId="1">
    <nc r="H128">
      <f>SUM(H130:H133)</f>
    </nc>
  </rcc>
  <rcc rId="231" sId="1" numFmtId="4">
    <nc r="F131">
      <v>729.8</v>
    </nc>
  </rcc>
  <rcc rId="232" sId="1" numFmtId="4">
    <nc r="F130">
      <v>458.4</v>
    </nc>
  </rcc>
  <rcc rId="233" sId="1" numFmtId="4">
    <nc r="F132">
      <v>31.4</v>
    </nc>
  </rcc>
  <rcc rId="234" sId="1" numFmtId="4">
    <nc r="F133">
      <v>52.7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" sId="1">
    <nc r="F136">
      <f>SUM(F138:F141)</f>
    </nc>
  </rcc>
  <rcc rId="236" sId="1">
    <nc r="G136">
      <f>SUM(G138:G141)</f>
    </nc>
  </rcc>
  <rcc rId="237" sId="1">
    <nc r="H136">
      <f>SUM(H138:H141)</f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8" sId="1" numFmtId="4">
    <nc r="F139">
      <v>63.1</v>
    </nc>
  </rcc>
  <rcc rId="239" sId="1" numFmtId="4">
    <nc r="F138">
      <v>546.70000000000005</v>
    </nc>
  </rcc>
  <rcc rId="240" sId="1" numFmtId="4">
    <nc r="F140">
      <v>10.199999999999999</v>
    </nc>
  </rcc>
  <rcc rId="241" sId="1" numFmtId="4">
    <nc r="F141">
      <v>3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2" sId="1" numFmtId="4">
    <nc r="F177">
      <v>25.6</v>
    </nc>
  </rcc>
  <rcc rId="243" sId="1">
    <nc r="F175">
      <f>SUM(F177:F178)</f>
    </nc>
  </rcc>
  <rcc rId="244" sId="1">
    <nc r="G175">
      <f>SUM(G177:G178)</f>
    </nc>
  </rcc>
  <rcc rId="245" sId="1">
    <nc r="H175">
      <f>SUM(H177:H178)</f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6" sId="1">
    <nc r="F168">
      <f>SUM(F170:F173)</f>
    </nc>
  </rcc>
  <rcc rId="247" sId="1">
    <nc r="G168">
      <f>SUM(G170:G173)</f>
    </nc>
  </rcc>
  <rcc rId="248" sId="1">
    <nc r="H168">
      <f>SUM(H170:H173)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" sId="1">
    <nc r="D251" t="inlineStr">
      <is>
        <t>Finansų sk.</t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9" sId="1">
    <nc r="F149">
      <f>SUM(F151:F152)</f>
    </nc>
  </rcc>
  <rcc rId="250" sId="1">
    <nc r="G149">
      <f>SUM(G151:G152)</f>
    </nc>
  </rcc>
  <rcc rId="251" sId="1">
    <nc r="H149">
      <f>SUM(H151:H152)</f>
    </nc>
  </rcc>
  <rcc rId="252" sId="1" numFmtId="4">
    <nc r="F151">
      <v>15</v>
    </nc>
  </rcc>
  <rcc rId="253" sId="1" numFmtId="4">
    <nc r="G151">
      <v>15.6</v>
    </nc>
  </rcc>
  <rcc rId="254" sId="1" numFmtId="4">
    <nc r="H151">
      <v>15.8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5" sId="1" numFmtId="4">
    <nc r="F145">
      <v>156.69999999999999</v>
    </nc>
  </rcc>
  <rcc rId="256" sId="1">
    <nc r="F143">
      <f>SUM(F145:F147)</f>
    </nc>
  </rcc>
  <rcc rId="257" sId="1">
    <nc r="G143">
      <f>SUM(G145:G147)</f>
    </nc>
  </rcc>
  <rcc rId="258" sId="1">
    <nc r="H143">
      <f>SUM(H145:H147)</f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" sId="1" numFmtId="4">
    <nc r="G145">
      <v>162.5</v>
    </nc>
  </rcc>
  <rcc rId="260" sId="1" numFmtId="4">
    <nc r="H145">
      <v>164.2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" sId="1" numFmtId="4">
    <nc r="F146">
      <v>161.69999999999999</v>
    </nc>
  </rcc>
  <rcc rId="262" sId="1" numFmtId="4">
    <nc r="G146">
      <v>167.7</v>
    </nc>
  </rcc>
  <rcc rId="263" sId="1" numFmtId="4">
    <nc r="H146">
      <v>169.5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" sId="1">
    <nc r="F155">
      <f>SUM(F157:F160)</f>
    </nc>
  </rcc>
  <rcc rId="265" sId="1" numFmtId="4">
    <nc r="F159">
      <v>35</v>
    </nc>
  </rcc>
  <rcc rId="266" sId="1" numFmtId="4">
    <nc r="F158">
      <v>136.9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7" sId="1" numFmtId="4">
    <nc r="F157">
      <v>430.8</v>
    </nc>
  </rcc>
  <rcc rId="268" sId="1" numFmtId="4">
    <nc r="F160">
      <v>75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" sId="1" numFmtId="4">
    <nc r="G177">
      <v>26.6</v>
    </nc>
  </rcc>
  <rcc rId="270" sId="1" numFmtId="4">
    <nc r="H177">
      <v>26.9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" sId="1">
    <nc r="F187">
      <f>SUM(F189:F191)</f>
    </nc>
  </rcc>
  <rcc rId="272" sId="1">
    <nc r="G187">
      <f>SUM(G189:G191)</f>
    </nc>
  </rcc>
  <rcc rId="273" sId="1">
    <nc r="H187">
      <f>SUM(H189:H191)</f>
    </nc>
  </rcc>
  <rcc rId="274" sId="1" numFmtId="4">
    <nc r="F191">
      <v>0.1</v>
    </nc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5" sId="1" numFmtId="4">
    <nc r="F190">
      <v>15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6" sId="1" numFmtId="4">
    <nc r="F195">
      <v>50</v>
    </nc>
  </rcc>
  <rcc rId="277" sId="1" numFmtId="4">
    <nc r="G195">
      <v>50</v>
    </nc>
  </rcc>
  <rcc rId="278" sId="1" numFmtId="4">
    <nc r="H195">
      <v>50</v>
    </nc>
  </rcc>
  <rcc rId="279" sId="1">
    <nc r="F193">
      <f>SUM(F195)</f>
    </nc>
  </rcc>
  <rcc rId="280" sId="1">
    <nc r="G193">
      <f>SUM(G195)</f>
    </nc>
  </rcc>
  <rcc rId="281" sId="1">
    <nc r="H193">
      <f>SUM(H195)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32F9C2A-37BA-4BBD-8438-18775629EB58}" action="delete"/>
  <rcv guid="{332F9C2A-37BA-4BBD-8438-18775629EB58}" action="add"/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2" sId="1" numFmtId="4">
    <nc r="F232">
      <v>200</v>
    </nc>
  </rcc>
  <rcc rId="283" sId="1">
    <nc r="F229">
      <f>SUM(F231:F232)</f>
    </nc>
  </rcc>
  <rcc rId="284" sId="1">
    <nc r="G229">
      <f>SUM(G231:G232)</f>
    </nc>
  </rcc>
  <rcc rId="285" sId="1">
    <nc r="H229">
      <f>SUM(H231:H232)</f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32:H232" start="0" length="2147483647">
    <dxf>
      <font>
        <color rgb="FFFF0000"/>
      </font>
    </dxf>
  </rfmt>
  <rfmt sheetId="1" sqref="G232:H232" start="0" length="2147483647">
    <dxf>
      <font>
        <color auto="1"/>
      </font>
    </dxf>
  </rfmt>
  <rfmt sheetId="1" sqref="G232:H232">
    <dxf>
      <fill>
        <patternFill patternType="solid">
          <bgColor rgb="FFFF0000"/>
        </patternFill>
      </fill>
    </dxf>
  </rfmt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6" sId="1" numFmtId="4">
    <nc r="F199">
      <v>70</v>
    </nc>
  </rcc>
  <rcc rId="287" sId="1">
    <nc r="F197">
      <f>SUM(F199:F200)</f>
    </nc>
  </rcc>
  <rcc rId="288" sId="1">
    <nc r="G197">
      <f>SUM(G199:G200)</f>
    </nc>
  </rcc>
  <rcc rId="289" sId="1">
    <nc r="H197">
      <f>SUM(H199:H200)</f>
    </nc>
  </rcc>
  <rcc rId="290" sId="1" numFmtId="4">
    <nc r="G199">
      <v>72.599999999999994</v>
    </nc>
  </rcc>
  <rcc rId="291" sId="1" numFmtId="4">
    <nc r="H199">
      <v>73.400000000000006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2" sId="1" numFmtId="4">
    <nc r="F272">
      <v>12</v>
    </nc>
  </rcc>
  <rcc rId="293" sId="1" numFmtId="4">
    <nc r="G272">
      <v>12.4</v>
    </nc>
  </rcc>
  <rcc rId="294" sId="1" numFmtId="4">
    <nc r="H272">
      <v>12.5</v>
    </nc>
  </rcc>
  <rcc rId="295" sId="1">
    <nc r="F270">
      <f>SUM(F272:F273)</f>
    </nc>
  </rcc>
  <rcc rId="296" sId="1">
    <nc r="G270">
      <f>SUM(G272:G273)</f>
    </nc>
  </rcc>
  <rcc rId="297" sId="1">
    <nc r="H270">
      <f>SUM(H272:H273)</f>
    </nc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" sId="1" numFmtId="4">
    <oc r="F151">
      <v>15</v>
    </oc>
    <nc r="F151">
      <v>30</v>
    </nc>
  </rcc>
  <rcc rId="299" sId="1" numFmtId="4">
    <oc r="G151">
      <v>15.6</v>
    </oc>
    <nc r="G151">
      <v>31.1</v>
    </nc>
  </rcc>
  <rcc rId="300" sId="1" numFmtId="4">
    <oc r="H151">
      <v>15.8</v>
    </oc>
    <nc r="H151">
      <v>31.4</v>
    </nc>
  </rcc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1" sId="1" numFmtId="4">
    <nc r="F242">
      <v>50</v>
    </nc>
  </rcc>
  <rfmt sheetId="1" sqref="G242:H242">
    <dxf>
      <fill>
        <patternFill patternType="solid">
          <bgColor rgb="FFFF0000"/>
        </patternFill>
      </fill>
    </dxf>
  </rfmt>
  <rcc rId="302" sId="1">
    <nc r="F240">
      <f>SUM(F242:F244)</f>
    </nc>
  </rcc>
  <rcc rId="303" sId="1">
    <nc r="G240">
      <f>SUM(G242:G244)</f>
    </nc>
  </rcc>
  <rcc rId="304" sId="1">
    <nc r="H240">
      <f>SUM(H242:H244)</f>
    </nc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" sId="1" numFmtId="4">
    <nc r="F236">
      <v>77</v>
    </nc>
  </rcc>
  <rcc rId="306" sId="1">
    <nc r="F234">
      <f>SUM(F236:F238)</f>
    </nc>
  </rcc>
  <rcc rId="307" sId="1">
    <nc r="G234">
      <f>SUM(G236:G238)</f>
    </nc>
  </rcc>
  <rcc rId="308" sId="1">
    <nc r="H234">
      <f>SUM(H236:H238)</f>
    </nc>
  </rcc>
  <rfmt sheetId="1" sqref="G236:H236">
    <dxf>
      <fill>
        <patternFill patternType="solid">
          <bgColor rgb="FFFF0000"/>
        </patternFill>
      </fill>
    </dxf>
  </rfmt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9" sId="1">
    <nc r="E234">
      <f>SUM(E236:E238)</f>
    </nc>
  </rcc>
  <rcc rId="310" sId="1">
    <nc r="E240">
      <f>SUM(E242:E244)</f>
    </nc>
  </rcc>
  <rcc rId="311" sId="1">
    <nc r="E229">
      <f>SUM(E231:E232)</f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2" sId="1" numFmtId="4">
    <nc r="F267">
      <v>35</v>
    </nc>
  </rcc>
  <rcc rId="313" sId="1">
    <nc r="F265">
      <f>SUM(F267:F268)</f>
    </nc>
  </rcc>
  <rcc rId="314" sId="1">
    <nc r="G265">
      <f>SUM(G267:G268)</f>
    </nc>
  </rcc>
  <rcc rId="315" sId="1">
    <nc r="H265">
      <f>SUM(H267:H268)</f>
    </nc>
  </rcc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" sId="1" numFmtId="4">
    <nc r="G267">
      <v>36.299999999999997</v>
    </nc>
  </rcc>
  <rcc rId="317" sId="1" numFmtId="4">
    <nc r="H267">
      <v>36.700000000000003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5:I270">
    <dxf>
      <numFmt numFmtId="30" formatCode="@"/>
    </dxf>
  </rfmt>
  <rcc rId="34" sId="1">
    <nc r="I6" t="inlineStr">
      <is>
        <t>1.2.1.4</t>
      </is>
    </nc>
  </rcc>
  <rcc rId="35" sId="1">
    <nc r="I13" t="inlineStr">
      <is>
        <t>1.2.1.4</t>
      </is>
    </nc>
  </rcc>
  <rcc rId="36" sId="1">
    <nc r="I20" t="inlineStr">
      <is>
        <t>1.2.1.4</t>
      </is>
    </nc>
  </rcc>
  <rcc rId="37" sId="1">
    <nc r="I27" t="inlineStr">
      <is>
        <t>1.2.1.4</t>
      </is>
    </nc>
  </rcc>
  <rcc rId="38" sId="1">
    <nc r="I34" t="inlineStr">
      <is>
        <t>1.2.1.4</t>
      </is>
    </nc>
  </rcc>
  <rcc rId="39" sId="1">
    <nc r="I41" t="inlineStr">
      <is>
        <t>1.2.1.4</t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" sId="1" numFmtId="4">
    <oc r="F199">
      <v>70</v>
    </oc>
    <nc r="F199">
      <v>79</v>
    </nc>
  </rcc>
  <rcc rId="319" sId="1" numFmtId="4">
    <oc r="G199">
      <v>72.599999999999994</v>
    </oc>
    <nc r="G199">
      <v>81.900000000000006</v>
    </nc>
  </rcc>
  <rcc rId="320" sId="1" numFmtId="4">
    <oc r="H199">
      <v>73.400000000000006</v>
    </oc>
    <nc r="H199">
      <v>82.8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" sId="1">
    <oc r="E274">
      <f>+E270+E265+E240+E234+E229+E224+E218+E213+E208+E197+E193+E187+E181+E175+E162+E155+E149+E143+E136+E128+E121+E114+E107+E100+E93+E86+E79+E72+E65+E57+E50+E42+E35+E28+E21+E14+E7</f>
    </oc>
    <nc r="E274">
      <f>+E270+E265+E240+E234+E229+E224+E218+E213+E208+E197+E193+E187+E181+E175+E162+E155+E149+E143+E136+E128+E121+E114+E107+E100+E93+E86+E79+E72+E65+E57+E50+E42+E35+E28+E21+E14+E7+E258+E252+E246+E202+E168</f>
    </nc>
  </rcc>
  <rcc rId="322" sId="1">
    <nc r="F274">
      <f>+F270+F265+F240+F234+F229+F224+F218+F213+F208+F197+F193+F187+F181+F175+F162+F155+F149+F143+F136+F128+F121+F114+F107+F100+F93+F86+F79+F72+F65+F57+F50+F42+F35+F28+F21+F14+F7+F258+F252+F246+F202+F168</f>
    </nc>
  </rcc>
  <rcc rId="323" sId="1">
    <nc r="G274">
      <f>+G270+G265+G240+G234+G229+G224+G218+G213+G208+G197+G193+G187+G181+G175+G162+G155+G149+G143+G136+G128+G121+G114+G107+G100+G93+G86+G79+G72+G65+G57+G50+G42+G35+G28+G21+G14+G7+G258+G252+G246+G202+G168</f>
    </nc>
  </rcc>
  <rcc rId="324" sId="1">
    <nc r="H274">
      <f>+H270+H265+H240+H234+H229+H224+H218+H213+H208+H197+H193+H187+H181+H175+H162+H155+H149+H143+H136+H128+H121+H114+H107+H100+H93+H86+H79+H72+H65+H57+H50+H42+H35+H28+H21+H14+H7+H258+H252+H246+H202+H168</f>
    </nc>
  </rcc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127" start="0" length="0">
    <dxf>
      <numFmt numFmtId="164" formatCode="0.0"/>
    </dxf>
  </rfmt>
  <rcc rId="325" sId="1">
    <nc r="K127">
      <f>SUM(F131+F124+F117+F110+F103+F96+F89+F82+F75+F68+F60+F53+F38+F31+F24+F17+F10+F139+F158+F195)</f>
    </nc>
  </rcc>
  <rfmt sheetId="1" sqref="K128" start="0" length="0">
    <dxf>
      <numFmt numFmtId="164" formatCode="0.0"/>
    </dxf>
  </rfmt>
  <rcc rId="326" sId="1">
    <nc r="K128">
      <f>SUM(F132+F125+F118+F111+F104+F97+F90+F83+F76+F69+F61+F54+F39+F32+F25+F18+F11+F140+F159)</f>
    </nc>
  </rcc>
  <rfmt sheetId="1" sqref="K129" start="0" length="0">
    <dxf>
      <numFmt numFmtId="164" formatCode="0.0"/>
    </dxf>
  </rfmt>
  <rfmt sheetId="1" sqref="K126" start="0" length="0">
    <dxf>
      <numFmt numFmtId="164" formatCode="0.0"/>
    </dxf>
  </rfmt>
  <rcc rId="327" sId="1">
    <nc r="K126">
      <f>SUM(F130+F123+F116+F109+F102+F95+F88+F81+F74+F67+F59+F52+F37+F30+F23+F16+F9+F138+F157)</f>
    </nc>
  </rcc>
  <rcc rId="328" sId="1">
    <nc r="K129">
      <f>SUM(F133+F126+F119+F112+F105+F98+F91+F84+F77+F70+F62+F55+F40+F33+F26+F19+F12+F141+F160)</f>
    </nc>
  </rcc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9" sId="1">
    <oc r="F274">
      <f>+F270+F265+F240+F234+F229+F224+F218+F213+F208+F197+F193+F187+F181+F175+F162+F155+F149+F143+F136+F128+F121+F114+F107+F100+F93+F86+F79+F72+F65+F57+F50+F42+F35+F28+F21+F14+F7+F258+F252+F246+F202+F168</f>
    </oc>
    <nc r="F274">
      <f>+F270+F265+F240+F234+F229+F224+F218+F213+F208+F197+F193+F187+F181+F175+F162+F155+F149+F143+F136+F128+F121+F114+F107+F100+F93+F86+F79+F72+F65+F57+F50+F42+F35+F28+F21+F14+F7+F258+F252+F246+F202+F168</f>
    </nc>
  </rcc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0" sId="1">
    <oc r="F65">
      <f>SUM(F67:F70)</f>
    </oc>
    <nc r="F65">
      <f>SUM(F67:F70)</f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1" sId="1" numFmtId="4">
    <oc r="F145">
      <v>156.69999999999999</v>
    </oc>
    <nc r="F145"/>
  </rcc>
  <rcc rId="332" sId="1" numFmtId="4">
    <oc r="F177">
      <v>25.6</v>
    </oc>
    <nc r="F177">
      <v>7.8</v>
    </nc>
  </rcc>
  <rcc rId="333" sId="1" numFmtId="4">
    <oc r="F199">
      <v>79</v>
    </oc>
    <nc r="F199">
      <v>94.4</v>
    </nc>
  </rcc>
  <rcc rId="334" sId="1" numFmtId="4">
    <oc r="G199">
      <v>81.900000000000006</v>
    </oc>
    <nc r="G199">
      <v>97.9</v>
    </nc>
  </rcc>
  <rcc rId="335" sId="1" numFmtId="4">
    <oc r="H199">
      <v>82.8</v>
    </oc>
    <nc r="H199">
      <v>98.9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267">
    <dxf>
      <fill>
        <patternFill patternType="solid">
          <bgColor theme="5" tint="0.59999389629810485"/>
        </patternFill>
      </fill>
    </dxf>
  </rfmt>
  <rfmt sheetId="1" sqref="F272">
    <dxf>
      <fill>
        <patternFill patternType="solid">
          <bgColor theme="5" tint="0.59999389629810485"/>
        </patternFill>
      </fill>
    </dxf>
  </rfmt>
  <rfmt sheetId="1" sqref="F242">
    <dxf>
      <fill>
        <patternFill patternType="solid">
          <bgColor theme="5" tint="0.59999389629810485"/>
        </patternFill>
      </fill>
    </dxf>
  </rfmt>
  <rfmt sheetId="1" sqref="F236">
    <dxf>
      <fill>
        <patternFill patternType="solid">
          <bgColor theme="5" tint="0.59999389629810485"/>
        </patternFill>
      </fill>
    </dxf>
  </rfmt>
  <rfmt sheetId="1" sqref="F232">
    <dxf>
      <fill>
        <patternFill patternType="solid">
          <bgColor theme="5" tint="0.59999389629810485"/>
        </patternFill>
      </fill>
    </dxf>
  </rfmt>
  <rcc rId="336" sId="1" numFmtId="4">
    <oc r="F199">
      <v>94.4</v>
    </oc>
    <nc r="F199">
      <v>103.4</v>
    </nc>
  </rcc>
  <rcc rId="337" sId="1" numFmtId="4">
    <oc r="G199">
      <v>97.9</v>
    </oc>
    <nc r="G199">
      <v>107.3</v>
    </nc>
  </rcc>
  <rcc rId="338" sId="1" numFmtId="4">
    <oc r="H199">
      <v>98.9</v>
    </oc>
    <nc r="H199">
      <v>108.4</v>
    </nc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99">
    <dxf>
      <fill>
        <patternFill patternType="solid">
          <bgColor theme="5" tint="0.59999389629810485"/>
        </patternFill>
      </fill>
    </dxf>
  </rfmt>
  <rfmt sheetId="1" sqref="F195">
    <dxf>
      <fill>
        <patternFill patternType="solid">
          <bgColor theme="5" tint="0.59999389629810485"/>
        </patternFill>
      </fill>
    </dxf>
  </rfmt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91">
    <dxf>
      <fill>
        <patternFill patternType="solid">
          <bgColor theme="5" tint="0.59999389629810485"/>
        </patternFill>
      </fill>
    </dxf>
  </rfmt>
  <rfmt sheetId="1" sqref="F190">
    <dxf>
      <fill>
        <patternFill patternType="solid">
          <bgColor theme="5" tint="0.59999389629810485"/>
        </patternFill>
      </fill>
    </dxf>
  </rfmt>
  <rcc rId="339" sId="1" numFmtId="4">
    <nc r="J151">
      <v>15</v>
    </nc>
  </rcc>
  <rfmt sheetId="1" sqref="J151">
    <dxf>
      <fill>
        <patternFill patternType="solid">
          <bgColor theme="5" tint="0.59999389629810485"/>
        </patternFill>
      </fill>
    </dxf>
  </rfmt>
  <rfmt sheetId="1" sqref="F146">
    <dxf>
      <fill>
        <patternFill patternType="solid">
          <bgColor theme="5" tint="0.59999389629810485"/>
        </patternFill>
      </fill>
    </dxf>
  </rfmt>
  <rfmt sheetId="1" sqref="F45">
    <dxf>
      <fill>
        <patternFill patternType="solid">
          <bgColor theme="5" tint="0.59999389629810485"/>
        </patternFill>
      </fill>
    </dxf>
  </rfmt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0" sId="1" numFmtId="4">
    <oc r="J151">
      <v>15</v>
    </oc>
    <nc r="J151"/>
  </rcc>
  <rfmt sheetId="1" sqref="J151">
    <dxf>
      <fill>
        <patternFill>
          <bgColor theme="0"/>
        </patternFill>
      </fill>
    </dxf>
  </rfmt>
  <rfmt sheetId="1" sqref="F146">
    <dxf>
      <fill>
        <patternFill>
          <bgColor theme="0"/>
        </patternFill>
      </fill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" sId="1">
    <nc r="I49" t="inlineStr">
      <is>
        <t>1.2.1.4</t>
      </is>
    </nc>
  </rcc>
  <rcc rId="41" sId="1">
    <nc r="I56" t="inlineStr">
      <is>
        <t>1.2.1.4</t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" sId="1" numFmtId="4">
    <nc r="F227">
      <v>500</v>
    </nc>
  </rcc>
  <rcc rId="342" sId="1">
    <nc r="F224">
      <f>SUM(F226:F227)</f>
    </nc>
  </rcc>
  <rcc rId="343" sId="1">
    <nc r="G224">
      <f>SUM(G226:G227)</f>
    </nc>
  </rcc>
  <rcc rId="344" sId="1">
    <nc r="H224">
      <f>SUM(H226:H227)</f>
    </nc>
  </rcc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" sId="1" numFmtId="4">
    <oc r="F40">
      <v>548.5</v>
    </oc>
    <nc r="F40">
      <v>48.5</v>
    </nc>
  </rcc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" sId="1" numFmtId="4">
    <nc r="F250">
      <v>500</v>
    </nc>
  </rcc>
  <rcc rId="347" sId="1">
    <nc r="F246">
      <f>SUM(F248:F250)</f>
    </nc>
  </rcc>
  <rcc rId="348" sId="1">
    <nc r="G246">
      <f>SUM(G248:G250)</f>
    </nc>
  </rcc>
  <rcc rId="349" sId="1">
    <nc r="H246">
      <f>SUM(H248:H250)</f>
    </nc>
  </rcc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" sId="1" numFmtId="4">
    <oc r="F12">
      <v>514.6</v>
    </oc>
    <nc r="F12">
      <v>14.6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" sId="1" numFmtId="4">
    <oc r="F91">
      <v>332.5</v>
    </oc>
    <nc r="F91">
      <v>47.5</v>
    </nc>
  </rcc>
  <rcc rId="352" sId="1" numFmtId="4">
    <nc r="F211">
      <v>285</v>
    </nc>
  </rcc>
  <rcc rId="353" sId="1">
    <nc r="F208">
      <f>SUM(F210:F211)</f>
    </nc>
  </rcc>
  <rcc rId="354" sId="1">
    <nc r="G208">
      <f>SUM(G210:G211)</f>
    </nc>
  </rcc>
  <rcc rId="355" sId="1">
    <nc r="H208">
      <f>SUM(H210:H211)</f>
    </nc>
  </rcc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" sId="1" numFmtId="4">
    <oc r="F10">
      <v>193.2</v>
    </oc>
    <nc r="F10">
      <v>156.30000000000001</v>
    </nc>
  </rcc>
  <rcc rId="357" sId="1" numFmtId="4">
    <oc r="F9">
      <v>496.8</v>
    </oc>
    <nc r="F9">
      <v>367.5</v>
    </nc>
  </rcc>
  <rcc rId="358" sId="1" numFmtId="4">
    <oc r="F16">
      <v>705.5</v>
    </oc>
    <nc r="F16">
      <v>560.20000000000005</v>
    </nc>
  </rcc>
  <rcc rId="359" sId="1" numFmtId="4">
    <oc r="F17">
      <v>393.7</v>
    </oc>
    <nc r="F17">
      <v>331.6</v>
    </nc>
  </rcc>
  <rcc rId="360" sId="1" numFmtId="4">
    <oc r="F23">
      <v>404.5</v>
    </oc>
    <nc r="F23">
      <v>295.10000000000002</v>
    </nc>
  </rcc>
  <rcc rId="361" sId="1" numFmtId="4">
    <oc r="F24">
      <v>181.4</v>
    </oc>
    <nc r="F24">
      <v>155.6</v>
    </nc>
  </rcc>
  <rcc rId="362" sId="1" numFmtId="4">
    <oc r="F30">
      <v>359.8</v>
    </oc>
    <nc r="F30">
      <v>293.2</v>
    </nc>
  </rcc>
  <rcc rId="363" sId="1" numFmtId="4">
    <oc r="F31">
      <v>264.5</v>
    </oc>
    <nc r="F31">
      <v>219.1</v>
    </nc>
  </rcc>
  <rcc rId="364" sId="1" numFmtId="4">
    <oc r="F37">
      <v>603.29999999999995</v>
    </oc>
    <nc r="F37">
      <v>481.7</v>
    </nc>
  </rcc>
  <rcc rId="365" sId="1" numFmtId="4">
    <oc r="F38">
      <v>401.9</v>
    </oc>
    <nc r="F38">
      <v>343.9</v>
    </nc>
  </rcc>
  <rcc rId="366" sId="1" numFmtId="4">
    <oc r="F52">
      <v>398</v>
    </oc>
    <nc r="F52">
      <v>292.7</v>
    </nc>
  </rcc>
  <rcc rId="367" sId="1" numFmtId="4">
    <oc r="F53">
      <v>296.39999999999998</v>
    </oc>
    <nc r="F53">
      <v>233.7</v>
    </nc>
  </rcc>
  <rcc rId="368" sId="1" numFmtId="4">
    <oc r="F59">
      <v>741</v>
    </oc>
    <nc r="F59">
      <v>654.6</v>
    </nc>
  </rcc>
  <rcc rId="369" sId="1" numFmtId="4">
    <oc r="F60">
      <v>648.20000000000005</v>
    </oc>
    <nc r="F60">
      <v>525.5</v>
    </nc>
  </rcc>
  <rcv guid="{332F9C2A-37BA-4BBD-8438-18775629EB58}" action="delete"/>
  <rcv guid="{332F9C2A-37BA-4BBD-8438-18775629EB58}" action="add"/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0" sId="1" numFmtId="4">
    <oc r="F68">
      <v>1044.8</v>
    </oc>
    <nc r="F68">
      <v>792.2</v>
    </nc>
  </rcc>
  <rcc rId="371" sId="1" numFmtId="4">
    <oc r="F67">
      <v>641.9</v>
    </oc>
    <nc r="F67">
      <v>594</v>
    </nc>
  </rcc>
  <rcc rId="372" sId="1" numFmtId="4">
    <oc r="F75">
      <v>904</v>
    </oc>
    <nc r="F75">
      <v>693.4</v>
    </nc>
  </rcc>
  <rcc rId="373" sId="1" numFmtId="4">
    <oc r="F74">
      <v>681.3</v>
    </oc>
    <nc r="F74">
      <v>620.6</v>
    </nc>
  </rcc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" sId="1" numFmtId="4">
    <oc r="F81">
      <v>1090.7</v>
    </oc>
    <nc r="F81">
      <v>979.4</v>
    </nc>
  </rcc>
  <rcc rId="375" sId="1" numFmtId="4">
    <oc r="F82">
      <v>1069.3</v>
    </oc>
    <nc r="F82">
      <v>838.6</v>
    </nc>
  </rcc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6" sId="1" numFmtId="4">
    <oc r="F88">
      <v>833.8</v>
    </oc>
    <nc r="F88">
      <v>791.6</v>
    </nc>
  </rcc>
  <rcc rId="377" sId="1" numFmtId="4">
    <oc r="F89">
      <v>2062.1999999999998</v>
    </oc>
    <nc r="F89">
      <v>1597.1</v>
    </nc>
  </rcc>
  <rcc rId="378" sId="1" numFmtId="4">
    <oc r="F95">
      <v>938.1</v>
    </oc>
    <nc r="F95">
      <v>897.3</v>
    </nc>
  </rcc>
  <rcc rId="379" sId="1" numFmtId="4">
    <oc r="F96">
      <v>1412.2</v>
    </oc>
    <nc r="F96">
      <v>1130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0" sId="1" numFmtId="4">
    <oc r="F102">
      <v>455.6</v>
    </oc>
    <nc r="F102">
      <v>370.2</v>
    </nc>
  </rcc>
  <rcc rId="381" sId="1" numFmtId="4">
    <oc r="F103">
      <v>542.29999999999995</v>
    </oc>
    <nc r="F103">
      <v>413.6</v>
    </nc>
  </rcc>
  <rcc rId="382" sId="1" numFmtId="4">
    <oc r="F109">
      <v>794.7</v>
    </oc>
    <nc r="F109">
      <v>691.5</v>
    </nc>
  </rcc>
  <rcc rId="383" sId="1" numFmtId="4">
    <oc r="F110">
      <v>943.2</v>
    </oc>
    <nc r="F110">
      <v>698.9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" sId="1">
    <nc r="I64" t="inlineStr">
      <is>
        <t>1.2.1.4</t>
      </is>
    </nc>
  </rcc>
  <rcc rId="43" sId="1">
    <nc r="I71" t="inlineStr">
      <is>
        <t>1.2.1.4</t>
      </is>
    </nc>
  </rcc>
  <rcc rId="44" sId="1">
    <nc r="I78" t="inlineStr">
      <is>
        <t>1.2.1.4</t>
      </is>
    </nc>
  </rcc>
  <rcc rId="45" sId="1">
    <nc r="I85" t="inlineStr">
      <is>
        <t>1.2.1.4</t>
      </is>
    </nc>
  </rcc>
  <rcc rId="46" sId="1">
    <nc r="I92" t="inlineStr">
      <is>
        <t>1.2.1.4</t>
      </is>
    </nc>
  </rcc>
  <rcc rId="47" sId="1">
    <nc r="I99" t="inlineStr">
      <is>
        <t>1.2.1.4</t>
      </is>
    </nc>
  </rcc>
  <rcc rId="48" sId="1">
    <nc r="I106" t="inlineStr">
      <is>
        <t>1.2.1.4</t>
      </is>
    </nc>
  </rcc>
  <rcc rId="49" sId="1">
    <nc r="I113" t="inlineStr">
      <is>
        <t>1.2.1.4</t>
      </is>
    </nc>
  </rcc>
  <rcc rId="50" sId="1">
    <nc r="I120" t="inlineStr">
      <is>
        <t>1.2.1.4</t>
      </is>
    </nc>
  </rcc>
  <rcc rId="51" sId="1">
    <nc r="I127" t="inlineStr">
      <is>
        <t>1.2.1.4</t>
      </is>
    </nc>
  </rcc>
  <rcc rId="52" sId="1">
    <nc r="I135" t="inlineStr">
      <is>
        <t>1.2.2.1; 1.2.1.2</t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" sId="1" numFmtId="4">
    <oc r="F116">
      <v>448.6</v>
    </oc>
    <nc r="F116">
      <v>378.8</v>
    </nc>
  </rcc>
  <rcc rId="385" sId="1" numFmtId="4">
    <oc r="F117">
      <v>432.4</v>
    </oc>
    <nc r="F117">
      <v>338.9</v>
    </nc>
  </rcc>
  <rcc rId="386" sId="1" numFmtId="4">
    <oc r="F123">
      <v>613</v>
    </oc>
    <nc r="F123">
      <v>579.5</v>
    </nc>
  </rcc>
  <rcc rId="387" sId="1" numFmtId="4">
    <oc r="F124">
      <v>765</v>
    </oc>
    <nc r="F124">
      <v>619.1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8" sId="1" numFmtId="4">
    <oc r="F130">
      <v>458.4</v>
    </oc>
    <nc r="F130">
      <v>407.2</v>
    </nc>
  </rcc>
  <rcc rId="389" sId="1" numFmtId="4">
    <oc r="F131">
      <v>729.8</v>
    </oc>
    <nc r="F131">
      <v>542.4</v>
    </nc>
  </rcc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0" sId="1" numFmtId="4">
    <nc r="F145">
      <v>156.69999999999999</v>
    </nc>
  </rcc>
  <rcc rId="391" sId="1" numFmtId="4">
    <oc r="F177">
      <v>7.8</v>
    </oc>
    <nc r="F177">
      <v>25.6</v>
    </nc>
  </rcc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2" sId="1" numFmtId="4">
    <nc r="F183">
      <v>571</v>
    </nc>
  </rcc>
  <rcc rId="393" sId="1" numFmtId="4">
    <nc r="F184">
      <v>966.8</v>
    </nc>
  </rcc>
  <rcc rId="394" sId="1">
    <nc r="F181">
      <f>SUM(F183:F185)</f>
    </nc>
  </rcc>
  <rcc rId="395" sId="1">
    <nc r="G181">
      <f>SUM(G183:G185)</f>
    </nc>
  </rcc>
  <rcc rId="396" sId="1">
    <nc r="H181">
      <f>SUM(H183:H185)</f>
    </nc>
  </rcc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" sId="1" numFmtId="4">
    <nc r="F164">
      <v>664.4</v>
    </nc>
  </rcc>
  <rcc rId="398" sId="1" numFmtId="4">
    <nc r="F165">
      <v>1631.7</v>
    </nc>
  </rcc>
  <rcc rId="399" sId="1">
    <nc r="F162">
      <f>SUM(F164:F166)</f>
    </nc>
  </rcc>
  <rcc rId="400" sId="1">
    <nc r="G162">
      <f>SUM(G164:G166)</f>
    </nc>
  </rcc>
  <rcc rId="401" sId="1">
    <nc r="H162">
      <f>SUM(H164:H166)</f>
    </nc>
  </rc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2" sId="1" numFmtId="4">
    <nc r="G183">
      <v>592.29999999999995</v>
    </nc>
  </rcc>
  <rcc rId="403" sId="1" numFmtId="4">
    <nc r="H183">
      <v>598.6</v>
    </nc>
  </rcc>
  <rcc rId="404" sId="1" numFmtId="4">
    <nc r="G184">
      <v>1002.9</v>
    </nc>
  </rcc>
  <rcc rId="405" sId="1" numFmtId="4">
    <nc r="H184">
      <v>1013.5</v>
    </nc>
  </rcc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6" sId="1" numFmtId="4">
    <nc r="G164">
      <v>689.2</v>
    </nc>
  </rcc>
  <rcc rId="407" sId="1" numFmtId="4">
    <nc r="G165">
      <v>1692.6</v>
    </nc>
  </rcc>
  <rcc rId="408" sId="1" numFmtId="4">
    <nc r="H164">
      <v>696.5</v>
    </nc>
  </rcc>
  <rcc rId="409" sId="1" numFmtId="4">
    <nc r="H165">
      <v>1710.5</v>
    </nc>
  </rcc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0" sId="1">
    <oc r="F155">
      <f>SUM(F157:F160)</f>
    </oc>
    <nc r="F155">
      <f>SUM(F157:F160)</f>
    </nc>
  </rcc>
  <rcc rId="411" sId="1">
    <nc r="G155">
      <f>SUM(G157:G160)</f>
    </nc>
  </rcc>
  <rcc rId="412" sId="1">
    <nc r="H155">
      <f>SUM(H157:H160)</f>
    </nc>
  </rcc>
  <rcc rId="413" sId="1" numFmtId="4">
    <nc r="G157">
      <v>446.9</v>
    </nc>
  </rcc>
  <rcc rId="414" sId="1" numFmtId="4">
    <nc r="H157">
      <v>451.6</v>
    </nc>
  </rcc>
  <rcc rId="415" sId="1" numFmtId="4">
    <nc r="G158">
      <v>142</v>
    </nc>
  </rcc>
  <rcc rId="416" sId="1" numFmtId="4">
    <nc r="H158">
      <v>143.5</v>
    </nc>
  </rcc>
  <rcc rId="417" sId="1" numFmtId="4">
    <nc r="G159">
      <v>36.299999999999997</v>
    </nc>
  </rcc>
  <rcc rId="418" sId="1" numFmtId="4">
    <nc r="H159">
      <v>36.700000000000003</v>
    </nc>
  </rcc>
  <rcc rId="419" sId="1" numFmtId="4">
    <nc r="G160">
      <v>77.8</v>
    </nc>
  </rcc>
  <rcc rId="420" sId="1" numFmtId="4">
    <nc r="H160">
      <v>78.599999999999994</v>
    </nc>
  </rcc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11:H211">
    <dxf>
      <fill>
        <patternFill patternType="solid">
          <bgColor rgb="FFFF0000"/>
        </patternFill>
      </fill>
    </dxf>
  </rfmt>
  <rrc rId="421" sId="1" ref="A221:XFD221" action="insertRow"/>
  <rcc rId="422" sId="1" odxf="1" dxf="1">
    <nc r="C221" t="inlineStr">
      <is>
        <t>Lietuvos Respublikos valstybės biudžeto dotacijos</t>
      </is>
    </nc>
    <odxf>
      <border outline="0">
        <bottom style="thin">
          <color indexed="64"/>
        </bottom>
      </border>
    </odxf>
    <ndxf>
      <border outline="0">
        <bottom/>
      </border>
    </ndxf>
  </rcc>
  <rcc rId="423" sId="1" numFmtId="4">
    <nc r="F221">
      <v>56.1</v>
    </nc>
  </rcc>
  <rcc rId="424" sId="1">
    <nc r="F218">
      <f>SUM(F220:F223)</f>
    </nc>
  </rcc>
  <rcc rId="425" sId="1">
    <nc r="G218">
      <f>SUM(G220:G223)</f>
    </nc>
  </rcc>
  <rcc rId="426" sId="1">
    <nc r="H218">
      <f>SUM(H220:H223)</f>
    </nc>
  </rcc>
  <rcc rId="427" sId="1" numFmtId="4">
    <nc r="G221">
      <v>58.2</v>
    </nc>
  </rcc>
  <rcc rId="428" sId="1" numFmtId="4">
    <nc r="H221">
      <v>58.8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28:H228">
    <dxf>
      <fill>
        <patternFill patternType="solid">
          <bgColor rgb="FFFF0000"/>
        </patternFill>
      </fill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8">
  <userInfo guid="{F8484D76-F468-4D38-99B1-FE4D54DD8D7E}" name="user" id="-882810236" dateTime="2023-11-23T08:40:54"/>
  <userInfo guid="{5E195BD3-2EC8-4DD6-8610-2F3411AA6A23}" name="user" id="-882820571" dateTime="2023-12-12T14:05:32"/>
  <userInfo guid="{BC008717-67D9-4D1B-809A-C832A5E5350F}" name="user" id="-882801672" dateTime="2023-12-12T14:10:34"/>
  <userInfo guid="{FD0BA797-B1DD-4591-9943-7951C877E2A6}" name="user" id="-882779884" dateTime="2023-12-21T14:06:19"/>
  <userInfo guid="{FD0BA797-B1DD-4591-9943-7951C877E2A6}" name="user" id="-882777072" dateTime="2023-12-22T07:53:07"/>
  <userInfo guid="{FD0BA797-B1DD-4591-9943-7951C877E2A6}" name="user" id="-882834237" dateTime="2023-12-28T16:15:26"/>
  <userInfo guid="{FD0BA797-B1DD-4591-9943-7951C877E2A6}" name="user" id="-882797763" dateTime="2023-12-29T10:46:10"/>
  <userInfo guid="{E86C0F45-2A95-4BCE-9A6A-58CDF12E09BC}" name="user" id="-882773405" dateTime="2024-01-22T16:15:1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286"/>
  <sheetViews>
    <sheetView tabSelected="1" topLeftCell="A163" zoomScaleNormal="100" workbookViewId="0">
      <selection activeCell="N5" sqref="N5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4" customWidth="1"/>
    <col min="4" max="7" width="14.7109375" style="1" customWidth="1"/>
    <col min="8" max="16384" width="9.140625" style="1"/>
  </cols>
  <sheetData>
    <row r="2" spans="2:7" ht="39.6" customHeight="1" x14ac:dyDescent="0.2">
      <c r="B2" s="77" t="s">
        <v>18</v>
      </c>
      <c r="C2" s="77"/>
      <c r="D2" s="77"/>
      <c r="E2" s="77"/>
      <c r="F2" s="77"/>
      <c r="G2" s="77"/>
    </row>
    <row r="3" spans="2:7" ht="55.5" customHeight="1" x14ac:dyDescent="0.2">
      <c r="B3" s="10" t="s">
        <v>0</v>
      </c>
      <c r="C3" s="11" t="s">
        <v>1</v>
      </c>
      <c r="D3" s="11" t="s">
        <v>7</v>
      </c>
      <c r="E3" s="11" t="s">
        <v>8</v>
      </c>
      <c r="F3" s="11" t="s">
        <v>9</v>
      </c>
      <c r="G3" s="11" t="s">
        <v>2</v>
      </c>
    </row>
    <row r="4" spans="2:7" x14ac:dyDescent="0.2">
      <c r="B4" s="27">
        <v>1</v>
      </c>
      <c r="C4" s="28">
        <v>2</v>
      </c>
      <c r="D4" s="27">
        <v>5</v>
      </c>
      <c r="E4" s="27">
        <v>6</v>
      </c>
      <c r="F4" s="27">
        <v>7</v>
      </c>
      <c r="G4" s="27">
        <v>8</v>
      </c>
    </row>
    <row r="5" spans="2:7" ht="31.15" customHeight="1" x14ac:dyDescent="0.2">
      <c r="B5" s="12" t="s">
        <v>32</v>
      </c>
      <c r="C5" s="12" t="s">
        <v>88</v>
      </c>
      <c r="D5" s="13"/>
      <c r="E5" s="13"/>
      <c r="F5" s="13"/>
      <c r="G5" s="53"/>
    </row>
    <row r="6" spans="2:7" ht="30" customHeight="1" x14ac:dyDescent="0.2">
      <c r="B6" s="14" t="s">
        <v>35</v>
      </c>
      <c r="C6" s="15" t="s">
        <v>89</v>
      </c>
      <c r="D6" s="31"/>
      <c r="E6" s="31"/>
      <c r="F6" s="31"/>
      <c r="G6" s="54" t="s">
        <v>73</v>
      </c>
    </row>
    <row r="7" spans="2:7" ht="17.25" customHeight="1" x14ac:dyDescent="0.2">
      <c r="B7" s="33"/>
      <c r="C7" s="32" t="s">
        <v>3</v>
      </c>
      <c r="D7" s="34">
        <f>SUM(D9:D12)</f>
        <v>561.79999999999995</v>
      </c>
      <c r="E7" s="34">
        <f t="shared" ref="E7:F7" si="0">SUM(E9:E12)</f>
        <v>582.69999999999993</v>
      </c>
      <c r="F7" s="34">
        <f t="shared" si="0"/>
        <v>588.9</v>
      </c>
      <c r="G7" s="55"/>
    </row>
    <row r="8" spans="2:7" ht="17.25" customHeight="1" x14ac:dyDescent="0.2">
      <c r="B8" s="36"/>
      <c r="C8" s="38" t="s">
        <v>4</v>
      </c>
      <c r="D8" s="39"/>
      <c r="E8" s="39"/>
      <c r="F8" s="39"/>
      <c r="G8" s="56"/>
    </row>
    <row r="9" spans="2:7" ht="27.75" customHeight="1" x14ac:dyDescent="0.2">
      <c r="B9" s="36"/>
      <c r="C9" s="16" t="s">
        <v>11</v>
      </c>
      <c r="D9" s="7">
        <v>367.5</v>
      </c>
      <c r="E9" s="7">
        <v>381.2</v>
      </c>
      <c r="F9" s="7">
        <v>385.2</v>
      </c>
      <c r="G9" s="57"/>
    </row>
    <row r="10" spans="2:7" ht="17.25" customHeight="1" x14ac:dyDescent="0.2">
      <c r="B10" s="36"/>
      <c r="C10" s="16" t="s">
        <v>14</v>
      </c>
      <c r="D10" s="7">
        <v>156.30000000000001</v>
      </c>
      <c r="E10" s="7">
        <v>162.1</v>
      </c>
      <c r="F10" s="7">
        <v>163.80000000000001</v>
      </c>
      <c r="G10" s="57"/>
    </row>
    <row r="11" spans="2:7" ht="18.75" customHeight="1" x14ac:dyDescent="0.2">
      <c r="B11" s="36"/>
      <c r="C11" s="16" t="s">
        <v>19</v>
      </c>
      <c r="D11" s="7">
        <v>23.4</v>
      </c>
      <c r="E11" s="7">
        <v>24.3</v>
      </c>
      <c r="F11" s="7">
        <v>24.6</v>
      </c>
      <c r="G11" s="57"/>
    </row>
    <row r="12" spans="2:7" ht="16.5" customHeight="1" x14ac:dyDescent="0.2">
      <c r="B12" s="37"/>
      <c r="C12" s="16" t="s">
        <v>10</v>
      </c>
      <c r="D12" s="7">
        <v>14.6</v>
      </c>
      <c r="E12" s="7">
        <v>15.1</v>
      </c>
      <c r="F12" s="7">
        <v>15.3</v>
      </c>
      <c r="G12" s="57"/>
    </row>
    <row r="13" spans="2:7" ht="30" customHeight="1" x14ac:dyDescent="0.2">
      <c r="B13" s="14" t="s">
        <v>33</v>
      </c>
      <c r="C13" s="15" t="s">
        <v>90</v>
      </c>
      <c r="D13" s="31"/>
      <c r="E13" s="31"/>
      <c r="F13" s="31"/>
      <c r="G13" s="54" t="s">
        <v>73</v>
      </c>
    </row>
    <row r="14" spans="2:7" ht="17.25" customHeight="1" x14ac:dyDescent="0.2">
      <c r="B14" s="45"/>
      <c r="C14" s="32" t="s">
        <v>3</v>
      </c>
      <c r="D14" s="34">
        <f>SUM(D16:D19)</f>
        <v>967.90000000000009</v>
      </c>
      <c r="E14" s="34">
        <f t="shared" ref="E14:F14" si="1">SUM(E16:E19)</f>
        <v>1004.1</v>
      </c>
      <c r="F14" s="34">
        <f t="shared" si="1"/>
        <v>1014.4</v>
      </c>
      <c r="G14" s="55"/>
    </row>
    <row r="15" spans="2:7" ht="17.25" customHeight="1" x14ac:dyDescent="0.2">
      <c r="B15" s="47"/>
      <c r="C15" s="44" t="s">
        <v>4</v>
      </c>
      <c r="D15" s="39"/>
      <c r="E15" s="39"/>
      <c r="F15" s="39"/>
      <c r="G15" s="56"/>
    </row>
    <row r="16" spans="2:7" ht="27.75" customHeight="1" x14ac:dyDescent="0.2">
      <c r="B16" s="36"/>
      <c r="C16" s="42" t="s">
        <v>11</v>
      </c>
      <c r="D16" s="7">
        <v>560.20000000000005</v>
      </c>
      <c r="E16" s="7">
        <v>581.1</v>
      </c>
      <c r="F16" s="7">
        <v>587</v>
      </c>
      <c r="G16" s="57"/>
    </row>
    <row r="17" spans="2:7" ht="18.75" customHeight="1" x14ac:dyDescent="0.2">
      <c r="B17" s="36"/>
      <c r="C17" s="42" t="s">
        <v>14</v>
      </c>
      <c r="D17" s="7">
        <v>331.6</v>
      </c>
      <c r="E17" s="7">
        <v>344</v>
      </c>
      <c r="F17" s="7">
        <v>347.6</v>
      </c>
      <c r="G17" s="57"/>
    </row>
    <row r="18" spans="2:7" ht="19.5" customHeight="1" x14ac:dyDescent="0.2">
      <c r="B18" s="83"/>
      <c r="C18" s="42" t="s">
        <v>19</v>
      </c>
      <c r="D18" s="7">
        <v>45.1</v>
      </c>
      <c r="E18" s="7">
        <v>46.8</v>
      </c>
      <c r="F18" s="7">
        <v>47.3</v>
      </c>
      <c r="G18" s="57"/>
    </row>
    <row r="19" spans="2:7" ht="16.5" customHeight="1" x14ac:dyDescent="0.2">
      <c r="B19" s="84"/>
      <c r="C19" s="42" t="s">
        <v>10</v>
      </c>
      <c r="D19" s="7">
        <v>31</v>
      </c>
      <c r="E19" s="7">
        <v>32.200000000000003</v>
      </c>
      <c r="F19" s="7">
        <v>32.5</v>
      </c>
      <c r="G19" s="57"/>
    </row>
    <row r="20" spans="2:7" ht="30" customHeight="1" x14ac:dyDescent="0.2">
      <c r="B20" s="46" t="s">
        <v>34</v>
      </c>
      <c r="C20" s="15" t="s">
        <v>91</v>
      </c>
      <c r="D20" s="25"/>
      <c r="E20" s="25"/>
      <c r="F20" s="25"/>
      <c r="G20" s="54" t="s">
        <v>73</v>
      </c>
    </row>
    <row r="21" spans="2:7" ht="17.25" customHeight="1" x14ac:dyDescent="0.2">
      <c r="B21" s="17"/>
      <c r="C21" s="19" t="s">
        <v>21</v>
      </c>
      <c r="D21" s="9">
        <f>SUM(D23:D26)</f>
        <v>479.00000000000006</v>
      </c>
      <c r="E21" s="9">
        <f t="shared" ref="E21:F21" si="2">SUM(E23:E26)</f>
        <v>496.8</v>
      </c>
      <c r="F21" s="9">
        <f t="shared" si="2"/>
        <v>502.09999999999997</v>
      </c>
      <c r="G21" s="58"/>
    </row>
    <row r="22" spans="2:7" ht="17.25" customHeight="1" x14ac:dyDescent="0.2">
      <c r="B22" s="78"/>
      <c r="C22" s="44" t="s">
        <v>4</v>
      </c>
      <c r="D22" s="7"/>
      <c r="E22" s="7"/>
      <c r="F22" s="7"/>
      <c r="G22" s="59"/>
    </row>
    <row r="23" spans="2:7" ht="27.75" customHeight="1" x14ac:dyDescent="0.2">
      <c r="B23" s="79"/>
      <c r="C23" s="42" t="s">
        <v>11</v>
      </c>
      <c r="D23" s="24">
        <v>295.10000000000002</v>
      </c>
      <c r="E23" s="24">
        <v>306.10000000000002</v>
      </c>
      <c r="F23" s="24">
        <v>309.3</v>
      </c>
      <c r="G23" s="60"/>
    </row>
    <row r="24" spans="2:7" ht="15.75" customHeight="1" x14ac:dyDescent="0.2">
      <c r="B24" s="79"/>
      <c r="C24" s="42" t="s">
        <v>14</v>
      </c>
      <c r="D24" s="24">
        <v>155.6</v>
      </c>
      <c r="E24" s="24">
        <v>161.4</v>
      </c>
      <c r="F24" s="24">
        <v>163.1</v>
      </c>
      <c r="G24" s="60"/>
    </row>
    <row r="25" spans="2:7" ht="18.75" customHeight="1" x14ac:dyDescent="0.2">
      <c r="B25" s="79"/>
      <c r="C25" s="42" t="s">
        <v>19</v>
      </c>
      <c r="D25" s="24">
        <v>19</v>
      </c>
      <c r="E25" s="24">
        <v>19.7</v>
      </c>
      <c r="F25" s="24">
        <v>20</v>
      </c>
      <c r="G25" s="60"/>
    </row>
    <row r="26" spans="2:7" ht="16.149999999999999" customHeight="1" x14ac:dyDescent="0.2">
      <c r="B26" s="80"/>
      <c r="C26" s="42" t="s">
        <v>10</v>
      </c>
      <c r="D26" s="24">
        <v>9.3000000000000007</v>
      </c>
      <c r="E26" s="24">
        <v>9.6</v>
      </c>
      <c r="F26" s="24">
        <v>9.6999999999999993</v>
      </c>
      <c r="G26" s="60"/>
    </row>
    <row r="27" spans="2:7" ht="35.25" customHeight="1" x14ac:dyDescent="0.2">
      <c r="B27" s="46" t="s">
        <v>36</v>
      </c>
      <c r="C27" s="15" t="s">
        <v>92</v>
      </c>
      <c r="D27" s="25"/>
      <c r="E27" s="25"/>
      <c r="F27" s="25"/>
      <c r="G27" s="54" t="s">
        <v>73</v>
      </c>
    </row>
    <row r="28" spans="2:7" ht="16.149999999999999" customHeight="1" x14ac:dyDescent="0.2">
      <c r="B28" s="17"/>
      <c r="C28" s="19" t="s">
        <v>3</v>
      </c>
      <c r="D28" s="9">
        <f>SUM(D30:D33)</f>
        <v>555.49999999999989</v>
      </c>
      <c r="E28" s="9">
        <f t="shared" ref="E28:F28" si="3">SUM(E30:E33)</f>
        <v>576.20000000000005</v>
      </c>
      <c r="F28" s="9">
        <f t="shared" si="3"/>
        <v>582.30000000000007</v>
      </c>
      <c r="G28" s="58"/>
    </row>
    <row r="29" spans="2:7" ht="16.149999999999999" customHeight="1" x14ac:dyDescent="0.2">
      <c r="B29" s="78"/>
      <c r="C29" s="44" t="s">
        <v>4</v>
      </c>
      <c r="D29" s="7"/>
      <c r="E29" s="7"/>
      <c r="F29" s="7"/>
      <c r="G29" s="59"/>
    </row>
    <row r="30" spans="2:7" ht="16.149999999999999" customHeight="1" x14ac:dyDescent="0.2">
      <c r="B30" s="79"/>
      <c r="C30" s="42" t="s">
        <v>11</v>
      </c>
      <c r="D30" s="24">
        <v>293.2</v>
      </c>
      <c r="E30" s="24">
        <v>304.10000000000002</v>
      </c>
      <c r="F30" s="24">
        <v>307.3</v>
      </c>
      <c r="G30" s="60"/>
    </row>
    <row r="31" spans="2:7" ht="17.25" customHeight="1" x14ac:dyDescent="0.2">
      <c r="B31" s="79"/>
      <c r="C31" s="42" t="s">
        <v>14</v>
      </c>
      <c r="D31" s="24">
        <v>219.1</v>
      </c>
      <c r="E31" s="24">
        <v>227.3</v>
      </c>
      <c r="F31" s="24">
        <v>229.7</v>
      </c>
      <c r="G31" s="60"/>
    </row>
    <row r="32" spans="2:7" ht="16.149999999999999" customHeight="1" x14ac:dyDescent="0.2">
      <c r="B32" s="79"/>
      <c r="C32" s="42" t="s">
        <v>19</v>
      </c>
      <c r="D32" s="24">
        <v>29.3</v>
      </c>
      <c r="E32" s="24">
        <v>30.4</v>
      </c>
      <c r="F32" s="24">
        <v>30.7</v>
      </c>
      <c r="G32" s="60"/>
    </row>
    <row r="33" spans="2:7" ht="16.149999999999999" customHeight="1" x14ac:dyDescent="0.2">
      <c r="B33" s="80"/>
      <c r="C33" s="42" t="s">
        <v>10</v>
      </c>
      <c r="D33" s="24">
        <v>13.9</v>
      </c>
      <c r="E33" s="24">
        <v>14.4</v>
      </c>
      <c r="F33" s="24">
        <v>14.6</v>
      </c>
      <c r="G33" s="60"/>
    </row>
    <row r="34" spans="2:7" ht="31.5" customHeight="1" x14ac:dyDescent="0.2">
      <c r="B34" s="46" t="s">
        <v>37</v>
      </c>
      <c r="C34" s="15" t="s">
        <v>93</v>
      </c>
      <c r="D34" s="25"/>
      <c r="E34" s="25"/>
      <c r="F34" s="25"/>
      <c r="G34" s="54" t="s">
        <v>73</v>
      </c>
    </row>
    <row r="35" spans="2:7" ht="16.149999999999999" customHeight="1" x14ac:dyDescent="0.2">
      <c r="B35" s="17"/>
      <c r="C35" s="19" t="s">
        <v>3</v>
      </c>
      <c r="D35" s="9">
        <f>SUM(D37:D40)</f>
        <v>942.69999999999993</v>
      </c>
      <c r="E35" s="9">
        <f t="shared" ref="E35:F35" si="4">SUM(E37:E40)</f>
        <v>977.9</v>
      </c>
      <c r="F35" s="9">
        <f t="shared" si="4"/>
        <v>988.3</v>
      </c>
      <c r="G35" s="58"/>
    </row>
    <row r="36" spans="2:7" ht="16.149999999999999" customHeight="1" x14ac:dyDescent="0.2">
      <c r="B36" s="78"/>
      <c r="C36" s="44" t="s">
        <v>4</v>
      </c>
      <c r="D36" s="7"/>
      <c r="E36" s="7"/>
      <c r="F36" s="7"/>
      <c r="G36" s="59"/>
    </row>
    <row r="37" spans="2:7" ht="31.9" customHeight="1" x14ac:dyDescent="0.2">
      <c r="B37" s="79"/>
      <c r="C37" s="42" t="s">
        <v>11</v>
      </c>
      <c r="D37" s="24">
        <v>481.7</v>
      </c>
      <c r="E37" s="24">
        <v>499.7</v>
      </c>
      <c r="F37" s="24">
        <v>505</v>
      </c>
      <c r="G37" s="60"/>
    </row>
    <row r="38" spans="2:7" ht="16.149999999999999" customHeight="1" x14ac:dyDescent="0.2">
      <c r="B38" s="79"/>
      <c r="C38" s="42" t="s">
        <v>14</v>
      </c>
      <c r="D38" s="24">
        <v>343.9</v>
      </c>
      <c r="E38" s="24">
        <v>356.7</v>
      </c>
      <c r="F38" s="24">
        <v>360.5</v>
      </c>
      <c r="G38" s="60"/>
    </row>
    <row r="39" spans="2:7" ht="16.149999999999999" customHeight="1" x14ac:dyDescent="0.2">
      <c r="B39" s="79"/>
      <c r="C39" s="42" t="s">
        <v>19</v>
      </c>
      <c r="D39" s="24">
        <v>68.599999999999994</v>
      </c>
      <c r="E39" s="24">
        <v>71.2</v>
      </c>
      <c r="F39" s="24">
        <v>72</v>
      </c>
      <c r="G39" s="60"/>
    </row>
    <row r="40" spans="2:7" ht="16.149999999999999" customHeight="1" x14ac:dyDescent="0.2">
      <c r="B40" s="80"/>
      <c r="C40" s="42" t="s">
        <v>10</v>
      </c>
      <c r="D40" s="24">
        <v>48.5</v>
      </c>
      <c r="E40" s="24">
        <v>50.3</v>
      </c>
      <c r="F40" s="24">
        <v>50.8</v>
      </c>
      <c r="G40" s="60"/>
    </row>
    <row r="41" spans="2:7" ht="30" customHeight="1" x14ac:dyDescent="0.2">
      <c r="B41" s="46" t="s">
        <v>38</v>
      </c>
      <c r="C41" s="15" t="s">
        <v>94</v>
      </c>
      <c r="D41" s="25"/>
      <c r="E41" s="25"/>
      <c r="F41" s="25"/>
      <c r="G41" s="54" t="s">
        <v>73</v>
      </c>
    </row>
    <row r="42" spans="2:7" ht="16.149999999999999" customHeight="1" x14ac:dyDescent="0.2">
      <c r="B42" s="17"/>
      <c r="C42" s="19" t="s">
        <v>3</v>
      </c>
      <c r="D42" s="9">
        <f>SUM(D44:D47)</f>
        <v>49.4</v>
      </c>
      <c r="E42" s="9">
        <f t="shared" ref="E42:F42" si="5">SUM(E44:E47)</f>
        <v>51.2</v>
      </c>
      <c r="F42" s="9">
        <f t="shared" si="5"/>
        <v>51.7</v>
      </c>
      <c r="G42" s="58"/>
    </row>
    <row r="43" spans="2:7" ht="16.149999999999999" customHeight="1" x14ac:dyDescent="0.2">
      <c r="B43" s="78"/>
      <c r="C43" s="44" t="s">
        <v>4</v>
      </c>
      <c r="D43" s="7"/>
      <c r="E43" s="7"/>
      <c r="F43" s="7"/>
      <c r="G43" s="59"/>
    </row>
    <row r="44" spans="2:7" ht="16.149999999999999" customHeight="1" x14ac:dyDescent="0.2">
      <c r="B44" s="79"/>
      <c r="C44" s="42" t="s">
        <v>11</v>
      </c>
      <c r="D44" s="24"/>
      <c r="E44" s="24"/>
      <c r="F44" s="24"/>
      <c r="G44" s="60"/>
    </row>
    <row r="45" spans="2:7" ht="16.149999999999999" customHeight="1" x14ac:dyDescent="0.2">
      <c r="B45" s="79"/>
      <c r="C45" s="42" t="s">
        <v>14</v>
      </c>
      <c r="D45" s="24">
        <v>49.4</v>
      </c>
      <c r="E45" s="24">
        <v>51.2</v>
      </c>
      <c r="F45" s="24">
        <v>51.7</v>
      </c>
      <c r="G45" s="60"/>
    </row>
    <row r="46" spans="2:7" ht="16.149999999999999" customHeight="1" x14ac:dyDescent="0.2">
      <c r="B46" s="79"/>
      <c r="C46" s="42" t="s">
        <v>19</v>
      </c>
      <c r="D46" s="24"/>
      <c r="E46" s="24"/>
      <c r="F46" s="24"/>
      <c r="G46" s="60"/>
    </row>
    <row r="47" spans="2:7" ht="16.149999999999999" customHeight="1" x14ac:dyDescent="0.2">
      <c r="B47" s="80"/>
      <c r="C47" s="42" t="s">
        <v>10</v>
      </c>
      <c r="D47" s="24"/>
      <c r="E47" s="24"/>
      <c r="F47" s="24"/>
      <c r="G47" s="60"/>
    </row>
    <row r="48" spans="2:7" ht="25.5" customHeight="1" x14ac:dyDescent="0.2">
      <c r="B48" s="12" t="s">
        <v>30</v>
      </c>
      <c r="C48" s="12" t="s">
        <v>96</v>
      </c>
      <c r="D48" s="13"/>
      <c r="E48" s="13"/>
      <c r="F48" s="13"/>
      <c r="G48" s="53"/>
    </row>
    <row r="49" spans="2:7" ht="33" customHeight="1" x14ac:dyDescent="0.2">
      <c r="B49" s="46" t="s">
        <v>31</v>
      </c>
      <c r="C49" s="15" t="s">
        <v>95</v>
      </c>
      <c r="D49" s="25"/>
      <c r="E49" s="25"/>
      <c r="F49" s="25"/>
      <c r="G49" s="54" t="s">
        <v>73</v>
      </c>
    </row>
    <row r="50" spans="2:7" ht="16.149999999999999" customHeight="1" x14ac:dyDescent="0.2">
      <c r="B50" s="17"/>
      <c r="C50" s="19" t="s">
        <v>3</v>
      </c>
      <c r="D50" s="9">
        <f>SUM(D52:D55)</f>
        <v>574.30000000000007</v>
      </c>
      <c r="E50" s="9">
        <f t="shared" ref="E50:F50" si="6">SUM(E52:E55)</f>
        <v>595.70000000000005</v>
      </c>
      <c r="F50" s="9">
        <f t="shared" si="6"/>
        <v>602</v>
      </c>
      <c r="G50" s="58"/>
    </row>
    <row r="51" spans="2:7" ht="16.149999999999999" customHeight="1" x14ac:dyDescent="0.2">
      <c r="B51" s="78"/>
      <c r="C51" s="44" t="s">
        <v>4</v>
      </c>
      <c r="D51" s="7"/>
      <c r="E51" s="7"/>
      <c r="F51" s="7"/>
      <c r="G51" s="59"/>
    </row>
    <row r="52" spans="2:7" ht="16.149999999999999" customHeight="1" x14ac:dyDescent="0.2">
      <c r="B52" s="79"/>
      <c r="C52" s="42" t="s">
        <v>11</v>
      </c>
      <c r="D52" s="24">
        <v>292.7</v>
      </c>
      <c r="E52" s="24">
        <v>303.60000000000002</v>
      </c>
      <c r="F52" s="24">
        <v>306.8</v>
      </c>
      <c r="G52" s="60"/>
    </row>
    <row r="53" spans="2:7" ht="16.149999999999999" customHeight="1" x14ac:dyDescent="0.2">
      <c r="B53" s="79"/>
      <c r="C53" s="42" t="s">
        <v>14</v>
      </c>
      <c r="D53" s="24">
        <v>233.7</v>
      </c>
      <c r="E53" s="24">
        <v>242.4</v>
      </c>
      <c r="F53" s="24">
        <v>245</v>
      </c>
      <c r="G53" s="60"/>
    </row>
    <row r="54" spans="2:7" ht="16.149999999999999" customHeight="1" x14ac:dyDescent="0.2">
      <c r="B54" s="79"/>
      <c r="C54" s="42" t="s">
        <v>19</v>
      </c>
      <c r="D54" s="24">
        <v>20.7</v>
      </c>
      <c r="E54" s="24">
        <v>21.5</v>
      </c>
      <c r="F54" s="24">
        <v>21.7</v>
      </c>
      <c r="G54" s="60"/>
    </row>
    <row r="55" spans="2:7" ht="16.149999999999999" customHeight="1" x14ac:dyDescent="0.2">
      <c r="B55" s="80"/>
      <c r="C55" s="42" t="s">
        <v>10</v>
      </c>
      <c r="D55" s="24">
        <v>27.2</v>
      </c>
      <c r="E55" s="24">
        <v>28.2</v>
      </c>
      <c r="F55" s="24">
        <v>28.5</v>
      </c>
      <c r="G55" s="60"/>
    </row>
    <row r="56" spans="2:7" ht="28.5" customHeight="1" x14ac:dyDescent="0.2">
      <c r="B56" s="46" t="s">
        <v>39</v>
      </c>
      <c r="C56" s="15" t="s">
        <v>97</v>
      </c>
      <c r="D56" s="25"/>
      <c r="E56" s="25"/>
      <c r="F56" s="25"/>
      <c r="G56" s="54" t="s">
        <v>73</v>
      </c>
    </row>
    <row r="57" spans="2:7" ht="16.149999999999999" customHeight="1" x14ac:dyDescent="0.2">
      <c r="B57" s="17"/>
      <c r="C57" s="19" t="s">
        <v>3</v>
      </c>
      <c r="D57" s="9">
        <f>SUM(D59:D62)</f>
        <v>1325</v>
      </c>
      <c r="E57" s="9">
        <f t="shared" ref="E57:F57" si="7">SUM(E59:E62)</f>
        <v>1374.5</v>
      </c>
      <c r="F57" s="9">
        <f t="shared" si="7"/>
        <v>1389.0999999999997</v>
      </c>
      <c r="G57" s="58"/>
    </row>
    <row r="58" spans="2:7" ht="16.149999999999999" customHeight="1" x14ac:dyDescent="0.2">
      <c r="B58" s="78"/>
      <c r="C58" s="44" t="s">
        <v>4</v>
      </c>
      <c r="D58" s="7"/>
      <c r="E58" s="7"/>
      <c r="F58" s="7"/>
      <c r="G58" s="59"/>
    </row>
    <row r="59" spans="2:7" ht="16.149999999999999" customHeight="1" x14ac:dyDescent="0.2">
      <c r="B59" s="79"/>
      <c r="C59" s="42" t="s">
        <v>11</v>
      </c>
      <c r="D59" s="24">
        <v>654.6</v>
      </c>
      <c r="E59" s="24">
        <v>679.1</v>
      </c>
      <c r="F59" s="24">
        <v>686.3</v>
      </c>
      <c r="G59" s="60"/>
    </row>
    <row r="60" spans="2:7" ht="16.149999999999999" customHeight="1" x14ac:dyDescent="0.2">
      <c r="B60" s="79"/>
      <c r="C60" s="42" t="s">
        <v>14</v>
      </c>
      <c r="D60" s="24">
        <v>525.5</v>
      </c>
      <c r="E60" s="24">
        <v>545.1</v>
      </c>
      <c r="F60" s="24">
        <v>550.9</v>
      </c>
      <c r="G60" s="60"/>
    </row>
    <row r="61" spans="2:7" ht="16.149999999999999" customHeight="1" x14ac:dyDescent="0.2">
      <c r="B61" s="79"/>
      <c r="C61" s="42" t="s">
        <v>19</v>
      </c>
      <c r="D61" s="24">
        <v>89</v>
      </c>
      <c r="E61" s="24">
        <v>92.3</v>
      </c>
      <c r="F61" s="24">
        <v>93.3</v>
      </c>
      <c r="G61" s="60"/>
    </row>
    <row r="62" spans="2:7" ht="16.149999999999999" customHeight="1" x14ac:dyDescent="0.2">
      <c r="B62" s="80"/>
      <c r="C62" s="42" t="s">
        <v>10</v>
      </c>
      <c r="D62" s="24">
        <v>55.9</v>
      </c>
      <c r="E62" s="24">
        <v>58</v>
      </c>
      <c r="F62" s="24">
        <v>58.6</v>
      </c>
      <c r="G62" s="60"/>
    </row>
    <row r="63" spans="2:7" ht="33.75" customHeight="1" x14ac:dyDescent="0.2">
      <c r="B63" s="12" t="s">
        <v>40</v>
      </c>
      <c r="C63" s="12" t="s">
        <v>98</v>
      </c>
      <c r="D63" s="13"/>
      <c r="E63" s="13"/>
      <c r="F63" s="13"/>
      <c r="G63" s="53"/>
    </row>
    <row r="64" spans="2:7" ht="33.6" customHeight="1" x14ac:dyDescent="0.2">
      <c r="B64" s="46" t="s">
        <v>41</v>
      </c>
      <c r="C64" s="15" t="s">
        <v>99</v>
      </c>
      <c r="D64" s="25"/>
      <c r="E64" s="25"/>
      <c r="F64" s="25"/>
      <c r="G64" s="54" t="s">
        <v>73</v>
      </c>
    </row>
    <row r="65" spans="2:7" ht="16.149999999999999" customHeight="1" x14ac:dyDescent="0.2">
      <c r="B65" s="17"/>
      <c r="C65" s="19" t="s">
        <v>3</v>
      </c>
      <c r="D65" s="9">
        <f>SUM(D67:D70)</f>
        <v>1489.4</v>
      </c>
      <c r="E65" s="9">
        <f t="shared" ref="E65:F65" si="8">SUM(E67:E70)</f>
        <v>1544.9</v>
      </c>
      <c r="F65" s="9">
        <f t="shared" si="8"/>
        <v>1561.1999999999998</v>
      </c>
      <c r="G65" s="58"/>
    </row>
    <row r="66" spans="2:7" ht="16.149999999999999" customHeight="1" x14ac:dyDescent="0.2">
      <c r="B66" s="78"/>
      <c r="C66" s="44" t="s">
        <v>4</v>
      </c>
      <c r="D66" s="7"/>
      <c r="E66" s="7"/>
      <c r="F66" s="7"/>
      <c r="G66" s="59"/>
    </row>
    <row r="67" spans="2:7" ht="16.149999999999999" customHeight="1" x14ac:dyDescent="0.2">
      <c r="B67" s="79"/>
      <c r="C67" s="42" t="s">
        <v>11</v>
      </c>
      <c r="D67" s="24">
        <v>594</v>
      </c>
      <c r="E67" s="24">
        <v>616.20000000000005</v>
      </c>
      <c r="F67" s="24">
        <v>622.70000000000005</v>
      </c>
      <c r="G67" s="60"/>
    </row>
    <row r="68" spans="2:7" ht="16.149999999999999" customHeight="1" x14ac:dyDescent="0.2">
      <c r="B68" s="79"/>
      <c r="C68" s="42" t="s">
        <v>14</v>
      </c>
      <c r="D68" s="24">
        <v>792.2</v>
      </c>
      <c r="E68" s="24">
        <v>821.7</v>
      </c>
      <c r="F68" s="24">
        <v>830.4</v>
      </c>
      <c r="G68" s="60"/>
    </row>
    <row r="69" spans="2:7" ht="16.149999999999999" customHeight="1" x14ac:dyDescent="0.2">
      <c r="B69" s="79"/>
      <c r="C69" s="42" t="s">
        <v>19</v>
      </c>
      <c r="D69" s="24">
        <v>2.7</v>
      </c>
      <c r="E69" s="24">
        <v>2.8</v>
      </c>
      <c r="F69" s="24">
        <v>2.8</v>
      </c>
      <c r="G69" s="60"/>
    </row>
    <row r="70" spans="2:7" ht="16.149999999999999" customHeight="1" x14ac:dyDescent="0.2">
      <c r="B70" s="80"/>
      <c r="C70" s="42" t="s">
        <v>10</v>
      </c>
      <c r="D70" s="24">
        <v>100.5</v>
      </c>
      <c r="E70" s="24">
        <v>104.2</v>
      </c>
      <c r="F70" s="24">
        <v>105.3</v>
      </c>
      <c r="G70" s="60"/>
    </row>
    <row r="71" spans="2:7" ht="29.25" customHeight="1" x14ac:dyDescent="0.2">
      <c r="B71" s="46" t="s">
        <v>42</v>
      </c>
      <c r="C71" s="15" t="s">
        <v>100</v>
      </c>
      <c r="D71" s="25"/>
      <c r="E71" s="25"/>
      <c r="F71" s="25"/>
      <c r="G71" s="54" t="s">
        <v>73</v>
      </c>
    </row>
    <row r="72" spans="2:7" ht="18.75" customHeight="1" x14ac:dyDescent="0.2">
      <c r="B72" s="17"/>
      <c r="C72" s="19" t="s">
        <v>3</v>
      </c>
      <c r="D72" s="9">
        <f>SUM(D74:D77)</f>
        <v>1452.2</v>
      </c>
      <c r="E72" s="9">
        <f t="shared" ref="E72:F72" si="9">SUM(E74:E77)</f>
        <v>1506.3999999999999</v>
      </c>
      <c r="F72" s="9">
        <f t="shared" si="9"/>
        <v>1522.3</v>
      </c>
      <c r="G72" s="58"/>
    </row>
    <row r="73" spans="2:7" ht="16.149999999999999" customHeight="1" x14ac:dyDescent="0.2">
      <c r="B73" s="78"/>
      <c r="C73" s="44" t="s">
        <v>4</v>
      </c>
      <c r="D73" s="7"/>
      <c r="E73" s="7"/>
      <c r="F73" s="7"/>
      <c r="G73" s="59"/>
    </row>
    <row r="74" spans="2:7" ht="16.149999999999999" customHeight="1" x14ac:dyDescent="0.2">
      <c r="B74" s="79"/>
      <c r="C74" s="42" t="s">
        <v>11</v>
      </c>
      <c r="D74" s="24">
        <v>620.6</v>
      </c>
      <c r="E74" s="24">
        <v>643.70000000000005</v>
      </c>
      <c r="F74" s="24">
        <v>650.5</v>
      </c>
      <c r="G74" s="60"/>
    </row>
    <row r="75" spans="2:7" ht="16.149999999999999" customHeight="1" x14ac:dyDescent="0.2">
      <c r="B75" s="79"/>
      <c r="C75" s="42" t="s">
        <v>14</v>
      </c>
      <c r="D75" s="24">
        <v>693.4</v>
      </c>
      <c r="E75" s="24">
        <v>719.3</v>
      </c>
      <c r="F75" s="24">
        <v>726.9</v>
      </c>
      <c r="G75" s="60"/>
    </row>
    <row r="76" spans="2:7" ht="16.5" customHeight="1" x14ac:dyDescent="0.2">
      <c r="B76" s="79"/>
      <c r="C76" s="42" t="s">
        <v>19</v>
      </c>
      <c r="D76" s="24">
        <v>17.399999999999999</v>
      </c>
      <c r="E76" s="24">
        <v>18.100000000000001</v>
      </c>
      <c r="F76" s="24">
        <v>18.3</v>
      </c>
      <c r="G76" s="60"/>
    </row>
    <row r="77" spans="2:7" ht="16.149999999999999" customHeight="1" x14ac:dyDescent="0.2">
      <c r="B77" s="80"/>
      <c r="C77" s="42" t="s">
        <v>10</v>
      </c>
      <c r="D77" s="24">
        <v>120.8</v>
      </c>
      <c r="E77" s="24">
        <v>125.3</v>
      </c>
      <c r="F77" s="24">
        <v>126.6</v>
      </c>
      <c r="G77" s="60"/>
    </row>
    <row r="78" spans="2:7" ht="27.75" customHeight="1" x14ac:dyDescent="0.2">
      <c r="B78" s="46" t="s">
        <v>43</v>
      </c>
      <c r="C78" s="15" t="s">
        <v>101</v>
      </c>
      <c r="D78" s="25"/>
      <c r="E78" s="25"/>
      <c r="F78" s="25"/>
      <c r="G78" s="54" t="s">
        <v>73</v>
      </c>
    </row>
    <row r="79" spans="2:7" ht="16.149999999999999" customHeight="1" x14ac:dyDescent="0.2">
      <c r="B79" s="17"/>
      <c r="C79" s="19" t="s">
        <v>3</v>
      </c>
      <c r="D79" s="9">
        <f>SUM(D81:D84)</f>
        <v>1922.1000000000001</v>
      </c>
      <c r="E79" s="9">
        <f t="shared" ref="E79:F79" si="10">SUM(E81:E84)</f>
        <v>1993.8</v>
      </c>
      <c r="F79" s="9">
        <f t="shared" si="10"/>
        <v>2014.9</v>
      </c>
      <c r="G79" s="58"/>
    </row>
    <row r="80" spans="2:7" ht="24" customHeight="1" x14ac:dyDescent="0.2">
      <c r="B80" s="78"/>
      <c r="C80" s="44" t="s">
        <v>4</v>
      </c>
      <c r="D80" s="7"/>
      <c r="E80" s="7"/>
      <c r="F80" s="7"/>
      <c r="G80" s="59"/>
    </row>
    <row r="81" spans="2:7" ht="16.149999999999999" customHeight="1" x14ac:dyDescent="0.2">
      <c r="B81" s="79"/>
      <c r="C81" s="42" t="s">
        <v>11</v>
      </c>
      <c r="D81" s="24">
        <v>979.4</v>
      </c>
      <c r="E81" s="24">
        <v>1015.9</v>
      </c>
      <c r="F81" s="24">
        <v>1026.7</v>
      </c>
      <c r="G81" s="60"/>
    </row>
    <row r="82" spans="2:7" ht="16.149999999999999" customHeight="1" x14ac:dyDescent="0.2">
      <c r="B82" s="79"/>
      <c r="C82" s="42" t="s">
        <v>14</v>
      </c>
      <c r="D82" s="24">
        <v>838.6</v>
      </c>
      <c r="E82" s="24">
        <v>869.9</v>
      </c>
      <c r="F82" s="24">
        <v>879.1</v>
      </c>
      <c r="G82" s="60"/>
    </row>
    <row r="83" spans="2:7" ht="16.149999999999999" customHeight="1" x14ac:dyDescent="0.2">
      <c r="B83" s="79"/>
      <c r="C83" s="42" t="s">
        <v>19</v>
      </c>
      <c r="D83" s="24">
        <v>36.200000000000003</v>
      </c>
      <c r="E83" s="24">
        <v>37.6</v>
      </c>
      <c r="F83" s="24">
        <v>38</v>
      </c>
      <c r="G83" s="60"/>
    </row>
    <row r="84" spans="2:7" ht="20.25" customHeight="1" x14ac:dyDescent="0.2">
      <c r="B84" s="80"/>
      <c r="C84" s="42" t="s">
        <v>10</v>
      </c>
      <c r="D84" s="24">
        <v>67.900000000000006</v>
      </c>
      <c r="E84" s="24">
        <v>70.400000000000006</v>
      </c>
      <c r="F84" s="24">
        <v>71.099999999999994</v>
      </c>
      <c r="G84" s="60"/>
    </row>
    <row r="85" spans="2:7" ht="29.25" customHeight="1" x14ac:dyDescent="0.2">
      <c r="B85" s="46" t="s">
        <v>44</v>
      </c>
      <c r="C85" s="15" t="s">
        <v>135</v>
      </c>
      <c r="D85" s="25"/>
      <c r="E85" s="25"/>
      <c r="F85" s="25"/>
      <c r="G85" s="54" t="s">
        <v>73</v>
      </c>
    </row>
    <row r="86" spans="2:7" ht="16.149999999999999" customHeight="1" x14ac:dyDescent="0.2">
      <c r="B86" s="17"/>
      <c r="C86" s="19" t="s">
        <v>3</v>
      </c>
      <c r="D86" s="9">
        <f>SUM(D88:D91)</f>
        <v>2439.7999999999997</v>
      </c>
      <c r="E86" s="9">
        <f t="shared" ref="E86:F86" si="11">SUM(E88:E91)</f>
        <v>2530.8000000000002</v>
      </c>
      <c r="F86" s="9">
        <f t="shared" si="11"/>
        <v>2557.6</v>
      </c>
      <c r="G86" s="58"/>
    </row>
    <row r="87" spans="2:7" ht="16.149999999999999" customHeight="1" x14ac:dyDescent="0.2">
      <c r="B87" s="78"/>
      <c r="C87" s="44" t="s">
        <v>4</v>
      </c>
      <c r="D87" s="7"/>
      <c r="E87" s="7"/>
      <c r="F87" s="7"/>
      <c r="G87" s="59"/>
    </row>
    <row r="88" spans="2:7" ht="16.149999999999999" customHeight="1" x14ac:dyDescent="0.2">
      <c r="B88" s="79"/>
      <c r="C88" s="42" t="s">
        <v>11</v>
      </c>
      <c r="D88" s="24">
        <v>791.6</v>
      </c>
      <c r="E88" s="24">
        <v>821.1</v>
      </c>
      <c r="F88" s="24">
        <v>829.8</v>
      </c>
      <c r="G88" s="60"/>
    </row>
    <row r="89" spans="2:7" ht="16.149999999999999" customHeight="1" x14ac:dyDescent="0.2">
      <c r="B89" s="79"/>
      <c r="C89" s="42" t="s">
        <v>14</v>
      </c>
      <c r="D89" s="24">
        <v>1597.1</v>
      </c>
      <c r="E89" s="24">
        <v>1656.7</v>
      </c>
      <c r="F89" s="24">
        <v>1674.3</v>
      </c>
      <c r="G89" s="60"/>
    </row>
    <row r="90" spans="2:7" ht="16.149999999999999" customHeight="1" x14ac:dyDescent="0.2">
      <c r="B90" s="79"/>
      <c r="C90" s="42" t="s">
        <v>19</v>
      </c>
      <c r="D90" s="24">
        <v>3.6</v>
      </c>
      <c r="E90" s="24">
        <v>3.7</v>
      </c>
      <c r="F90" s="24">
        <v>3.7</v>
      </c>
      <c r="G90" s="60"/>
    </row>
    <row r="91" spans="2:7" ht="16.149999999999999" customHeight="1" x14ac:dyDescent="0.2">
      <c r="B91" s="80"/>
      <c r="C91" s="42" t="s">
        <v>10</v>
      </c>
      <c r="D91" s="24">
        <v>47.5</v>
      </c>
      <c r="E91" s="24">
        <v>49.3</v>
      </c>
      <c r="F91" s="24">
        <v>49.8</v>
      </c>
      <c r="G91" s="60"/>
    </row>
    <row r="92" spans="2:7" ht="25.5" customHeight="1" x14ac:dyDescent="0.2">
      <c r="B92" s="46" t="s">
        <v>45</v>
      </c>
      <c r="C92" s="15" t="s">
        <v>134</v>
      </c>
      <c r="D92" s="25"/>
      <c r="E92" s="25"/>
      <c r="F92" s="25"/>
      <c r="G92" s="54" t="s">
        <v>73</v>
      </c>
    </row>
    <row r="93" spans="2:7" ht="16.149999999999999" customHeight="1" x14ac:dyDescent="0.2">
      <c r="B93" s="17"/>
      <c r="C93" s="19" t="s">
        <v>3</v>
      </c>
      <c r="D93" s="9">
        <f>SUM(D95:D98)</f>
        <v>2062.6999999999998</v>
      </c>
      <c r="E93" s="9">
        <f t="shared" ref="E93:F93" si="12">SUM(E95:E98)</f>
        <v>2139.6</v>
      </c>
      <c r="F93" s="9">
        <f t="shared" si="12"/>
        <v>2162.2999999999997</v>
      </c>
      <c r="G93" s="58"/>
    </row>
    <row r="94" spans="2:7" ht="16.149999999999999" customHeight="1" x14ac:dyDescent="0.2">
      <c r="B94" s="78"/>
      <c r="C94" s="44" t="s">
        <v>4</v>
      </c>
      <c r="D94" s="7"/>
      <c r="E94" s="7"/>
      <c r="F94" s="7"/>
      <c r="G94" s="59"/>
    </row>
    <row r="95" spans="2:7" ht="16.149999999999999" customHeight="1" x14ac:dyDescent="0.2">
      <c r="B95" s="79"/>
      <c r="C95" s="42" t="s">
        <v>11</v>
      </c>
      <c r="D95" s="24">
        <v>897.3</v>
      </c>
      <c r="E95" s="24">
        <v>930.8</v>
      </c>
      <c r="F95" s="24">
        <v>940.7</v>
      </c>
      <c r="G95" s="60"/>
    </row>
    <row r="96" spans="2:7" ht="18.75" customHeight="1" x14ac:dyDescent="0.2">
      <c r="B96" s="79"/>
      <c r="C96" s="42" t="s">
        <v>14</v>
      </c>
      <c r="D96" s="24">
        <v>1130</v>
      </c>
      <c r="E96" s="24">
        <v>1172.0999999999999</v>
      </c>
      <c r="F96" s="24">
        <v>1184.5</v>
      </c>
      <c r="G96" s="60"/>
    </row>
    <row r="97" spans="2:7" ht="21.75" customHeight="1" x14ac:dyDescent="0.2">
      <c r="B97" s="79"/>
      <c r="C97" s="42" t="s">
        <v>19</v>
      </c>
      <c r="D97" s="24">
        <v>5.0999999999999996</v>
      </c>
      <c r="E97" s="24">
        <v>5.3</v>
      </c>
      <c r="F97" s="24">
        <v>5.4</v>
      </c>
      <c r="G97" s="60"/>
    </row>
    <row r="98" spans="2:7" ht="16.149999999999999" customHeight="1" x14ac:dyDescent="0.2">
      <c r="B98" s="80"/>
      <c r="C98" s="42" t="s">
        <v>10</v>
      </c>
      <c r="D98" s="24">
        <v>30.3</v>
      </c>
      <c r="E98" s="24">
        <v>31.4</v>
      </c>
      <c r="F98" s="24">
        <v>31.7</v>
      </c>
      <c r="G98" s="60"/>
    </row>
    <row r="99" spans="2:7" ht="25.5" customHeight="1" x14ac:dyDescent="0.2">
      <c r="B99" s="46" t="s">
        <v>46</v>
      </c>
      <c r="C99" s="15" t="s">
        <v>133</v>
      </c>
      <c r="D99" s="25"/>
      <c r="E99" s="25"/>
      <c r="F99" s="25"/>
      <c r="G99" s="54" t="s">
        <v>73</v>
      </c>
    </row>
    <row r="100" spans="2:7" ht="16.149999999999999" customHeight="1" x14ac:dyDescent="0.2">
      <c r="B100" s="43"/>
      <c r="C100" s="19" t="s">
        <v>3</v>
      </c>
      <c r="D100" s="9">
        <f>SUM(D102:D105)</f>
        <v>814.3</v>
      </c>
      <c r="E100" s="9">
        <f t="shared" ref="E100:F100" si="13">SUM(E102:E105)</f>
        <v>844.6</v>
      </c>
      <c r="F100" s="9">
        <f t="shared" si="13"/>
        <v>853.5</v>
      </c>
      <c r="G100" s="58"/>
    </row>
    <row r="101" spans="2:7" ht="16.149999999999999" customHeight="1" x14ac:dyDescent="0.2">
      <c r="B101" s="48"/>
      <c r="C101" s="44" t="s">
        <v>4</v>
      </c>
      <c r="D101" s="7"/>
      <c r="E101" s="7"/>
      <c r="F101" s="7"/>
      <c r="G101" s="59"/>
    </row>
    <row r="102" spans="2:7" ht="16.149999999999999" customHeight="1" x14ac:dyDescent="0.2">
      <c r="B102" s="30"/>
      <c r="C102" s="42" t="s">
        <v>11</v>
      </c>
      <c r="D102" s="24">
        <v>370.2</v>
      </c>
      <c r="E102" s="24">
        <v>384</v>
      </c>
      <c r="F102" s="24">
        <v>388.1</v>
      </c>
      <c r="G102" s="60"/>
    </row>
    <row r="103" spans="2:7" ht="18.75" customHeight="1" x14ac:dyDescent="0.2">
      <c r="B103" s="30"/>
      <c r="C103" s="42" t="s">
        <v>14</v>
      </c>
      <c r="D103" s="24">
        <v>413.6</v>
      </c>
      <c r="E103" s="24">
        <v>429</v>
      </c>
      <c r="F103" s="24">
        <v>433.5</v>
      </c>
      <c r="G103" s="60"/>
    </row>
    <row r="104" spans="2:7" ht="21.75" customHeight="1" x14ac:dyDescent="0.2">
      <c r="B104" s="49"/>
      <c r="C104" s="42" t="s">
        <v>19</v>
      </c>
      <c r="D104" s="24">
        <v>0.5</v>
      </c>
      <c r="E104" s="24">
        <v>0.5</v>
      </c>
      <c r="F104" s="24">
        <v>0.5</v>
      </c>
      <c r="G104" s="60"/>
    </row>
    <row r="105" spans="2:7" ht="21.75" customHeight="1" x14ac:dyDescent="0.2">
      <c r="B105" s="50"/>
      <c r="C105" s="42" t="s">
        <v>10</v>
      </c>
      <c r="D105" s="24">
        <v>30</v>
      </c>
      <c r="E105" s="24">
        <v>31.1</v>
      </c>
      <c r="F105" s="24">
        <v>31.4</v>
      </c>
      <c r="G105" s="60"/>
    </row>
    <row r="106" spans="2:7" ht="28.9" customHeight="1" x14ac:dyDescent="0.2">
      <c r="B106" s="46" t="s">
        <v>47</v>
      </c>
      <c r="C106" s="15" t="s">
        <v>132</v>
      </c>
      <c r="D106" s="25"/>
      <c r="E106" s="25"/>
      <c r="F106" s="25"/>
      <c r="G106" s="54" t="s">
        <v>73</v>
      </c>
    </row>
    <row r="107" spans="2:7" ht="16.149999999999999" customHeight="1" x14ac:dyDescent="0.2">
      <c r="B107" s="43"/>
      <c r="C107" s="19" t="s">
        <v>3</v>
      </c>
      <c r="D107" s="9">
        <f>SUM(D109:D112)</f>
        <v>1446.4</v>
      </c>
      <c r="E107" s="9">
        <f t="shared" ref="E107:F107" si="14">SUM(E109:E112)</f>
        <v>1500.3999999999999</v>
      </c>
      <c r="F107" s="9">
        <f t="shared" si="14"/>
        <v>1516.3</v>
      </c>
      <c r="G107" s="58"/>
    </row>
    <row r="108" spans="2:7" ht="16.149999999999999" customHeight="1" x14ac:dyDescent="0.2">
      <c r="B108" s="48"/>
      <c r="C108" s="44" t="s">
        <v>4</v>
      </c>
      <c r="D108" s="7"/>
      <c r="E108" s="7"/>
      <c r="F108" s="7"/>
      <c r="G108" s="59"/>
    </row>
    <row r="109" spans="2:7" ht="31.15" customHeight="1" x14ac:dyDescent="0.2">
      <c r="B109" s="30"/>
      <c r="C109" s="42" t="s">
        <v>11</v>
      </c>
      <c r="D109" s="24">
        <v>691.5</v>
      </c>
      <c r="E109" s="24">
        <v>717.3</v>
      </c>
      <c r="F109" s="24">
        <v>724.9</v>
      </c>
      <c r="G109" s="60"/>
    </row>
    <row r="110" spans="2:7" ht="18.75" customHeight="1" x14ac:dyDescent="0.2">
      <c r="B110" s="30"/>
      <c r="C110" s="42" t="s">
        <v>14</v>
      </c>
      <c r="D110" s="24">
        <v>698.9</v>
      </c>
      <c r="E110" s="24">
        <v>725</v>
      </c>
      <c r="F110" s="24">
        <v>732.7</v>
      </c>
      <c r="G110" s="60"/>
    </row>
    <row r="111" spans="2:7" ht="21.75" customHeight="1" x14ac:dyDescent="0.2">
      <c r="B111" s="36"/>
      <c r="C111" s="42" t="s">
        <v>19</v>
      </c>
      <c r="D111" s="24">
        <v>16.5</v>
      </c>
      <c r="E111" s="24">
        <v>17.100000000000001</v>
      </c>
      <c r="F111" s="24">
        <v>17.3</v>
      </c>
      <c r="G111" s="60"/>
    </row>
    <row r="112" spans="2:7" ht="21.75" customHeight="1" x14ac:dyDescent="0.2">
      <c r="B112" s="37"/>
      <c r="C112" s="42" t="s">
        <v>10</v>
      </c>
      <c r="D112" s="24">
        <v>39.5</v>
      </c>
      <c r="E112" s="24">
        <v>41</v>
      </c>
      <c r="F112" s="24">
        <v>41.4</v>
      </c>
      <c r="G112" s="60"/>
    </row>
    <row r="113" spans="2:8" ht="28.5" customHeight="1" x14ac:dyDescent="0.2">
      <c r="B113" s="46" t="s">
        <v>48</v>
      </c>
      <c r="C113" s="15" t="s">
        <v>131</v>
      </c>
      <c r="D113" s="25"/>
      <c r="E113" s="25"/>
      <c r="F113" s="25"/>
      <c r="G113" s="54" t="s">
        <v>73</v>
      </c>
    </row>
    <row r="114" spans="2:8" ht="21.75" customHeight="1" x14ac:dyDescent="0.2">
      <c r="B114" s="43"/>
      <c r="C114" s="19" t="s">
        <v>3</v>
      </c>
      <c r="D114" s="9">
        <f>SUM(D116:D119)</f>
        <v>762.90000000000009</v>
      </c>
      <c r="E114" s="9">
        <f t="shared" ref="E114:F114" si="15">SUM(E116:E119)</f>
        <v>791.3</v>
      </c>
      <c r="F114" s="9">
        <f t="shared" si="15"/>
        <v>799.7</v>
      </c>
      <c r="G114" s="58"/>
    </row>
    <row r="115" spans="2:8" ht="14.25" customHeight="1" x14ac:dyDescent="0.2">
      <c r="B115" s="48"/>
      <c r="C115" s="44" t="s">
        <v>4</v>
      </c>
      <c r="D115" s="7"/>
      <c r="E115" s="7"/>
      <c r="F115" s="7"/>
      <c r="G115" s="59"/>
    </row>
    <row r="116" spans="2:8" ht="30.75" customHeight="1" x14ac:dyDescent="0.2">
      <c r="B116" s="30"/>
      <c r="C116" s="42" t="s">
        <v>11</v>
      </c>
      <c r="D116" s="24">
        <v>378.8</v>
      </c>
      <c r="E116" s="24">
        <v>392.9</v>
      </c>
      <c r="F116" s="24">
        <v>397.1</v>
      </c>
      <c r="G116" s="60"/>
    </row>
    <row r="117" spans="2:8" ht="21.75" customHeight="1" x14ac:dyDescent="0.2">
      <c r="B117" s="30"/>
      <c r="C117" s="42" t="s">
        <v>14</v>
      </c>
      <c r="D117" s="24">
        <v>338.9</v>
      </c>
      <c r="E117" s="24">
        <v>351.5</v>
      </c>
      <c r="F117" s="24">
        <v>355.2</v>
      </c>
      <c r="G117" s="60"/>
    </row>
    <row r="118" spans="2:8" ht="21.75" customHeight="1" x14ac:dyDescent="0.2">
      <c r="B118" s="36"/>
      <c r="C118" s="42" t="s">
        <v>19</v>
      </c>
      <c r="D118" s="24">
        <v>23</v>
      </c>
      <c r="E118" s="24">
        <v>23.9</v>
      </c>
      <c r="F118" s="24">
        <v>24.2</v>
      </c>
      <c r="G118" s="60"/>
    </row>
    <row r="119" spans="2:8" ht="18.600000000000001" customHeight="1" x14ac:dyDescent="0.2">
      <c r="B119" s="37"/>
      <c r="C119" s="42" t="s">
        <v>10</v>
      </c>
      <c r="D119" s="24">
        <v>22.2</v>
      </c>
      <c r="E119" s="24">
        <v>23</v>
      </c>
      <c r="F119" s="24">
        <v>23.2</v>
      </c>
      <c r="G119" s="60"/>
      <c r="H119" s="35"/>
    </row>
    <row r="120" spans="2:8" ht="30" customHeight="1" x14ac:dyDescent="0.2">
      <c r="B120" s="46" t="s">
        <v>49</v>
      </c>
      <c r="C120" s="15" t="s">
        <v>130</v>
      </c>
      <c r="D120" s="25"/>
      <c r="E120" s="25"/>
      <c r="F120" s="25"/>
      <c r="G120" s="54" t="s">
        <v>73</v>
      </c>
      <c r="H120" s="35"/>
    </row>
    <row r="121" spans="2:8" ht="18.600000000000001" customHeight="1" x14ac:dyDescent="0.2">
      <c r="B121" s="43"/>
      <c r="C121" s="19" t="s">
        <v>3</v>
      </c>
      <c r="D121" s="9">
        <f>SUM(D123:D126)</f>
        <v>1377.8999999999999</v>
      </c>
      <c r="E121" s="9">
        <f t="shared" ref="E121:F121" si="16">SUM(E123:E126)</f>
        <v>1429.3000000000002</v>
      </c>
      <c r="F121" s="9">
        <f t="shared" si="16"/>
        <v>1444.5</v>
      </c>
      <c r="G121" s="58"/>
      <c r="H121" s="35"/>
    </row>
    <row r="122" spans="2:8" ht="18.600000000000001" customHeight="1" x14ac:dyDescent="0.2">
      <c r="B122" s="48"/>
      <c r="C122" s="44" t="s">
        <v>4</v>
      </c>
      <c r="D122" s="7"/>
      <c r="E122" s="7"/>
      <c r="F122" s="7"/>
      <c r="G122" s="59"/>
      <c r="H122" s="35"/>
    </row>
    <row r="123" spans="2:8" ht="28.15" customHeight="1" x14ac:dyDescent="0.2">
      <c r="B123" s="30"/>
      <c r="C123" s="42" t="s">
        <v>11</v>
      </c>
      <c r="D123" s="24">
        <v>579.5</v>
      </c>
      <c r="E123" s="24">
        <v>601.1</v>
      </c>
      <c r="F123" s="24">
        <v>607.5</v>
      </c>
      <c r="G123" s="60"/>
      <c r="H123" s="35"/>
    </row>
    <row r="124" spans="2:8" ht="18.600000000000001" customHeight="1" x14ac:dyDescent="0.2">
      <c r="B124" s="30"/>
      <c r="C124" s="42" t="s">
        <v>14</v>
      </c>
      <c r="D124" s="24">
        <v>619.1</v>
      </c>
      <c r="E124" s="24">
        <v>642.20000000000005</v>
      </c>
      <c r="F124" s="24">
        <v>649</v>
      </c>
      <c r="G124" s="60"/>
      <c r="H124" s="35"/>
    </row>
    <row r="125" spans="2:8" ht="18.600000000000001" customHeight="1" x14ac:dyDescent="0.2">
      <c r="B125" s="36"/>
      <c r="C125" s="42" t="s">
        <v>19</v>
      </c>
      <c r="D125" s="24">
        <v>26</v>
      </c>
      <c r="E125" s="24">
        <v>27</v>
      </c>
      <c r="F125" s="24">
        <v>27.3</v>
      </c>
      <c r="G125" s="60"/>
      <c r="H125" s="35"/>
    </row>
    <row r="126" spans="2:8" ht="18.600000000000001" customHeight="1" x14ac:dyDescent="0.2">
      <c r="B126" s="37"/>
      <c r="C126" s="42" t="s">
        <v>10</v>
      </c>
      <c r="D126" s="24">
        <v>153.30000000000001</v>
      </c>
      <c r="E126" s="24">
        <v>159</v>
      </c>
      <c r="F126" s="24">
        <v>160.69999999999999</v>
      </c>
      <c r="G126" s="60"/>
      <c r="H126" s="35"/>
    </row>
    <row r="127" spans="2:8" ht="43.9" customHeight="1" x14ac:dyDescent="0.2">
      <c r="B127" s="46" t="s">
        <v>50</v>
      </c>
      <c r="C127" s="15" t="s">
        <v>129</v>
      </c>
      <c r="D127" s="25"/>
      <c r="E127" s="25"/>
      <c r="F127" s="25"/>
      <c r="G127" s="54" t="s">
        <v>73</v>
      </c>
      <c r="H127" s="35"/>
    </row>
    <row r="128" spans="2:8" ht="18.600000000000001" customHeight="1" x14ac:dyDescent="0.2">
      <c r="B128" s="43"/>
      <c r="C128" s="19" t="s">
        <v>3</v>
      </c>
      <c r="D128" s="9">
        <f>SUM(D130:D133)</f>
        <v>1033.6999999999998</v>
      </c>
      <c r="E128" s="9">
        <f t="shared" ref="E128:F128" si="17">SUM(E130:E133)</f>
        <v>1072.3</v>
      </c>
      <c r="F128" s="9">
        <f t="shared" si="17"/>
        <v>1083.8</v>
      </c>
      <c r="G128" s="58"/>
      <c r="H128" s="35"/>
    </row>
    <row r="129" spans="2:8" ht="18.600000000000001" customHeight="1" x14ac:dyDescent="0.2">
      <c r="B129" s="48"/>
      <c r="C129" s="44" t="s">
        <v>4</v>
      </c>
      <c r="D129" s="7"/>
      <c r="E129" s="7"/>
      <c r="F129" s="7"/>
      <c r="G129" s="59"/>
      <c r="H129" s="35"/>
    </row>
    <row r="130" spans="2:8" ht="31.5" customHeight="1" x14ac:dyDescent="0.2">
      <c r="B130" s="30"/>
      <c r="C130" s="42" t="s">
        <v>11</v>
      </c>
      <c r="D130" s="24">
        <v>407.2</v>
      </c>
      <c r="E130" s="24">
        <v>422.4</v>
      </c>
      <c r="F130" s="24">
        <v>426.9</v>
      </c>
      <c r="G130" s="60"/>
      <c r="H130" s="35"/>
    </row>
    <row r="131" spans="2:8" ht="18.600000000000001" customHeight="1" x14ac:dyDescent="0.2">
      <c r="B131" s="30"/>
      <c r="C131" s="42" t="s">
        <v>14</v>
      </c>
      <c r="D131" s="24">
        <v>542.4</v>
      </c>
      <c r="E131" s="24">
        <v>562.6</v>
      </c>
      <c r="F131" s="24">
        <v>568.6</v>
      </c>
      <c r="G131" s="60"/>
      <c r="H131" s="35"/>
    </row>
    <row r="132" spans="2:8" ht="18.600000000000001" customHeight="1" x14ac:dyDescent="0.2">
      <c r="B132" s="36"/>
      <c r="C132" s="42" t="s">
        <v>19</v>
      </c>
      <c r="D132" s="24">
        <v>31.4</v>
      </c>
      <c r="E132" s="24">
        <v>32.6</v>
      </c>
      <c r="F132" s="24">
        <v>33</v>
      </c>
      <c r="G132" s="60"/>
    </row>
    <row r="133" spans="2:8" ht="16.5" customHeight="1" x14ac:dyDescent="0.2">
      <c r="B133" s="37"/>
      <c r="C133" s="42" t="s">
        <v>10</v>
      </c>
      <c r="D133" s="24">
        <v>52.7</v>
      </c>
      <c r="E133" s="24">
        <v>54.7</v>
      </c>
      <c r="F133" s="24">
        <v>55.3</v>
      </c>
      <c r="G133" s="60"/>
    </row>
    <row r="134" spans="2:8" ht="29.25" customHeight="1" x14ac:dyDescent="0.2">
      <c r="B134" s="12" t="s">
        <v>51</v>
      </c>
      <c r="C134" s="20" t="s">
        <v>128</v>
      </c>
      <c r="D134" s="26"/>
      <c r="E134" s="26"/>
      <c r="F134" s="26"/>
      <c r="G134" s="53"/>
    </row>
    <row r="135" spans="2:8" ht="26.25" customHeight="1" x14ac:dyDescent="0.2">
      <c r="B135" s="46" t="s">
        <v>52</v>
      </c>
      <c r="C135" s="15" t="s">
        <v>127</v>
      </c>
      <c r="D135" s="25"/>
      <c r="E135" s="25"/>
      <c r="F135" s="25"/>
      <c r="G135" s="54" t="s">
        <v>74</v>
      </c>
      <c r="H135" s="35"/>
    </row>
    <row r="136" spans="2:8" ht="18.600000000000001" customHeight="1" x14ac:dyDescent="0.2">
      <c r="B136" s="43"/>
      <c r="C136" s="19" t="s">
        <v>3</v>
      </c>
      <c r="D136" s="9">
        <f>SUM(D138:D141)</f>
        <v>623.00000000000011</v>
      </c>
      <c r="E136" s="9">
        <f t="shared" ref="E136:F136" si="18">SUM(E138:E141)</f>
        <v>646.30000000000007</v>
      </c>
      <c r="F136" s="9">
        <f t="shared" si="18"/>
        <v>653.10000000000014</v>
      </c>
      <c r="G136" s="58"/>
      <c r="H136" s="35"/>
    </row>
    <row r="137" spans="2:8" ht="18.600000000000001" customHeight="1" x14ac:dyDescent="0.2">
      <c r="B137" s="48"/>
      <c r="C137" s="44" t="s">
        <v>4</v>
      </c>
      <c r="D137" s="7"/>
      <c r="E137" s="7"/>
      <c r="F137" s="7"/>
      <c r="G137" s="59"/>
      <c r="H137" s="35"/>
    </row>
    <row r="138" spans="2:8" ht="31.5" customHeight="1" x14ac:dyDescent="0.2">
      <c r="B138" s="30"/>
      <c r="C138" s="42" t="s">
        <v>11</v>
      </c>
      <c r="D138" s="24">
        <v>546.70000000000005</v>
      </c>
      <c r="E138" s="24">
        <v>567.1</v>
      </c>
      <c r="F138" s="24">
        <v>573.1</v>
      </c>
      <c r="G138" s="60"/>
      <c r="H138" s="35"/>
    </row>
    <row r="139" spans="2:8" ht="18.600000000000001" customHeight="1" x14ac:dyDescent="0.2">
      <c r="B139" s="30"/>
      <c r="C139" s="42" t="s">
        <v>14</v>
      </c>
      <c r="D139" s="24">
        <v>63.1</v>
      </c>
      <c r="E139" s="24">
        <v>65.5</v>
      </c>
      <c r="F139" s="24">
        <v>66.2</v>
      </c>
      <c r="G139" s="60"/>
      <c r="H139" s="35"/>
    </row>
    <row r="140" spans="2:8" ht="18.600000000000001" customHeight="1" x14ac:dyDescent="0.2">
      <c r="B140" s="36"/>
      <c r="C140" s="42" t="s">
        <v>19</v>
      </c>
      <c r="D140" s="24">
        <v>10.199999999999999</v>
      </c>
      <c r="E140" s="24">
        <v>10.6</v>
      </c>
      <c r="F140" s="24">
        <v>10.7</v>
      </c>
      <c r="G140" s="60"/>
    </row>
    <row r="141" spans="2:8" ht="16.5" customHeight="1" x14ac:dyDescent="0.2">
      <c r="B141" s="37"/>
      <c r="C141" s="42" t="s">
        <v>10</v>
      </c>
      <c r="D141" s="24">
        <v>3</v>
      </c>
      <c r="E141" s="24">
        <v>3.1</v>
      </c>
      <c r="F141" s="24">
        <v>3.1</v>
      </c>
      <c r="G141" s="60"/>
    </row>
    <row r="142" spans="2:8" ht="21" customHeight="1" x14ac:dyDescent="0.2">
      <c r="B142" s="46" t="s">
        <v>53</v>
      </c>
      <c r="C142" s="15" t="s">
        <v>126</v>
      </c>
      <c r="D142" s="25"/>
      <c r="E142" s="25"/>
      <c r="F142" s="25"/>
      <c r="G142" s="54" t="s">
        <v>75</v>
      </c>
    </row>
    <row r="143" spans="2:8" ht="16.5" customHeight="1" x14ac:dyDescent="0.2">
      <c r="B143" s="43"/>
      <c r="C143" s="19" t="s">
        <v>3</v>
      </c>
      <c r="D143" s="9">
        <f>SUM(D145:D147)</f>
        <v>318.39999999999998</v>
      </c>
      <c r="E143" s="9">
        <f t="shared" ref="E143:F143" si="19">SUM(E145:E147)</f>
        <v>330.2</v>
      </c>
      <c r="F143" s="9">
        <f t="shared" si="19"/>
        <v>333.7</v>
      </c>
      <c r="G143" s="58"/>
    </row>
    <row r="144" spans="2:8" ht="16.5" customHeight="1" x14ac:dyDescent="0.2">
      <c r="B144" s="48"/>
      <c r="C144" s="44" t="s">
        <v>4</v>
      </c>
      <c r="D144" s="7"/>
      <c r="E144" s="7"/>
      <c r="F144" s="7"/>
      <c r="G144" s="59"/>
    </row>
    <row r="145" spans="2:7" ht="16.5" customHeight="1" x14ac:dyDescent="0.2">
      <c r="B145" s="30"/>
      <c r="C145" s="42" t="s">
        <v>11</v>
      </c>
      <c r="D145" s="24">
        <v>156.69999999999999</v>
      </c>
      <c r="E145" s="24">
        <v>162.5</v>
      </c>
      <c r="F145" s="24">
        <v>164.2</v>
      </c>
      <c r="G145" s="60"/>
    </row>
    <row r="146" spans="2:7" ht="16.5" customHeight="1" x14ac:dyDescent="0.2">
      <c r="B146" s="30"/>
      <c r="C146" s="42" t="s">
        <v>14</v>
      </c>
      <c r="D146" s="23">
        <v>161.69999999999999</v>
      </c>
      <c r="E146" s="24">
        <v>167.7</v>
      </c>
      <c r="F146" s="24">
        <v>169.5</v>
      </c>
      <c r="G146" s="60"/>
    </row>
    <row r="147" spans="2:7" ht="16.5" customHeight="1" x14ac:dyDescent="0.2">
      <c r="B147" s="37"/>
      <c r="C147" s="42" t="s">
        <v>10</v>
      </c>
      <c r="D147" s="24"/>
      <c r="E147" s="24"/>
      <c r="F147" s="24"/>
      <c r="G147" s="60"/>
    </row>
    <row r="148" spans="2:7" ht="28.5" customHeight="1" x14ac:dyDescent="0.2">
      <c r="B148" s="46" t="s">
        <v>54</v>
      </c>
      <c r="C148" s="15" t="s">
        <v>125</v>
      </c>
      <c r="D148" s="25"/>
      <c r="E148" s="25"/>
      <c r="F148" s="25"/>
      <c r="G148" s="54" t="s">
        <v>76</v>
      </c>
    </row>
    <row r="149" spans="2:7" ht="16.5" customHeight="1" x14ac:dyDescent="0.2">
      <c r="B149" s="43"/>
      <c r="C149" s="19" t="s">
        <v>3</v>
      </c>
      <c r="D149" s="9">
        <f>SUM(D151:D152)</f>
        <v>30</v>
      </c>
      <c r="E149" s="9">
        <f t="shared" ref="E149:F149" si="20">SUM(E151:E152)</f>
        <v>31.1</v>
      </c>
      <c r="F149" s="9">
        <f t="shared" si="20"/>
        <v>31.4</v>
      </c>
      <c r="G149" s="58"/>
    </row>
    <row r="150" spans="2:7" ht="16.5" customHeight="1" x14ac:dyDescent="0.2">
      <c r="B150" s="48"/>
      <c r="C150" s="44" t="s">
        <v>4</v>
      </c>
      <c r="D150" s="7"/>
      <c r="E150" s="7"/>
      <c r="F150" s="7"/>
      <c r="G150" s="59"/>
    </row>
    <row r="151" spans="2:7" ht="16.5" customHeight="1" x14ac:dyDescent="0.2">
      <c r="B151" s="30"/>
      <c r="C151" s="42" t="s">
        <v>11</v>
      </c>
      <c r="D151" s="24">
        <v>30</v>
      </c>
      <c r="E151" s="24">
        <v>31.1</v>
      </c>
      <c r="F151" s="24">
        <v>31.4</v>
      </c>
      <c r="G151" s="60"/>
    </row>
    <row r="152" spans="2:7" ht="16.5" customHeight="1" x14ac:dyDescent="0.2">
      <c r="B152" s="37"/>
      <c r="C152" s="42" t="s">
        <v>10</v>
      </c>
      <c r="D152" s="24"/>
      <c r="E152" s="24"/>
      <c r="F152" s="24"/>
      <c r="G152" s="60"/>
    </row>
    <row r="153" spans="2:7" ht="42" customHeight="1" x14ac:dyDescent="0.2">
      <c r="B153" s="12" t="s">
        <v>55</v>
      </c>
      <c r="C153" s="20" t="s">
        <v>124</v>
      </c>
      <c r="D153" s="26"/>
      <c r="E153" s="26"/>
      <c r="F153" s="26"/>
      <c r="G153" s="53"/>
    </row>
    <row r="154" spans="2:7" ht="27.75" customHeight="1" x14ac:dyDescent="0.2">
      <c r="B154" s="46" t="s">
        <v>56</v>
      </c>
      <c r="C154" s="15" t="s">
        <v>123</v>
      </c>
      <c r="D154" s="25"/>
      <c r="E154" s="25"/>
      <c r="F154" s="25"/>
      <c r="G154" s="54" t="s">
        <v>76</v>
      </c>
    </row>
    <row r="155" spans="2:7" ht="23.25" customHeight="1" x14ac:dyDescent="0.2">
      <c r="B155" s="43"/>
      <c r="C155" s="19" t="s">
        <v>3</v>
      </c>
      <c r="D155" s="9">
        <f>SUM(D157:D160)</f>
        <v>677.7</v>
      </c>
      <c r="E155" s="9">
        <f t="shared" ref="E155:F155" si="21">SUM(E157:E160)</f>
        <v>702.99999999999989</v>
      </c>
      <c r="F155" s="9">
        <f t="shared" si="21"/>
        <v>710.40000000000009</v>
      </c>
      <c r="G155" s="58"/>
    </row>
    <row r="156" spans="2:7" ht="18.75" customHeight="1" x14ac:dyDescent="0.2">
      <c r="B156" s="48"/>
      <c r="C156" s="44" t="s">
        <v>4</v>
      </c>
      <c r="D156" s="7"/>
      <c r="E156" s="7"/>
      <c r="F156" s="7"/>
      <c r="G156" s="59"/>
    </row>
    <row r="157" spans="2:7" ht="24.75" customHeight="1" x14ac:dyDescent="0.2">
      <c r="B157" s="30"/>
      <c r="C157" s="42" t="s">
        <v>11</v>
      </c>
      <c r="D157" s="24">
        <v>430.8</v>
      </c>
      <c r="E157" s="24">
        <v>446.9</v>
      </c>
      <c r="F157" s="24">
        <v>451.6</v>
      </c>
      <c r="G157" s="60"/>
    </row>
    <row r="158" spans="2:7" ht="16.5" customHeight="1" x14ac:dyDescent="0.2">
      <c r="B158" s="30"/>
      <c r="C158" s="42" t="s">
        <v>14</v>
      </c>
      <c r="D158" s="24">
        <v>136.9</v>
      </c>
      <c r="E158" s="24">
        <v>142</v>
      </c>
      <c r="F158" s="24">
        <v>143.5</v>
      </c>
      <c r="G158" s="60"/>
    </row>
    <row r="159" spans="2:7" ht="17.25" customHeight="1" x14ac:dyDescent="0.2">
      <c r="B159" s="36"/>
      <c r="C159" s="42" t="s">
        <v>19</v>
      </c>
      <c r="D159" s="24">
        <v>35</v>
      </c>
      <c r="E159" s="24">
        <v>36.299999999999997</v>
      </c>
      <c r="F159" s="24">
        <v>36.700000000000003</v>
      </c>
      <c r="G159" s="60"/>
    </row>
    <row r="160" spans="2:7" ht="18.75" customHeight="1" x14ac:dyDescent="0.2">
      <c r="B160" s="37"/>
      <c r="C160" s="42" t="s">
        <v>10</v>
      </c>
      <c r="D160" s="24">
        <v>75</v>
      </c>
      <c r="E160" s="24">
        <v>77.8</v>
      </c>
      <c r="F160" s="24">
        <v>78.599999999999994</v>
      </c>
      <c r="G160" s="60"/>
    </row>
    <row r="161" spans="2:7" ht="30" customHeight="1" x14ac:dyDescent="0.2">
      <c r="B161" s="46" t="s">
        <v>57</v>
      </c>
      <c r="C161" s="15" t="s">
        <v>122</v>
      </c>
      <c r="D161" s="25"/>
      <c r="E161" s="25"/>
      <c r="F161" s="25"/>
      <c r="G161" s="54" t="s">
        <v>77</v>
      </c>
    </row>
    <row r="162" spans="2:7" ht="15.75" customHeight="1" x14ac:dyDescent="0.2">
      <c r="B162" s="43"/>
      <c r="C162" s="19" t="s">
        <v>3</v>
      </c>
      <c r="D162" s="9">
        <f>SUM(D164:D166)</f>
        <v>2296.1</v>
      </c>
      <c r="E162" s="9">
        <f t="shared" ref="E162:F162" si="22">SUM(E164:E166)</f>
        <v>2381.8000000000002</v>
      </c>
      <c r="F162" s="9">
        <f t="shared" si="22"/>
        <v>2407</v>
      </c>
      <c r="G162" s="58"/>
    </row>
    <row r="163" spans="2:7" ht="19.899999999999999" customHeight="1" x14ac:dyDescent="0.2">
      <c r="B163" s="48"/>
      <c r="C163" s="44" t="s">
        <v>4</v>
      </c>
      <c r="D163" s="7"/>
      <c r="E163" s="7"/>
      <c r="F163" s="7"/>
      <c r="G163" s="59"/>
    </row>
    <row r="164" spans="2:7" ht="30" customHeight="1" x14ac:dyDescent="0.2">
      <c r="B164" s="30"/>
      <c r="C164" s="42" t="s">
        <v>11</v>
      </c>
      <c r="D164" s="24">
        <v>664.4</v>
      </c>
      <c r="E164" s="24">
        <v>689.2</v>
      </c>
      <c r="F164" s="24">
        <v>696.5</v>
      </c>
      <c r="G164" s="60"/>
    </row>
    <row r="165" spans="2:7" ht="19.149999999999999" customHeight="1" x14ac:dyDescent="0.2">
      <c r="B165" s="30"/>
      <c r="C165" s="42" t="s">
        <v>14</v>
      </c>
      <c r="D165" s="24">
        <v>1631.7</v>
      </c>
      <c r="E165" s="24">
        <v>1692.6</v>
      </c>
      <c r="F165" s="24">
        <v>1710.5</v>
      </c>
      <c r="G165" s="60"/>
    </row>
    <row r="166" spans="2:7" ht="18" customHeight="1" x14ac:dyDescent="0.2">
      <c r="B166" s="37"/>
      <c r="C166" s="42" t="s">
        <v>10</v>
      </c>
      <c r="D166" s="24"/>
      <c r="E166" s="24"/>
      <c r="F166" s="24"/>
      <c r="G166" s="60"/>
    </row>
    <row r="167" spans="2:7" ht="25.9" customHeight="1" x14ac:dyDescent="0.2">
      <c r="B167" s="46" t="s">
        <v>58</v>
      </c>
      <c r="C167" s="15" t="s">
        <v>121</v>
      </c>
      <c r="D167" s="25"/>
      <c r="E167" s="25"/>
      <c r="F167" s="25"/>
      <c r="G167" s="54" t="s">
        <v>73</v>
      </c>
    </row>
    <row r="168" spans="2:7" ht="16.5" customHeight="1" x14ac:dyDescent="0.2">
      <c r="B168" s="43"/>
      <c r="C168" s="19" t="s">
        <v>3</v>
      </c>
      <c r="D168" s="9">
        <f>SUM(D170:D173)</f>
        <v>0</v>
      </c>
      <c r="E168" s="9">
        <f t="shared" ref="E168:F168" si="23">SUM(E170:E173)</f>
        <v>0</v>
      </c>
      <c r="F168" s="9">
        <f t="shared" si="23"/>
        <v>0</v>
      </c>
      <c r="G168" s="58"/>
    </row>
    <row r="169" spans="2:7" ht="15.75" customHeight="1" x14ac:dyDescent="0.2">
      <c r="B169" s="48"/>
      <c r="C169" s="44" t="s">
        <v>4</v>
      </c>
      <c r="D169" s="7"/>
      <c r="E169" s="7"/>
      <c r="F169" s="7"/>
      <c r="G169" s="59"/>
    </row>
    <row r="170" spans="2:7" ht="30" customHeight="1" x14ac:dyDescent="0.2">
      <c r="B170" s="30"/>
      <c r="C170" s="42" t="s">
        <v>11</v>
      </c>
      <c r="D170" s="24"/>
      <c r="E170" s="24"/>
      <c r="F170" s="24"/>
      <c r="G170" s="60"/>
    </row>
    <row r="171" spans="2:7" ht="19.149999999999999" customHeight="1" x14ac:dyDescent="0.2">
      <c r="B171" s="30"/>
      <c r="C171" s="42" t="s">
        <v>14</v>
      </c>
      <c r="D171" s="24"/>
      <c r="E171" s="24"/>
      <c r="F171" s="24"/>
      <c r="G171" s="60"/>
    </row>
    <row r="172" spans="2:7" x14ac:dyDescent="0.2">
      <c r="B172" s="36"/>
      <c r="C172" s="42" t="s">
        <v>19</v>
      </c>
      <c r="D172" s="24"/>
      <c r="E172" s="24"/>
      <c r="F172" s="24"/>
      <c r="G172" s="60"/>
    </row>
    <row r="173" spans="2:7" ht="16.5" customHeight="1" x14ac:dyDescent="0.2">
      <c r="B173" s="37"/>
      <c r="C173" s="42" t="s">
        <v>10</v>
      </c>
      <c r="D173" s="24"/>
      <c r="E173" s="24"/>
      <c r="F173" s="24"/>
      <c r="G173" s="60"/>
    </row>
    <row r="174" spans="2:7" ht="30.6" customHeight="1" x14ac:dyDescent="0.2">
      <c r="B174" s="46" t="s">
        <v>64</v>
      </c>
      <c r="C174" s="15" t="s">
        <v>120</v>
      </c>
      <c r="D174" s="25"/>
      <c r="E174" s="25"/>
      <c r="F174" s="25"/>
      <c r="G174" s="54" t="s">
        <v>73</v>
      </c>
    </row>
    <row r="175" spans="2:7" ht="16.5" customHeight="1" x14ac:dyDescent="0.2">
      <c r="B175" s="43"/>
      <c r="C175" s="19" t="s">
        <v>3</v>
      </c>
      <c r="D175" s="9">
        <f>SUM(D177:D178)</f>
        <v>25.6</v>
      </c>
      <c r="E175" s="9">
        <f t="shared" ref="E175:F175" si="24">SUM(E177:E178)</f>
        <v>26.6</v>
      </c>
      <c r="F175" s="9">
        <f t="shared" si="24"/>
        <v>26.9</v>
      </c>
      <c r="G175" s="58"/>
    </row>
    <row r="176" spans="2:7" ht="17.25" customHeight="1" x14ac:dyDescent="0.2">
      <c r="B176" s="48"/>
      <c r="C176" s="44" t="s">
        <v>4</v>
      </c>
      <c r="D176" s="7"/>
      <c r="E176" s="7"/>
      <c r="F176" s="7"/>
      <c r="G176" s="59"/>
    </row>
    <row r="177" spans="2:7" ht="30.6" customHeight="1" x14ac:dyDescent="0.2">
      <c r="B177" s="30"/>
      <c r="C177" s="42" t="s">
        <v>11</v>
      </c>
      <c r="D177" s="24">
        <v>25.6</v>
      </c>
      <c r="E177" s="24">
        <v>26.6</v>
      </c>
      <c r="F177" s="24">
        <v>26.9</v>
      </c>
      <c r="G177" s="60"/>
    </row>
    <row r="178" spans="2:7" ht="18" customHeight="1" x14ac:dyDescent="0.2">
      <c r="B178" s="37"/>
      <c r="C178" s="42" t="s">
        <v>10</v>
      </c>
      <c r="D178" s="24"/>
      <c r="E178" s="24"/>
      <c r="F178" s="24"/>
      <c r="G178" s="60"/>
    </row>
    <row r="179" spans="2:7" ht="45.75" customHeight="1" x14ac:dyDescent="0.2">
      <c r="B179" s="17"/>
      <c r="C179" s="18" t="s">
        <v>20</v>
      </c>
      <c r="D179" s="8"/>
      <c r="E179" s="8"/>
      <c r="F179" s="8"/>
      <c r="G179" s="58"/>
    </row>
    <row r="180" spans="2:7" ht="30.75" customHeight="1" x14ac:dyDescent="0.2">
      <c r="B180" s="46" t="s">
        <v>59</v>
      </c>
      <c r="C180" s="15" t="s">
        <v>119</v>
      </c>
      <c r="D180" s="25"/>
      <c r="E180" s="25"/>
      <c r="F180" s="25"/>
      <c r="G180" s="54" t="s">
        <v>73</v>
      </c>
    </row>
    <row r="181" spans="2:7" ht="20.25" customHeight="1" x14ac:dyDescent="0.2">
      <c r="B181" s="43"/>
      <c r="C181" s="19" t="s">
        <v>3</v>
      </c>
      <c r="D181" s="9">
        <f>SUM(D183:D185)</f>
        <v>1537.8</v>
      </c>
      <c r="E181" s="9">
        <f t="shared" ref="E181:F181" si="25">SUM(E183:E185)</f>
        <v>1595.1999999999998</v>
      </c>
      <c r="F181" s="9">
        <f t="shared" si="25"/>
        <v>1612.1</v>
      </c>
      <c r="G181" s="58"/>
    </row>
    <row r="182" spans="2:7" ht="17.25" customHeight="1" x14ac:dyDescent="0.2">
      <c r="B182" s="48"/>
      <c r="C182" s="44" t="s">
        <v>4</v>
      </c>
      <c r="D182" s="7"/>
      <c r="E182" s="7"/>
      <c r="F182" s="7"/>
      <c r="G182" s="59"/>
    </row>
    <row r="183" spans="2:7" ht="27.75" customHeight="1" x14ac:dyDescent="0.2">
      <c r="B183" s="30"/>
      <c r="C183" s="42" t="s">
        <v>11</v>
      </c>
      <c r="D183" s="24">
        <v>571</v>
      </c>
      <c r="E183" s="24">
        <v>592.29999999999995</v>
      </c>
      <c r="F183" s="24">
        <v>598.6</v>
      </c>
      <c r="G183" s="60"/>
    </row>
    <row r="184" spans="2:7" ht="15" customHeight="1" x14ac:dyDescent="0.2">
      <c r="B184" s="30"/>
      <c r="C184" s="42" t="s">
        <v>14</v>
      </c>
      <c r="D184" s="24">
        <v>966.8</v>
      </c>
      <c r="E184" s="24">
        <v>1002.9</v>
      </c>
      <c r="F184" s="24">
        <v>1013.5</v>
      </c>
      <c r="G184" s="60"/>
    </row>
    <row r="185" spans="2:7" ht="18" customHeight="1" x14ac:dyDescent="0.2">
      <c r="B185" s="37"/>
      <c r="C185" s="42" t="s">
        <v>10</v>
      </c>
      <c r="D185" s="24"/>
      <c r="E185" s="24"/>
      <c r="F185" s="24"/>
      <c r="G185" s="60"/>
    </row>
    <row r="186" spans="2:7" ht="31.9" customHeight="1" x14ac:dyDescent="0.2">
      <c r="B186" s="46" t="s">
        <v>60</v>
      </c>
      <c r="C186" s="15" t="s">
        <v>118</v>
      </c>
      <c r="D186" s="25"/>
      <c r="E186" s="25"/>
      <c r="F186" s="25"/>
      <c r="G186" s="54" t="s">
        <v>73</v>
      </c>
    </row>
    <row r="187" spans="2:7" ht="18" customHeight="1" x14ac:dyDescent="0.2">
      <c r="B187" s="43"/>
      <c r="C187" s="19" t="s">
        <v>3</v>
      </c>
      <c r="D187" s="9">
        <f>SUM(D189:D191)</f>
        <v>15.1</v>
      </c>
      <c r="E187" s="9">
        <f t="shared" ref="E187:F187" si="26">SUM(E189:E191)</f>
        <v>0</v>
      </c>
      <c r="F187" s="9">
        <f t="shared" si="26"/>
        <v>0</v>
      </c>
      <c r="G187" s="58"/>
    </row>
    <row r="188" spans="2:7" ht="18" customHeight="1" x14ac:dyDescent="0.2">
      <c r="B188" s="48"/>
      <c r="C188" s="44" t="s">
        <v>4</v>
      </c>
      <c r="D188" s="7"/>
      <c r="E188" s="7"/>
      <c r="F188" s="7"/>
      <c r="G188" s="59"/>
    </row>
    <row r="189" spans="2:7" ht="27.75" customHeight="1" x14ac:dyDescent="0.2">
      <c r="B189" s="30"/>
      <c r="C189" s="42" t="s">
        <v>11</v>
      </c>
      <c r="D189" s="24"/>
      <c r="E189" s="24"/>
      <c r="F189" s="24"/>
      <c r="G189" s="60"/>
    </row>
    <row r="190" spans="2:7" ht="27.75" customHeight="1" x14ac:dyDescent="0.2">
      <c r="B190" s="30"/>
      <c r="C190" s="42" t="s">
        <v>15</v>
      </c>
      <c r="D190" s="24">
        <v>15</v>
      </c>
      <c r="E190" s="24"/>
      <c r="F190" s="24"/>
      <c r="G190" s="60"/>
    </row>
    <row r="191" spans="2:7" ht="18" customHeight="1" x14ac:dyDescent="0.2">
      <c r="B191" s="37"/>
      <c r="C191" s="42" t="s">
        <v>10</v>
      </c>
      <c r="D191" s="24">
        <v>0.1</v>
      </c>
      <c r="E191" s="24"/>
      <c r="F191" s="24"/>
      <c r="G191" s="60"/>
    </row>
    <row r="192" spans="2:7" ht="30.75" customHeight="1" x14ac:dyDescent="0.2">
      <c r="B192" s="46" t="s">
        <v>61</v>
      </c>
      <c r="C192" s="15" t="s">
        <v>117</v>
      </c>
      <c r="D192" s="25"/>
      <c r="E192" s="25"/>
      <c r="F192" s="25"/>
      <c r="G192" s="54" t="s">
        <v>78</v>
      </c>
    </row>
    <row r="193" spans="2:7" ht="18" customHeight="1" x14ac:dyDescent="0.2">
      <c r="B193" s="43"/>
      <c r="C193" s="19" t="s">
        <v>3</v>
      </c>
      <c r="D193" s="9">
        <f>SUM(D195)</f>
        <v>50</v>
      </c>
      <c r="E193" s="9">
        <f t="shared" ref="E193:F193" si="27">SUM(E195)</f>
        <v>50</v>
      </c>
      <c r="F193" s="9">
        <f t="shared" si="27"/>
        <v>50</v>
      </c>
      <c r="G193" s="58"/>
    </row>
    <row r="194" spans="2:7" ht="14.25" customHeight="1" x14ac:dyDescent="0.2">
      <c r="B194" s="48"/>
      <c r="C194" s="44" t="s">
        <v>4</v>
      </c>
      <c r="D194" s="7"/>
      <c r="E194" s="7"/>
      <c r="F194" s="7"/>
      <c r="G194" s="59"/>
    </row>
    <row r="195" spans="2:7" ht="18" customHeight="1" x14ac:dyDescent="0.2">
      <c r="B195" s="30"/>
      <c r="C195" s="64" t="s">
        <v>14</v>
      </c>
      <c r="D195" s="65">
        <v>50</v>
      </c>
      <c r="E195" s="65">
        <v>50</v>
      </c>
      <c r="F195" s="65">
        <v>50</v>
      </c>
      <c r="G195" s="66"/>
    </row>
    <row r="196" spans="2:7" x14ac:dyDescent="0.2">
      <c r="B196" s="14" t="s">
        <v>62</v>
      </c>
      <c r="C196" s="15" t="s">
        <v>116</v>
      </c>
      <c r="D196" s="25"/>
      <c r="E196" s="25"/>
      <c r="F196" s="25"/>
      <c r="G196" s="54" t="s">
        <v>78</v>
      </c>
    </row>
    <row r="197" spans="2:7" ht="21" customHeight="1" x14ac:dyDescent="0.2">
      <c r="B197" s="43"/>
      <c r="C197" s="19" t="s">
        <v>3</v>
      </c>
      <c r="D197" s="9">
        <f>SUM(D199:D200)</f>
        <v>103.4</v>
      </c>
      <c r="E197" s="9">
        <f t="shared" ref="E197:F197" si="28">SUM(E199:E200)</f>
        <v>107.3</v>
      </c>
      <c r="F197" s="9">
        <f t="shared" si="28"/>
        <v>108.4</v>
      </c>
      <c r="G197" s="58"/>
    </row>
    <row r="198" spans="2:7" ht="17.25" customHeight="1" x14ac:dyDescent="0.2">
      <c r="B198" s="48"/>
      <c r="C198" s="44" t="s">
        <v>4</v>
      </c>
      <c r="D198" s="7"/>
      <c r="E198" s="7"/>
      <c r="F198" s="7"/>
      <c r="G198" s="59"/>
    </row>
    <row r="199" spans="2:7" ht="28.5" customHeight="1" x14ac:dyDescent="0.2">
      <c r="B199" s="30"/>
      <c r="C199" s="42" t="s">
        <v>11</v>
      </c>
      <c r="D199" s="24">
        <v>103.4</v>
      </c>
      <c r="E199" s="24">
        <v>107.3</v>
      </c>
      <c r="F199" s="24">
        <v>108.4</v>
      </c>
      <c r="G199" s="60"/>
    </row>
    <row r="200" spans="2:7" ht="15.75" customHeight="1" x14ac:dyDescent="0.2">
      <c r="B200" s="37"/>
      <c r="C200" s="42" t="s">
        <v>10</v>
      </c>
      <c r="D200" s="24"/>
      <c r="E200" s="24"/>
      <c r="F200" s="24"/>
      <c r="G200" s="60"/>
    </row>
    <row r="201" spans="2:7" ht="29.25" customHeight="1" x14ac:dyDescent="0.2">
      <c r="B201" s="14" t="s">
        <v>63</v>
      </c>
      <c r="C201" s="15" t="s">
        <v>115</v>
      </c>
      <c r="D201" s="25"/>
      <c r="E201" s="25"/>
      <c r="F201" s="25"/>
      <c r="G201" s="54" t="s">
        <v>79</v>
      </c>
    </row>
    <row r="202" spans="2:7" ht="15.75" customHeight="1" x14ac:dyDescent="0.2">
      <c r="B202" s="17"/>
      <c r="C202" s="19" t="s">
        <v>21</v>
      </c>
      <c r="D202" s="9">
        <f>SUM(D204:D205)</f>
        <v>482.5</v>
      </c>
      <c r="E202" s="9">
        <f t="shared" ref="E202:F202" si="29">SUM(E204:E205)</f>
        <v>500.5</v>
      </c>
      <c r="F202" s="9">
        <f t="shared" si="29"/>
        <v>505.8</v>
      </c>
      <c r="G202" s="58"/>
    </row>
    <row r="203" spans="2:7" ht="15.75" customHeight="1" x14ac:dyDescent="0.2">
      <c r="B203" s="78"/>
      <c r="C203" s="44" t="s">
        <v>4</v>
      </c>
      <c r="D203" s="7"/>
      <c r="E203" s="7"/>
      <c r="F203" s="7"/>
      <c r="G203" s="59"/>
    </row>
    <row r="204" spans="2:7" ht="15.75" customHeight="1" x14ac:dyDescent="0.2">
      <c r="B204" s="79"/>
      <c r="C204" s="64" t="s">
        <v>14</v>
      </c>
      <c r="D204" s="24">
        <v>482.5</v>
      </c>
      <c r="E204" s="24">
        <v>500.5</v>
      </c>
      <c r="F204" s="24">
        <v>505.8</v>
      </c>
      <c r="G204" s="60"/>
    </row>
    <row r="205" spans="2:7" ht="15.75" customHeight="1" x14ac:dyDescent="0.2">
      <c r="B205" s="80"/>
      <c r="C205" s="42" t="s">
        <v>10</v>
      </c>
      <c r="D205" s="24"/>
      <c r="E205" s="24"/>
      <c r="F205" s="24"/>
      <c r="G205" s="60"/>
    </row>
    <row r="206" spans="2:7" ht="17.25" customHeight="1" x14ac:dyDescent="0.2">
      <c r="B206" s="12" t="s">
        <v>65</v>
      </c>
      <c r="C206" s="20" t="s">
        <v>114</v>
      </c>
      <c r="D206" s="26"/>
      <c r="E206" s="26"/>
      <c r="F206" s="26"/>
      <c r="G206" s="53"/>
    </row>
    <row r="207" spans="2:7" ht="30" customHeight="1" x14ac:dyDescent="0.2">
      <c r="B207" s="46" t="s">
        <v>66</v>
      </c>
      <c r="C207" s="15" t="s">
        <v>113</v>
      </c>
      <c r="D207" s="25"/>
      <c r="E207" s="25"/>
      <c r="F207" s="25"/>
      <c r="G207" s="54" t="s">
        <v>73</v>
      </c>
    </row>
    <row r="208" spans="2:7" ht="17.25" customHeight="1" x14ac:dyDescent="0.2">
      <c r="B208" s="43"/>
      <c r="C208" s="19" t="s">
        <v>3</v>
      </c>
      <c r="D208" s="9">
        <f>SUM(D210:D211)</f>
        <v>285</v>
      </c>
      <c r="E208" s="9">
        <f t="shared" ref="E208:F208" si="30">SUM(E210:E211)</f>
        <v>0</v>
      </c>
      <c r="F208" s="9">
        <f t="shared" si="30"/>
        <v>0</v>
      </c>
      <c r="G208" s="58"/>
    </row>
    <row r="209" spans="2:7" ht="15.75" customHeight="1" x14ac:dyDescent="0.2">
      <c r="B209" s="48"/>
      <c r="C209" s="44" t="s">
        <v>4</v>
      </c>
      <c r="D209" s="7"/>
      <c r="E209" s="7"/>
      <c r="F209" s="7"/>
      <c r="G209" s="59"/>
    </row>
    <row r="210" spans="2:7" ht="26.25" customHeight="1" x14ac:dyDescent="0.2">
      <c r="B210" s="30"/>
      <c r="C210" s="42" t="s">
        <v>11</v>
      </c>
      <c r="D210" s="24"/>
      <c r="E210" s="24"/>
      <c r="F210" s="24"/>
      <c r="G210" s="60"/>
    </row>
    <row r="211" spans="2:7" ht="17.25" customHeight="1" x14ac:dyDescent="0.2">
      <c r="B211" s="37"/>
      <c r="C211" s="42" t="s">
        <v>10</v>
      </c>
      <c r="D211" s="24">
        <v>285</v>
      </c>
      <c r="E211" s="23"/>
      <c r="F211" s="23"/>
      <c r="G211" s="60"/>
    </row>
    <row r="212" spans="2:7" ht="16.5" customHeight="1" x14ac:dyDescent="0.2">
      <c r="B212" s="46" t="s">
        <v>67</v>
      </c>
      <c r="C212" s="15" t="s">
        <v>112</v>
      </c>
      <c r="D212" s="25"/>
      <c r="E212" s="25"/>
      <c r="F212" s="25"/>
      <c r="G212" s="54" t="s">
        <v>73</v>
      </c>
    </row>
    <row r="213" spans="2:7" ht="18" customHeight="1" x14ac:dyDescent="0.2">
      <c r="B213" s="43"/>
      <c r="C213" s="19" t="s">
        <v>3</v>
      </c>
      <c r="D213" s="9">
        <f>SUM(D215:D218)</f>
        <v>56.1</v>
      </c>
      <c r="E213" s="9">
        <f t="shared" ref="E213:F213" si="31">SUM(E215:E218)</f>
        <v>58.2</v>
      </c>
      <c r="F213" s="9">
        <f t="shared" si="31"/>
        <v>58.8</v>
      </c>
      <c r="G213" s="58"/>
    </row>
    <row r="214" spans="2:7" ht="16.149999999999999" customHeight="1" x14ac:dyDescent="0.2">
      <c r="B214" s="48"/>
      <c r="C214" s="44" t="s">
        <v>4</v>
      </c>
      <c r="D214" s="7"/>
      <c r="E214" s="7"/>
      <c r="F214" s="7"/>
      <c r="G214" s="59"/>
    </row>
    <row r="215" spans="2:7" ht="16.149999999999999" customHeight="1" x14ac:dyDescent="0.2">
      <c r="B215" s="30"/>
      <c r="C215" s="42" t="s">
        <v>11</v>
      </c>
      <c r="D215" s="24"/>
      <c r="E215" s="24"/>
      <c r="F215" s="24"/>
      <c r="G215" s="60"/>
    </row>
    <row r="216" spans="2:7" ht="16.149999999999999" customHeight="1" x14ac:dyDescent="0.2">
      <c r="B216" s="30"/>
      <c r="C216" s="64" t="s">
        <v>14</v>
      </c>
      <c r="D216" s="24">
        <v>56.1</v>
      </c>
      <c r="E216" s="24">
        <v>58.2</v>
      </c>
      <c r="F216" s="24">
        <v>58.8</v>
      </c>
      <c r="G216" s="60"/>
    </row>
    <row r="217" spans="2:7" ht="16.149999999999999" customHeight="1" x14ac:dyDescent="0.2">
      <c r="B217" s="36"/>
      <c r="C217" s="42" t="s">
        <v>15</v>
      </c>
      <c r="D217" s="24"/>
      <c r="E217" s="24"/>
      <c r="F217" s="24"/>
      <c r="G217" s="60"/>
    </row>
    <row r="218" spans="2:7" ht="16.149999999999999" customHeight="1" x14ac:dyDescent="0.2">
      <c r="B218" s="37"/>
      <c r="C218" s="42" t="s">
        <v>10</v>
      </c>
      <c r="D218" s="51"/>
      <c r="E218" s="51"/>
      <c r="F218" s="51"/>
      <c r="G218" s="61"/>
    </row>
    <row r="219" spans="2:7" ht="27" customHeight="1" x14ac:dyDescent="0.2">
      <c r="B219" s="46" t="s">
        <v>68</v>
      </c>
      <c r="C219" s="15" t="s">
        <v>111</v>
      </c>
      <c r="D219" s="25"/>
      <c r="E219" s="25"/>
      <c r="F219" s="25"/>
      <c r="G219" s="54" t="s">
        <v>73</v>
      </c>
    </row>
    <row r="220" spans="2:7" ht="16.149999999999999" customHeight="1" x14ac:dyDescent="0.2">
      <c r="B220" s="43"/>
      <c r="C220" s="19" t="s">
        <v>3</v>
      </c>
      <c r="D220" s="9">
        <f>SUM(D222:D223)</f>
        <v>500</v>
      </c>
      <c r="E220" s="9">
        <f t="shared" ref="E220:F220" si="32">SUM(E222:E223)</f>
        <v>0</v>
      </c>
      <c r="F220" s="9">
        <f t="shared" si="32"/>
        <v>0</v>
      </c>
      <c r="G220" s="58"/>
    </row>
    <row r="221" spans="2:7" ht="16.149999999999999" customHeight="1" x14ac:dyDescent="0.2">
      <c r="B221" s="48"/>
      <c r="C221" s="44" t="s">
        <v>4</v>
      </c>
      <c r="D221" s="7"/>
      <c r="E221" s="7"/>
      <c r="F221" s="7"/>
      <c r="G221" s="59"/>
    </row>
    <row r="222" spans="2:7" ht="16.149999999999999" customHeight="1" x14ac:dyDescent="0.2">
      <c r="B222" s="30"/>
      <c r="C222" s="42" t="s">
        <v>11</v>
      </c>
      <c r="D222" s="24"/>
      <c r="E222" s="24"/>
      <c r="F222" s="24"/>
      <c r="G222" s="60"/>
    </row>
    <row r="223" spans="2:7" ht="16.149999999999999" customHeight="1" x14ac:dyDescent="0.2">
      <c r="B223" s="37"/>
      <c r="C223" s="42" t="s">
        <v>10</v>
      </c>
      <c r="D223" s="24">
        <v>500</v>
      </c>
      <c r="E223" s="23"/>
      <c r="F223" s="23"/>
      <c r="G223" s="60"/>
    </row>
    <row r="224" spans="2:7" ht="21" customHeight="1" x14ac:dyDescent="0.2">
      <c r="B224" s="46" t="s">
        <v>69</v>
      </c>
      <c r="C224" s="15" t="s">
        <v>110</v>
      </c>
      <c r="D224" s="25"/>
      <c r="E224" s="25"/>
      <c r="F224" s="25"/>
      <c r="G224" s="54" t="s">
        <v>73</v>
      </c>
    </row>
    <row r="225" spans="2:7" ht="16.149999999999999" customHeight="1" x14ac:dyDescent="0.2">
      <c r="B225" s="43"/>
      <c r="C225" s="19" t="s">
        <v>3</v>
      </c>
      <c r="D225" s="9">
        <f>SUM(D227:D228)</f>
        <v>200</v>
      </c>
      <c r="E225" s="9">
        <f t="shared" ref="E225:F225" si="33">SUM(E227:E228)</f>
        <v>655</v>
      </c>
      <c r="F225" s="9">
        <f t="shared" si="33"/>
        <v>655</v>
      </c>
      <c r="G225" s="58"/>
    </row>
    <row r="226" spans="2:7" x14ac:dyDescent="0.2">
      <c r="B226" s="48"/>
      <c r="C226" s="44" t="s">
        <v>4</v>
      </c>
      <c r="D226" s="7"/>
      <c r="E226" s="7"/>
      <c r="F226" s="7"/>
      <c r="G226" s="59"/>
    </row>
    <row r="227" spans="2:7" ht="25.5" x14ac:dyDescent="0.2">
      <c r="B227" s="30"/>
      <c r="C227" s="42" t="s">
        <v>11</v>
      </c>
      <c r="D227" s="24"/>
      <c r="E227" s="23">
        <v>655</v>
      </c>
      <c r="F227" s="23">
        <v>655</v>
      </c>
      <c r="G227" s="60"/>
    </row>
    <row r="228" spans="2:7" ht="18.75" customHeight="1" x14ac:dyDescent="0.2">
      <c r="B228" s="37"/>
      <c r="C228" s="42" t="s">
        <v>10</v>
      </c>
      <c r="D228" s="24">
        <v>200</v>
      </c>
      <c r="E228" s="24"/>
      <c r="F228" s="24"/>
      <c r="G228" s="60"/>
    </row>
    <row r="229" spans="2:7" ht="43.5" customHeight="1" x14ac:dyDescent="0.2">
      <c r="B229" s="46" t="s">
        <v>80</v>
      </c>
      <c r="C229" s="15" t="s">
        <v>109</v>
      </c>
      <c r="D229" s="25"/>
      <c r="E229" s="25"/>
      <c r="F229" s="25"/>
      <c r="G229" s="54" t="s">
        <v>81</v>
      </c>
    </row>
    <row r="230" spans="2:7" ht="16.149999999999999" customHeight="1" x14ac:dyDescent="0.2">
      <c r="B230" s="43"/>
      <c r="C230" s="19" t="s">
        <v>3</v>
      </c>
      <c r="D230" s="9">
        <f>SUM(D232:D234)</f>
        <v>77</v>
      </c>
      <c r="E230" s="9">
        <f t="shared" ref="E230:F230" si="34">SUM(E232:E234)</f>
        <v>961.5</v>
      </c>
      <c r="F230" s="9">
        <f t="shared" si="34"/>
        <v>961.5</v>
      </c>
      <c r="G230" s="58"/>
    </row>
    <row r="231" spans="2:7" ht="16.149999999999999" customHeight="1" x14ac:dyDescent="0.2">
      <c r="B231" s="48"/>
      <c r="C231" s="44" t="s">
        <v>4</v>
      </c>
      <c r="D231" s="7"/>
      <c r="E231" s="7"/>
      <c r="F231" s="7"/>
      <c r="G231" s="59"/>
    </row>
    <row r="232" spans="2:7" ht="16.149999999999999" customHeight="1" x14ac:dyDescent="0.2">
      <c r="B232" s="30"/>
      <c r="C232" s="42" t="s">
        <v>11</v>
      </c>
      <c r="D232" s="24">
        <v>77</v>
      </c>
      <c r="E232" s="23">
        <v>111.5</v>
      </c>
      <c r="F232" s="23">
        <v>111.5</v>
      </c>
      <c r="G232" s="60"/>
    </row>
    <row r="233" spans="2:7" ht="16.149999999999999" customHeight="1" x14ac:dyDescent="0.2">
      <c r="B233" s="36"/>
      <c r="C233" s="42" t="s">
        <v>15</v>
      </c>
      <c r="D233" s="24"/>
      <c r="E233" s="24">
        <v>850</v>
      </c>
      <c r="F233" s="24">
        <v>850</v>
      </c>
      <c r="G233" s="60"/>
    </row>
    <row r="234" spans="2:7" ht="16.149999999999999" customHeight="1" x14ac:dyDescent="0.2">
      <c r="B234" s="37"/>
      <c r="C234" s="42" t="s">
        <v>10</v>
      </c>
      <c r="D234" s="51"/>
      <c r="E234" s="51"/>
      <c r="F234" s="51"/>
      <c r="G234" s="61"/>
    </row>
    <row r="235" spans="2:7" ht="55.5" customHeight="1" x14ac:dyDescent="0.2">
      <c r="B235" s="46" t="s">
        <v>82</v>
      </c>
      <c r="C235" s="15" t="s">
        <v>108</v>
      </c>
      <c r="D235" s="25"/>
      <c r="E235" s="25"/>
      <c r="F235" s="25"/>
      <c r="G235" s="54" t="s">
        <v>75</v>
      </c>
    </row>
    <row r="236" spans="2:7" ht="16.149999999999999" customHeight="1" x14ac:dyDescent="0.2">
      <c r="B236" s="43"/>
      <c r="C236" s="19" t="s">
        <v>3</v>
      </c>
      <c r="D236" s="9">
        <f>SUM(D238:D240)</f>
        <v>50</v>
      </c>
      <c r="E236" s="9">
        <f t="shared" ref="E236:F236" si="35">SUM(E238:E240)</f>
        <v>240</v>
      </c>
      <c r="F236" s="9">
        <f t="shared" si="35"/>
        <v>310</v>
      </c>
      <c r="G236" s="58"/>
    </row>
    <row r="237" spans="2:7" ht="16.149999999999999" customHeight="1" x14ac:dyDescent="0.2">
      <c r="B237" s="48"/>
      <c r="C237" s="44" t="s">
        <v>4</v>
      </c>
      <c r="D237" s="7"/>
      <c r="E237" s="7"/>
      <c r="F237" s="7"/>
      <c r="G237" s="59"/>
    </row>
    <row r="238" spans="2:7" ht="16.149999999999999" customHeight="1" x14ac:dyDescent="0.2">
      <c r="B238" s="30"/>
      <c r="C238" s="42" t="s">
        <v>11</v>
      </c>
      <c r="D238" s="24">
        <v>50</v>
      </c>
      <c r="E238" s="23">
        <v>40</v>
      </c>
      <c r="F238" s="23"/>
      <c r="G238" s="60"/>
    </row>
    <row r="239" spans="2:7" ht="16.149999999999999" customHeight="1" x14ac:dyDescent="0.2">
      <c r="B239" s="36"/>
      <c r="C239" s="42" t="s">
        <v>15</v>
      </c>
      <c r="D239" s="24"/>
      <c r="E239" s="24">
        <v>200</v>
      </c>
      <c r="F239" s="24">
        <v>310</v>
      </c>
      <c r="G239" s="60"/>
    </row>
    <row r="240" spans="2:7" ht="16.149999999999999" customHeight="1" x14ac:dyDescent="0.2">
      <c r="B240" s="37"/>
      <c r="C240" s="42" t="s">
        <v>10</v>
      </c>
      <c r="D240" s="51"/>
      <c r="E240" s="51"/>
      <c r="F240" s="51"/>
      <c r="G240" s="61"/>
    </row>
    <row r="241" spans="2:7" ht="28.5" customHeight="1" x14ac:dyDescent="0.2">
      <c r="B241" s="46" t="s">
        <v>83</v>
      </c>
      <c r="C241" s="15" t="s">
        <v>107</v>
      </c>
      <c r="D241" s="25"/>
      <c r="E241" s="25"/>
      <c r="F241" s="25"/>
      <c r="G241" s="54" t="s">
        <v>73</v>
      </c>
    </row>
    <row r="242" spans="2:7" ht="16.149999999999999" customHeight="1" x14ac:dyDescent="0.2">
      <c r="B242" s="43"/>
      <c r="C242" s="19" t="s">
        <v>3</v>
      </c>
      <c r="D242" s="9">
        <f>SUM(D244:D246)</f>
        <v>500</v>
      </c>
      <c r="E242" s="9">
        <f t="shared" ref="E242:F242" si="36">SUM(E244:E246)</f>
        <v>0</v>
      </c>
      <c r="F242" s="9">
        <f t="shared" si="36"/>
        <v>0</v>
      </c>
      <c r="G242" s="58"/>
    </row>
    <row r="243" spans="2:7" ht="16.149999999999999" customHeight="1" x14ac:dyDescent="0.2">
      <c r="B243" s="48"/>
      <c r="C243" s="44" t="s">
        <v>4</v>
      </c>
      <c r="D243" s="7"/>
      <c r="E243" s="7"/>
      <c r="F243" s="7"/>
      <c r="G243" s="59"/>
    </row>
    <row r="244" spans="2:7" ht="16.149999999999999" customHeight="1" x14ac:dyDescent="0.2">
      <c r="B244" s="30"/>
      <c r="C244" s="42" t="s">
        <v>11</v>
      </c>
      <c r="D244" s="24"/>
      <c r="E244" s="24"/>
      <c r="F244" s="24"/>
      <c r="G244" s="60"/>
    </row>
    <row r="245" spans="2:7" ht="16.149999999999999" customHeight="1" x14ac:dyDescent="0.2">
      <c r="B245" s="36"/>
      <c r="C245" s="42" t="s">
        <v>15</v>
      </c>
      <c r="D245" s="24"/>
      <c r="E245" s="24"/>
      <c r="F245" s="24"/>
      <c r="G245" s="60"/>
    </row>
    <row r="246" spans="2:7" ht="16.149999999999999" customHeight="1" x14ac:dyDescent="0.2">
      <c r="B246" s="37"/>
      <c r="C246" s="42" t="s">
        <v>10</v>
      </c>
      <c r="D246" s="51">
        <v>500</v>
      </c>
      <c r="E246" s="67"/>
      <c r="F246" s="67"/>
      <c r="G246" s="61"/>
    </row>
    <row r="247" spans="2:7" ht="33" customHeight="1" x14ac:dyDescent="0.2">
      <c r="B247" s="46" t="s">
        <v>87</v>
      </c>
      <c r="C247" s="15" t="s">
        <v>106</v>
      </c>
      <c r="D247" s="25"/>
      <c r="E247" s="25"/>
      <c r="F247" s="25"/>
      <c r="G247" s="54" t="s">
        <v>73</v>
      </c>
    </row>
    <row r="248" spans="2:7" ht="16.149999999999999" customHeight="1" x14ac:dyDescent="0.2">
      <c r="B248" s="43"/>
      <c r="C248" s="19" t="s">
        <v>3</v>
      </c>
      <c r="D248" s="9"/>
      <c r="E248" s="9">
        <f>SUM(E250:E253)</f>
        <v>476.90000000000003</v>
      </c>
      <c r="F248" s="9">
        <f>SUM(F250:F253)</f>
        <v>26.2</v>
      </c>
      <c r="G248" s="58"/>
    </row>
    <row r="249" spans="2:7" ht="16.149999999999999" customHeight="1" x14ac:dyDescent="0.2">
      <c r="B249" s="48"/>
      <c r="C249" s="44" t="s">
        <v>4</v>
      </c>
      <c r="D249" s="7"/>
      <c r="E249" s="7"/>
      <c r="F249" s="7"/>
      <c r="G249" s="59"/>
    </row>
    <row r="250" spans="2:7" ht="16.149999999999999" customHeight="1" x14ac:dyDescent="0.2">
      <c r="B250" s="30"/>
      <c r="C250" s="42" t="s">
        <v>11</v>
      </c>
      <c r="D250" s="24"/>
      <c r="E250" s="23"/>
      <c r="F250" s="23"/>
      <c r="G250" s="60"/>
    </row>
    <row r="251" spans="2:7" ht="16.149999999999999" customHeight="1" x14ac:dyDescent="0.2">
      <c r="B251" s="30"/>
      <c r="C251" s="42" t="s">
        <v>14</v>
      </c>
      <c r="D251" s="24"/>
      <c r="E251" s="23">
        <v>50.6</v>
      </c>
      <c r="F251" s="23">
        <v>1.2</v>
      </c>
      <c r="G251" s="60"/>
    </row>
    <row r="252" spans="2:7" ht="16.149999999999999" customHeight="1" x14ac:dyDescent="0.2">
      <c r="B252" s="36"/>
      <c r="C252" s="42" t="s">
        <v>15</v>
      </c>
      <c r="D252" s="24"/>
      <c r="E252" s="23">
        <v>426.3</v>
      </c>
      <c r="F252" s="23">
        <v>25</v>
      </c>
      <c r="G252" s="60"/>
    </row>
    <row r="253" spans="2:7" ht="16.149999999999999" customHeight="1" x14ac:dyDescent="0.2">
      <c r="B253" s="37"/>
      <c r="C253" s="42" t="s">
        <v>10</v>
      </c>
      <c r="D253" s="51"/>
      <c r="E253" s="51"/>
      <c r="F253" s="51"/>
      <c r="G253" s="61"/>
    </row>
    <row r="254" spans="2:7" ht="51.6" customHeight="1" x14ac:dyDescent="0.2">
      <c r="B254" s="46" t="s">
        <v>86</v>
      </c>
      <c r="C254" s="15" t="s">
        <v>105</v>
      </c>
      <c r="D254" s="25"/>
      <c r="E254" s="25"/>
      <c r="F254" s="25"/>
      <c r="G254" s="54" t="s">
        <v>73</v>
      </c>
    </row>
    <row r="255" spans="2:7" ht="16.149999999999999" customHeight="1" x14ac:dyDescent="0.2">
      <c r="B255" s="43"/>
      <c r="C255" s="19" t="s">
        <v>3</v>
      </c>
      <c r="D255" s="9"/>
      <c r="E255" s="9">
        <f>SUM(E257:E259)</f>
        <v>0</v>
      </c>
      <c r="F255" s="9">
        <f>SUM(F257:F259)</f>
        <v>102.4</v>
      </c>
      <c r="G255" s="58"/>
    </row>
    <row r="256" spans="2:7" ht="16.149999999999999" customHeight="1" x14ac:dyDescent="0.2">
      <c r="B256" s="48"/>
      <c r="C256" s="44" t="s">
        <v>4</v>
      </c>
      <c r="D256" s="7"/>
      <c r="E256" s="7"/>
      <c r="F256" s="7"/>
      <c r="G256" s="59"/>
    </row>
    <row r="257" spans="2:7" ht="16.149999999999999" customHeight="1" x14ac:dyDescent="0.2">
      <c r="B257" s="30"/>
      <c r="C257" s="42" t="s">
        <v>11</v>
      </c>
      <c r="D257" s="24"/>
      <c r="E257" s="24"/>
      <c r="F257" s="24">
        <v>102.4</v>
      </c>
      <c r="G257" s="60"/>
    </row>
    <row r="258" spans="2:7" ht="16.149999999999999" customHeight="1" x14ac:dyDescent="0.2">
      <c r="B258" s="36"/>
      <c r="C258" s="42" t="s">
        <v>15</v>
      </c>
      <c r="D258" s="24"/>
      <c r="E258" s="24"/>
      <c r="F258" s="24"/>
      <c r="G258" s="60"/>
    </row>
    <row r="259" spans="2:7" ht="16.149999999999999" customHeight="1" x14ac:dyDescent="0.2">
      <c r="B259" s="37"/>
      <c r="C259" s="42" t="s">
        <v>10</v>
      </c>
      <c r="D259" s="51"/>
      <c r="E259" s="51"/>
      <c r="F259" s="51"/>
      <c r="G259" s="61"/>
    </row>
    <row r="260" spans="2:7" ht="27.75" customHeight="1" x14ac:dyDescent="0.2">
      <c r="B260" s="12" t="s">
        <v>70</v>
      </c>
      <c r="C260" s="20" t="s">
        <v>104</v>
      </c>
      <c r="D260" s="26"/>
      <c r="E260" s="26"/>
      <c r="F260" s="26"/>
      <c r="G260" s="53"/>
    </row>
    <row r="261" spans="2:7" ht="34.9" customHeight="1" x14ac:dyDescent="0.2">
      <c r="B261" s="46" t="s">
        <v>71</v>
      </c>
      <c r="C261" s="15" t="s">
        <v>103</v>
      </c>
      <c r="D261" s="25"/>
      <c r="E261" s="25"/>
      <c r="F261" s="25"/>
      <c r="G261" s="54" t="s">
        <v>84</v>
      </c>
    </row>
    <row r="262" spans="2:7" ht="16.149999999999999" customHeight="1" x14ac:dyDescent="0.2">
      <c r="B262" s="43"/>
      <c r="C262" s="19" t="s">
        <v>3</v>
      </c>
      <c r="D262" s="9">
        <f>SUM(D264:D265)</f>
        <v>35</v>
      </c>
      <c r="E262" s="9">
        <f t="shared" ref="E262:F262" si="37">SUM(E264:E265)</f>
        <v>36.299999999999997</v>
      </c>
      <c r="F262" s="9">
        <f t="shared" si="37"/>
        <v>36.700000000000003</v>
      </c>
      <c r="G262" s="58"/>
    </row>
    <row r="263" spans="2:7" ht="16.149999999999999" customHeight="1" x14ac:dyDescent="0.2">
      <c r="B263" s="48"/>
      <c r="C263" s="44" t="s">
        <v>4</v>
      </c>
      <c r="D263" s="7"/>
      <c r="E263" s="7"/>
      <c r="F263" s="7"/>
      <c r="G263" s="59"/>
    </row>
    <row r="264" spans="2:7" ht="16.149999999999999" customHeight="1" x14ac:dyDescent="0.2">
      <c r="B264" s="30"/>
      <c r="C264" s="42" t="s">
        <v>11</v>
      </c>
      <c r="D264" s="24">
        <v>35</v>
      </c>
      <c r="E264" s="24">
        <v>36.299999999999997</v>
      </c>
      <c r="F264" s="24">
        <v>36.700000000000003</v>
      </c>
      <c r="G264" s="60"/>
    </row>
    <row r="265" spans="2:7" ht="16.149999999999999" customHeight="1" x14ac:dyDescent="0.2">
      <c r="B265" s="37"/>
      <c r="C265" s="42" t="s">
        <v>10</v>
      </c>
      <c r="D265" s="24"/>
      <c r="E265" s="24"/>
      <c r="F265" s="24"/>
      <c r="G265" s="60"/>
    </row>
    <row r="266" spans="2:7" ht="25.5" customHeight="1" x14ac:dyDescent="0.2">
      <c r="B266" s="46" t="s">
        <v>72</v>
      </c>
      <c r="C266" s="15" t="s">
        <v>102</v>
      </c>
      <c r="D266" s="25"/>
      <c r="E266" s="25"/>
      <c r="F266" s="25"/>
      <c r="G266" s="54" t="s">
        <v>85</v>
      </c>
    </row>
    <row r="267" spans="2:7" ht="25.5" customHeight="1" x14ac:dyDescent="0.2">
      <c r="B267" s="43"/>
      <c r="C267" s="19" t="s">
        <v>3</v>
      </c>
      <c r="D267" s="9">
        <f>SUM(D269:D270)</f>
        <v>12</v>
      </c>
      <c r="E267" s="9">
        <f t="shared" ref="E267:F267" si="38">SUM(E269:E270)</f>
        <v>12.4</v>
      </c>
      <c r="F267" s="9">
        <f t="shared" si="38"/>
        <v>12.5</v>
      </c>
      <c r="G267" s="58"/>
    </row>
    <row r="268" spans="2:7" ht="16.149999999999999" customHeight="1" x14ac:dyDescent="0.2">
      <c r="B268" s="48"/>
      <c r="C268" s="44" t="s">
        <v>4</v>
      </c>
      <c r="D268" s="7"/>
      <c r="E268" s="7"/>
      <c r="F268" s="7"/>
      <c r="G268" s="59"/>
    </row>
    <row r="269" spans="2:7" ht="16.149999999999999" customHeight="1" x14ac:dyDescent="0.2">
      <c r="B269" s="30"/>
      <c r="C269" s="42" t="s">
        <v>11</v>
      </c>
      <c r="D269" s="24">
        <v>12</v>
      </c>
      <c r="E269" s="24">
        <v>12.4</v>
      </c>
      <c r="F269" s="24">
        <v>12.5</v>
      </c>
      <c r="G269" s="60"/>
    </row>
    <row r="270" spans="2:7" ht="16.149999999999999" customHeight="1" x14ac:dyDescent="0.2">
      <c r="B270" s="37"/>
      <c r="C270" s="42" t="s">
        <v>10</v>
      </c>
      <c r="D270" s="24"/>
      <c r="E270" s="24"/>
      <c r="F270" s="24"/>
      <c r="G270" s="60"/>
    </row>
    <row r="271" spans="2:7" ht="26.25" customHeight="1" x14ac:dyDescent="0.2">
      <c r="B271" s="29"/>
      <c r="C271" s="40" t="s">
        <v>22</v>
      </c>
      <c r="D271" s="41">
        <f>+D267+D262+D236+D230+D225+D220+D213+D208+D197+D193+D187+D181+D175+D162+D155+D149+D143+D136+D128+D121+D114+D107+D100+D93+D86+D79+D72+D65+D57+D50+D42+D35+D28+D21+D14+D7+D255+D248+D242+D202+D168</f>
        <v>28131.7</v>
      </c>
      <c r="E271" s="41">
        <f>+E267+E262+E236+E230+E225+E220+E213+E208+E197+E193+E187+E181+E175+E162+E155+E149+E143+E136+E128+E121+E114+E107+E100+E93+E86+E79+E72+E65+E57+E50+E42+E35+E28+E21+E14+E7+E255+E248+E242+E202+E168</f>
        <v>29824.800000000007</v>
      </c>
      <c r="F271" s="41">
        <f>+F267+F262+F236+F230+F225+F220+F213+F208+F197+F193+F187+F181+F175+F162+F155+F149+F143+F136+F128+F121+F114+F107+F100+F93+F86+F79+F72+F65+F57+F50+F42+F35+F28+F21+F14+F7+F255+F248+F242+F202+F168</f>
        <v>29836.799999999999</v>
      </c>
      <c r="G271" s="62"/>
    </row>
    <row r="272" spans="2:7" ht="15.75" customHeight="1" x14ac:dyDescent="0.2">
      <c r="B272" s="22"/>
      <c r="C272" s="21" t="s">
        <v>5</v>
      </c>
      <c r="D272" s="6">
        <f>+D238+D232</f>
        <v>127</v>
      </c>
      <c r="E272" s="6">
        <f>+E233+E232+E238+E239</f>
        <v>1201.5</v>
      </c>
      <c r="F272" s="6">
        <f>+F239+F233+F232</f>
        <v>1271.5</v>
      </c>
      <c r="G272" s="63"/>
    </row>
    <row r="273" spans="2:7" ht="31.5" customHeight="1" x14ac:dyDescent="0.2">
      <c r="B273" s="22"/>
      <c r="C273" s="21" t="s">
        <v>6</v>
      </c>
      <c r="D273" s="6">
        <v>3962.9</v>
      </c>
      <c r="E273" s="6">
        <f>+E271-D271</f>
        <v>1693.1000000000058</v>
      </c>
      <c r="F273" s="6">
        <f>+F271-E271</f>
        <v>11.999999999992724</v>
      </c>
      <c r="G273" s="63"/>
    </row>
    <row r="274" spans="2:7" ht="13.15" customHeight="1" x14ac:dyDescent="0.2">
      <c r="B274" s="85" t="s">
        <v>12</v>
      </c>
      <c r="C274" s="85"/>
      <c r="D274" s="85"/>
      <c r="E274" s="85"/>
      <c r="F274" s="85"/>
      <c r="G274" s="85"/>
    </row>
    <row r="275" spans="2:7" ht="18" customHeight="1" x14ac:dyDescent="0.2">
      <c r="B275" s="81" t="s">
        <v>13</v>
      </c>
      <c r="C275" s="81"/>
      <c r="D275" s="81"/>
      <c r="E275" s="81"/>
      <c r="F275" s="81"/>
      <c r="G275" s="81"/>
    </row>
    <row r="276" spans="2:7" x14ac:dyDescent="0.2">
      <c r="B276" s="82" t="s">
        <v>17</v>
      </c>
      <c r="C276" s="82"/>
      <c r="D276" s="82"/>
      <c r="E276" s="82"/>
      <c r="F276" s="82"/>
      <c r="G276" s="82"/>
    </row>
    <row r="277" spans="2:7" x14ac:dyDescent="0.2">
      <c r="B277" s="1" t="s">
        <v>16</v>
      </c>
    </row>
    <row r="279" spans="2:7" x14ac:dyDescent="0.2">
      <c r="B279" s="68" t="s">
        <v>136</v>
      </c>
      <c r="C279" s="69">
        <v>2024</v>
      </c>
      <c r="D279" s="69">
        <v>2025</v>
      </c>
      <c r="E279" s="69">
        <v>2026</v>
      </c>
    </row>
    <row r="280" spans="2:7" ht="36" x14ac:dyDescent="0.2">
      <c r="B280" s="70" t="s">
        <v>3</v>
      </c>
      <c r="C280" s="76">
        <f>+C282+C283+C284+C285+C286</f>
        <v>28131.700000000004</v>
      </c>
      <c r="D280" s="76">
        <f>+D282+D283+D284+D285+D286</f>
        <v>29824.799999999999</v>
      </c>
      <c r="E280" s="76">
        <f>+E282+E283+E285+E284+E286</f>
        <v>29836.800000000007</v>
      </c>
      <c r="F280" s="35"/>
      <c r="G280" s="35"/>
    </row>
    <row r="281" spans="2:7" x14ac:dyDescent="0.2">
      <c r="B281" s="71" t="s">
        <v>4</v>
      </c>
      <c r="C281" s="72"/>
      <c r="D281" s="72"/>
      <c r="E281" s="72"/>
    </row>
    <row r="282" spans="2:7" ht="48" x14ac:dyDescent="0.2">
      <c r="B282" s="73" t="s">
        <v>11</v>
      </c>
      <c r="C282" s="74">
        <f>+D9+D16+D23+D30+D37+D52+D59+D67+D74+D81+D88+D95+D102+D109+D116+D123+D130+D138+D145+D151+D157+D164+D177+D183+D199+D232+D238+D264+D269</f>
        <v>11957.7</v>
      </c>
      <c r="D282" s="74">
        <f>+E9+E16+E23+E30+E37+E52+E59+E67+E74+E81+E88+E95+E102+E109+E116+E123+E130+E138+E145+E151+E157+E164+E177+E183+E199+E232+E238+E264+E269+E227</f>
        <v>13078.499999999998</v>
      </c>
      <c r="E282" s="74">
        <f>+F9+F16+F23+F30+F37+F52+F59+F67+F74+F81+F88+F95+F102+F109+F116+F123+F130+F138+F145+F151+F157+F164+F177+F183+F199+F232+F238+F264+F269+F257+F227</f>
        <v>13270.600000000002</v>
      </c>
    </row>
    <row r="283" spans="2:7" ht="24" x14ac:dyDescent="0.2">
      <c r="B283" s="73" t="s">
        <v>137</v>
      </c>
      <c r="C283" s="74">
        <f>+D11+D18+D25+D32+D39+D54+D61+D69+D76+D83+D90+D97+D104+D111+D118+D125+D132+D140+D159</f>
        <v>502.69999999999993</v>
      </c>
      <c r="D283" s="74">
        <f>+E11+E18+E25+E32+E39+E54+E61+E69+E76+E83+E90+E97+E104+E111+E118+E125+E132+E140+E159</f>
        <v>521.70000000000005</v>
      </c>
      <c r="E283" s="74">
        <f>+F11+F18+F25+F32+F39+F54+F61+F69+F76+F83+F90+F97+F104+F111+F118+F125+F132+F140+F159</f>
        <v>527.5</v>
      </c>
    </row>
    <row r="284" spans="2:7" ht="48" x14ac:dyDescent="0.2">
      <c r="B284" s="73" t="s">
        <v>10</v>
      </c>
      <c r="C284" s="74">
        <f>+D12+D19+D26+D33+D40+D55+D62+D70+D77+D84+D91+D98+D105+D112+D119+D126+D133+D141+D160+D191+D223+D228+D246+D211</f>
        <v>2428.2000000000003</v>
      </c>
      <c r="D284" s="74">
        <f>+E12+E19+E26+E33+E40+E55+E62+E70+E77+E84+E91+E98+E105+E112+E119+E126+E133+E141+E160+E191+E223+E228+E246+E211</f>
        <v>978.1</v>
      </c>
      <c r="E284" s="74">
        <f>+F12+F19+F26+F33+F40+F55+F62+F70+F77+F84+F91+F98+F105+F112+F119+F126+F133+F141+F160+F191+F223+F228+F246+F211</f>
        <v>988.2</v>
      </c>
      <c r="F284" s="35"/>
    </row>
    <row r="285" spans="2:7" ht="36" x14ac:dyDescent="0.2">
      <c r="B285" s="73" t="s">
        <v>14</v>
      </c>
      <c r="C285" s="74">
        <f>+D10+D17+D24+D31+D38+D53+D60+D68+D75+D82+D89+D96+D103+D110+D117+D124+D131+D139+D146+D158+D165+D184+D195+D204+D216+D45</f>
        <v>13228.1</v>
      </c>
      <c r="D285" s="74">
        <f>+E10+E17+E24+E31+E38+E53+E60+E68+E75+E82+E89+E96+E103+E110+E117+E124+E131+E139+E146+E158+E165+E184+E195+E204+E216+E45+E251</f>
        <v>13770.200000000003</v>
      </c>
      <c r="E285" s="74">
        <f>+F10+F17+F24+F31+F38+F53+F60+F68+F75+F82+F89+F96+F103+F110+F117+F124+F131+F139+F146+F158+F165+F184+F195+F204+F216+F45+F251</f>
        <v>13865.500000000002</v>
      </c>
    </row>
    <row r="286" spans="2:7" ht="48" x14ac:dyDescent="0.2">
      <c r="B286" s="75" t="s">
        <v>15</v>
      </c>
      <c r="C286" s="74">
        <f>+D190</f>
        <v>15</v>
      </c>
      <c r="D286" s="74">
        <f>+E233+E239+E252</f>
        <v>1476.3</v>
      </c>
      <c r="E286" s="74">
        <f>+F252+F239+F233</f>
        <v>1185</v>
      </c>
    </row>
  </sheetData>
  <customSheetViews>
    <customSheetView guid="{BA201185-ED25-416B-A3F0-C2C4C832AC1A}" showPageBreaks="1" fitToPage="1">
      <selection activeCell="N5" sqref="N5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A735A7C4-BF3C-42F7-A620-4421AE989E8C}" fitToPage="1">
      <selection activeCell="D3" sqref="D3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232DF806-A19A-41EE-9DAD-1D136406816C}" fitToPage="1" topLeftCell="A221">
      <selection activeCell="C239" sqref="C239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332F9C2A-37BA-4BBD-8438-18775629EB58}" fitToPage="1" topLeftCell="A247">
      <selection activeCell="H276" sqref="H27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D2A1F25A-029E-4AD1-9F7F-BF285767DFEE}" fitToPage="1" topLeftCell="A92">
      <selection activeCell="C85" sqref="C85"/>
      <pageMargins left="0.39370078740157483" right="0.39370078740157483" top="0.59055118110236227" bottom="0.59055118110236227" header="0" footer="0"/>
      <pageSetup paperSize="9" scale="61" fitToHeight="0" orientation="portrait" r:id="rId5"/>
    </customSheetView>
  </customSheetViews>
  <mergeCells count="17">
    <mergeCell ref="B275:G275"/>
    <mergeCell ref="B276:G276"/>
    <mergeCell ref="B18:B19"/>
    <mergeCell ref="B22:B26"/>
    <mergeCell ref="B274:G274"/>
    <mergeCell ref="B43:B47"/>
    <mergeCell ref="B51:B55"/>
    <mergeCell ref="B58:B62"/>
    <mergeCell ref="B66:B70"/>
    <mergeCell ref="B73:B77"/>
    <mergeCell ref="B80:B84"/>
    <mergeCell ref="B87:B91"/>
    <mergeCell ref="B94:B98"/>
    <mergeCell ref="B2:G2"/>
    <mergeCell ref="B29:B33"/>
    <mergeCell ref="B36:B40"/>
    <mergeCell ref="B203:B205"/>
  </mergeCells>
  <pageMargins left="0.39370078740157483" right="0.39370078740157483" top="0.59055118110236227" bottom="0.59055118110236227" header="0" footer="0"/>
  <pageSetup paperSize="9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topLeftCell="A7" zoomScaleNormal="100" workbookViewId="0">
      <selection activeCell="D2" sqref="D2"/>
    </sheetView>
  </sheetViews>
  <sheetFormatPr defaultColWidth="9.140625" defaultRowHeight="12.75" x14ac:dyDescent="0.2"/>
  <cols>
    <col min="1" max="1" width="2.5703125" style="1" customWidth="1"/>
    <col min="2" max="2" width="44.7109375" style="4" customWidth="1"/>
    <col min="3" max="16384" width="9.140625" style="1"/>
  </cols>
  <sheetData>
    <row r="1" spans="2:2" ht="35.25" customHeight="1" x14ac:dyDescent="0.2">
      <c r="B1" s="32" t="s">
        <v>3</v>
      </c>
    </row>
    <row r="2" spans="2:2" ht="177" customHeight="1" x14ac:dyDescent="0.2">
      <c r="B2" s="3" t="s">
        <v>23</v>
      </c>
    </row>
    <row r="3" spans="2:2" ht="178.5" customHeight="1" x14ac:dyDescent="0.2">
      <c r="B3" s="2" t="s">
        <v>24</v>
      </c>
    </row>
    <row r="4" spans="2:2" ht="102" customHeight="1" x14ac:dyDescent="0.2">
      <c r="B4" s="2" t="s">
        <v>25</v>
      </c>
    </row>
    <row r="5" spans="2:2" ht="70.5" customHeight="1" x14ac:dyDescent="0.2">
      <c r="B5" s="2" t="s">
        <v>26</v>
      </c>
    </row>
    <row r="6" spans="2:2" ht="39" customHeight="1" x14ac:dyDescent="0.2">
      <c r="B6" s="2" t="s">
        <v>27</v>
      </c>
    </row>
    <row r="7" spans="2:2" ht="190.9" customHeight="1" x14ac:dyDescent="0.2">
      <c r="B7" s="2" t="s">
        <v>28</v>
      </c>
    </row>
    <row r="8" spans="2:2" ht="129" customHeight="1" x14ac:dyDescent="0.2">
      <c r="B8" s="52" t="s">
        <v>29</v>
      </c>
    </row>
    <row r="9" spans="2:2" x14ac:dyDescent="0.2">
      <c r="B9" s="5"/>
    </row>
  </sheetData>
  <customSheetViews>
    <customSheetView guid="{BA201185-ED25-416B-A3F0-C2C4C832AC1A}" fitToPage="1" state="hidden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A735A7C4-BF3C-42F7-A620-4421AE989E8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232DF806-A19A-41EE-9DAD-1D136406816C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332F9C2A-37BA-4BBD-8438-18775629EB58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D2A1F25A-029E-4AD1-9F7F-BF285767DFEE}" fitToPage="1" topLeftCell="A7">
      <selection activeCell="D2" sqref="D2"/>
      <pageMargins left="0.39370078740157483" right="0.39370078740157483" top="0.59055118110236227" bottom="0.59055118110236227" header="0" footer="0"/>
      <pageSetup paperSize="9" scale="62" fitToHeight="0" orientation="portrait" r:id="rId5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2024-01-31T07:38:29Z</cp:lastPrinted>
  <dcterms:created xsi:type="dcterms:W3CDTF">2023-07-11T10:34:54Z</dcterms:created>
  <dcterms:modified xsi:type="dcterms:W3CDTF">2024-01-31T07:38:41Z</dcterms:modified>
</cp:coreProperties>
</file>