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4F9CEEB3-F6CD-41F0-B5FA-4E596AD8A9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ograma 3 lentelė" sheetId="1" r:id="rId1"/>
    <sheet name="Lėšų atmintinė" sheetId="2" state="hidden" r:id="rId2"/>
  </sheets>
  <calcPr calcId="191029"/>
  <customWorkbookViews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user - Individuali peržiūra" guid="{C1EF5078-F834-466D-A78D-C2FEFDDB78FD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E81" i="1"/>
  <c r="E76" i="1"/>
  <c r="F66" i="1"/>
  <c r="F15" i="1"/>
  <c r="E79" i="1"/>
  <c r="D76" i="1"/>
  <c r="E82" i="1"/>
  <c r="D82" i="1"/>
  <c r="E52" i="1"/>
  <c r="E78" i="1"/>
  <c r="F35" i="1"/>
  <c r="E35" i="1"/>
  <c r="D35" i="1"/>
  <c r="E46" i="1"/>
  <c r="D78" i="1"/>
  <c r="D81" i="1"/>
  <c r="D80" i="1"/>
  <c r="D79" i="1"/>
  <c r="C81" i="1"/>
  <c r="C80" i="1"/>
  <c r="C79" i="1"/>
  <c r="C76" i="1" s="1"/>
  <c r="C78" i="1"/>
  <c r="D30" i="1"/>
  <c r="E30" i="1"/>
  <c r="F30" i="1"/>
  <c r="F11" i="1"/>
  <c r="E11" i="1"/>
  <c r="D11" i="1"/>
  <c r="E17" i="1" l="1"/>
  <c r="F17" i="1"/>
  <c r="D17" i="1"/>
  <c r="E22" i="1"/>
  <c r="F22" i="1"/>
  <c r="D22" i="1"/>
  <c r="E26" i="1"/>
  <c r="F26" i="1"/>
  <c r="D26" i="1"/>
  <c r="E57" i="1"/>
  <c r="F57" i="1"/>
  <c r="D57" i="1"/>
  <c r="F52" i="1"/>
  <c r="D52" i="1"/>
  <c r="F46" i="1"/>
  <c r="D46" i="1"/>
  <c r="E41" i="1"/>
  <c r="F41" i="1"/>
  <c r="D41" i="1"/>
  <c r="E7" i="1"/>
  <c r="F7" i="1"/>
  <c r="D7" i="1"/>
  <c r="D66" i="1" l="1"/>
  <c r="E66" i="1"/>
  <c r="F68" i="1" s="1"/>
  <c r="E68" i="1" l="1"/>
</calcChain>
</file>

<file path=xl/sharedStrings.xml><?xml version="1.0" encoding="utf-8"?>
<sst xmlns="http://schemas.openxmlformats.org/spreadsheetml/2006/main" count="119" uniqueCount="69">
  <si>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</si>
  <si>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</si>
  <si>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</si>
  <si>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</si>
  <si>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</si>
  <si>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</si>
  <si>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</si>
  <si>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</si>
  <si>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</si>
  <si>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</si>
  <si>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</si>
  <si>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</si>
  <si>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</si>
  <si>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</si>
  <si>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</si>
  <si>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</si>
  <si>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</si>
  <si>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</si>
  <si>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</si>
  <si>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</si>
  <si>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3 lentelė. Panevėžio rajono savivaldybės 2024–2026 metų 001 Savivaldybės valdymo programos uždaviniai, priemonės, asignavimai ir kitos lėšos (tūkst. eurų)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</si>
  <si>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</si>
  <si>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</si>
  <si>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</si>
  <si>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</si>
  <si>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</si>
  <si>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</si>
  <si>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</si>
  <si>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</si>
  <si>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</si>
  <si>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</si>
  <si>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</si>
  <si>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</si>
  <si>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</si>
  <si>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</si>
  <si>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</si>
  <si>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</si>
  <si>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</si>
  <si>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</si>
  <si>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</si>
  <si>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</si>
  <si>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</si>
  <si>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</si>
  <si>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</si>
  <si>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</si>
  <si>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</si>
  <si>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</si>
  <si>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2.3.2.2</t>
  </si>
  <si>
    <t>1.1.1.1; 1.1.1.3; 2.1.7.2; 2.3.1.3; 2.3.2.1; 2.3.2.2</t>
  </si>
  <si>
    <t>1.1.1.1;
1.1.1.2</t>
  </si>
  <si>
    <t>2.1.7.2</t>
  </si>
  <si>
    <t>1.1.2.1</t>
  </si>
  <si>
    <t>2.2.2.2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</si>
  <si>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</si>
  <si>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</si>
  <si>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</si>
  <si>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</si>
  <si>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</si>
  <si>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</si>
  <si>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</si>
  <si>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</si>
  <si>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</si>
  <si>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</si>
  <si>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</si>
  <si>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Panevėžio rajono Vadoklių seniūnijos pastato, esančio Ramygalos g. 39, Vadoklių mstl., Panevėžio r., energinio efektyvumo didinimas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</si>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</sst>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27DF653-B8D1-433A-9E39-1932AC9A0F49}" diskRevisions="1" revisionId="558" version="57" preserveHistory="15">
  <header guid="{984CA365-050C-4416-B65D-39D955A9CD84}" dateTime="2023-10-23T10:06:34" maxSheetId="3" userName="Svetlana Jerpyliova" r:id="rId1">
    <sheetIdMap count="2">
      <sheetId val="1"/>
      <sheetId val="2"/>
    </sheetIdMap>
  </header>
  <header guid="{482BB043-58AF-4928-B1B7-D10C1FDC39FF}" dateTime="2023-10-24T15:33:45" maxSheetId="3" userName="Migle Brazeniene" r:id="rId2" minRId="1">
    <sheetIdMap count="2">
      <sheetId val="1"/>
      <sheetId val="2"/>
    </sheetIdMap>
  </header>
  <header guid="{D13A415B-EFA7-4464-A2A3-14B22C005268}" dateTime="2023-10-26T16:26:32" maxSheetId="3" userName="Daiva Ulianskiene" r:id="rId3">
    <sheetIdMap count="2">
      <sheetId val="1"/>
      <sheetId val="2"/>
    </sheetIdMap>
  </header>
  <header guid="{E68341E9-6493-46DC-B991-9FA69B8B8653}" dateTime="2023-12-21T13:56:55" maxSheetId="3" userName="user" r:id="rId4" minRId="2" maxRId="12">
    <sheetIdMap count="2">
      <sheetId val="1"/>
      <sheetId val="2"/>
    </sheetIdMap>
  </header>
  <header guid="{1D225824-293D-46ED-AB42-A6798D7541ED}" dateTime="2023-12-21T14:03:08" maxSheetId="3" userName="user" r:id="rId5" minRId="13" maxRId="20">
    <sheetIdMap count="2">
      <sheetId val="1"/>
      <sheetId val="2"/>
    </sheetIdMap>
  </header>
  <header guid="{644EFD67-3AE4-43AB-BE4D-25BA8A7CC88A}" dateTime="2023-12-21T14:04:58" maxSheetId="3" userName="user" r:id="rId6" minRId="21" maxRId="26">
    <sheetIdMap count="2">
      <sheetId val="1"/>
      <sheetId val="2"/>
    </sheetIdMap>
  </header>
  <header guid="{8142386B-7D2A-4A2E-83CF-3F43EB7AAD7C}" dateTime="2023-12-21T14:05:46" maxSheetId="3" userName="user" r:id="rId7">
    <sheetIdMap count="2">
      <sheetId val="1"/>
      <sheetId val="2"/>
    </sheetIdMap>
  </header>
  <header guid="{10F86FD6-6F4E-45E3-A5B1-ADC47B39CFA4}" dateTime="2023-12-21T14:40:09" maxSheetId="3" userName="user" r:id="rId8" minRId="27" maxRId="32">
    <sheetIdMap count="2">
      <sheetId val="1"/>
      <sheetId val="2"/>
    </sheetIdMap>
  </header>
  <header guid="{4CA133A8-4FAA-464C-B421-794404BDEF80}" dateTime="2024-01-11T09:07:33" maxSheetId="3" userName="user" r:id="rId9" minRId="33" maxRId="41">
    <sheetIdMap count="2">
      <sheetId val="1"/>
      <sheetId val="2"/>
    </sheetIdMap>
  </header>
  <header guid="{E9D10527-805E-4C5E-80F2-95F4F94E10BE}" dateTime="2024-01-11T11:14:10" maxSheetId="3" userName="user" r:id="rId10" minRId="42" maxRId="50">
    <sheetIdMap count="2">
      <sheetId val="1"/>
      <sheetId val="2"/>
    </sheetIdMap>
  </header>
  <header guid="{6B8EB999-14F9-4F60-87F8-10DCF1870246}" dateTime="2024-01-17T16:43:29" maxSheetId="3" userName="user" r:id="rId11" minRId="51" maxRId="59">
    <sheetIdMap count="2">
      <sheetId val="1"/>
      <sheetId val="2"/>
    </sheetIdMap>
  </header>
  <header guid="{5DE3E1D0-470A-4B0A-B2FC-F6BA73F3D5FD}" dateTime="2024-01-20T10:55:35" maxSheetId="3" userName="user" r:id="rId12" minRId="60" maxRId="65">
    <sheetIdMap count="2">
      <sheetId val="1"/>
      <sheetId val="2"/>
    </sheetIdMap>
  </header>
  <header guid="{AE54D563-C79E-4396-8DF5-DB1E3AE394D3}" dateTime="2024-01-20T10:56:41" maxSheetId="3" userName="user" r:id="rId13" minRId="66" maxRId="68">
    <sheetIdMap count="2">
      <sheetId val="1"/>
      <sheetId val="2"/>
    </sheetIdMap>
  </header>
  <header guid="{3E576525-BDEC-4646-B170-2A3C675B6CAA}" dateTime="2024-01-20T10:58:25" maxSheetId="3" userName="user" r:id="rId14" minRId="69" maxRId="72">
    <sheetIdMap count="2">
      <sheetId val="1"/>
      <sheetId val="2"/>
    </sheetIdMap>
  </header>
  <header guid="{54850BC5-5298-4FA6-ABDB-2BDEC54CD881}" dateTime="2024-01-20T11:00:00" maxSheetId="3" userName="user" r:id="rId15" minRId="73" maxRId="74">
    <sheetIdMap count="2">
      <sheetId val="1"/>
      <sheetId val="2"/>
    </sheetIdMap>
  </header>
  <header guid="{58F18693-5C72-4693-B470-9934E9F5C951}" dateTime="2024-01-20T11:01:04" maxSheetId="3" userName="user" r:id="rId16" minRId="75" maxRId="80">
    <sheetIdMap count="2">
      <sheetId val="1"/>
      <sheetId val="2"/>
    </sheetIdMap>
  </header>
  <header guid="{86CFF338-7A54-42F3-8E6B-6463F1FDF427}" dateTime="2024-01-20T11:01:53" maxSheetId="3" userName="user" r:id="rId17" minRId="81" maxRId="85">
    <sheetIdMap count="2">
      <sheetId val="1"/>
      <sheetId val="2"/>
    </sheetIdMap>
  </header>
  <header guid="{120CF219-3D06-4A84-A7BC-752534AB58DE}" dateTime="2024-01-20T11:02:33" maxSheetId="3" userName="user" r:id="rId18" minRId="86">
    <sheetIdMap count="2">
      <sheetId val="1"/>
      <sheetId val="2"/>
    </sheetIdMap>
  </header>
  <header guid="{47D1B4D2-A0F2-4DF1-B054-C49ADB2F5BC1}" dateTime="2024-01-20T11:03:48" maxSheetId="3" userName="user" r:id="rId19" minRId="87" maxRId="90">
    <sheetIdMap count="2">
      <sheetId val="1"/>
      <sheetId val="2"/>
    </sheetIdMap>
  </header>
  <header guid="{3E18B571-E0E4-4F0A-BBAD-1B653BC43B4A}" dateTime="2024-01-20T11:04:23" maxSheetId="3" userName="user" r:id="rId20" minRId="91" maxRId="93">
    <sheetIdMap count="2">
      <sheetId val="1"/>
      <sheetId val="2"/>
    </sheetIdMap>
  </header>
  <header guid="{3B7D3B78-44A5-4666-97FF-97854D10A03E}" dateTime="2024-01-20T11:11:20" maxSheetId="3" userName="user" r:id="rId21" minRId="94" maxRId="114">
    <sheetIdMap count="2">
      <sheetId val="1"/>
      <sheetId val="2"/>
    </sheetIdMap>
  </header>
  <header guid="{9B5EB5D5-93BB-4BD4-8608-97C58ADE22D5}" dateTime="2024-01-20T11:11:52" maxSheetId="3" userName="user" r:id="rId22" minRId="115">
    <sheetIdMap count="2">
      <sheetId val="1"/>
      <sheetId val="2"/>
    </sheetIdMap>
  </header>
  <header guid="{331B0511-813F-4939-8F3E-B88AD2B4EDB4}" dateTime="2024-01-20T11:13:54" maxSheetId="3" userName="user" r:id="rId23" minRId="116" maxRId="120">
    <sheetIdMap count="2">
      <sheetId val="1"/>
      <sheetId val="2"/>
    </sheetIdMap>
  </header>
  <header guid="{C45DE424-66AE-4DDF-A37F-DCE88796B84B}" dateTime="2024-01-20T11:15:01" maxSheetId="3" userName="user" r:id="rId24" minRId="121" maxRId="126">
    <sheetIdMap count="2">
      <sheetId val="1"/>
      <sheetId val="2"/>
    </sheetIdMap>
  </header>
  <header guid="{879BF58D-223C-45AE-8A1D-64319A426DFF}" dateTime="2024-01-20T11:15:53" maxSheetId="3" userName="user" r:id="rId25" minRId="127" maxRId="133">
    <sheetIdMap count="2">
      <sheetId val="1"/>
      <sheetId val="2"/>
    </sheetIdMap>
  </header>
  <header guid="{65802872-1B82-4980-AD2D-68D704B9EB3E}" dateTime="2024-01-20T11:17:05" maxSheetId="3" userName="user" r:id="rId26" minRId="134" maxRId="137">
    <sheetIdMap count="2">
      <sheetId val="1"/>
      <sheetId val="2"/>
    </sheetIdMap>
  </header>
  <header guid="{4B294039-5AB0-4120-8E1E-3434A3E8EE42}" dateTime="2024-01-20T11:17:20" maxSheetId="3" userName="user" r:id="rId27" minRId="138">
    <sheetIdMap count="2">
      <sheetId val="1"/>
      <sheetId val="2"/>
    </sheetIdMap>
  </header>
  <header guid="{D53DD7E5-E30B-429E-9D4A-985ED3B4559D}" dateTime="2024-01-20T11:17:43" maxSheetId="3" userName="user" r:id="rId28" minRId="139" maxRId="140">
    <sheetIdMap count="2">
      <sheetId val="1"/>
      <sheetId val="2"/>
    </sheetIdMap>
  </header>
  <header guid="{29781E61-F210-4CCF-968B-5DB44C373140}" dateTime="2024-01-20T11:18:46" maxSheetId="3" userName="user" r:id="rId29" minRId="141" maxRId="142">
    <sheetIdMap count="2">
      <sheetId val="1"/>
      <sheetId val="2"/>
    </sheetIdMap>
  </header>
  <header guid="{6C515B0E-D6B5-4F3D-9B92-0B09E475F483}" dateTime="2024-01-20T11:19:33" maxSheetId="3" userName="user" r:id="rId30" minRId="143" maxRId="146">
    <sheetIdMap count="2">
      <sheetId val="1"/>
      <sheetId val="2"/>
    </sheetIdMap>
  </header>
  <header guid="{5C46F1B2-BAAE-4E03-830B-62E33286F640}" dateTime="2024-01-20T11:20:06" maxSheetId="3" userName="user" r:id="rId31" minRId="147" maxRId="150">
    <sheetIdMap count="2">
      <sheetId val="1"/>
      <sheetId val="2"/>
    </sheetIdMap>
  </header>
  <header guid="{FEDA21C7-328D-4832-ADB5-D86951ED56B3}" dateTime="2024-01-20T11:22:04" maxSheetId="3" userName="user" r:id="rId32" minRId="151" maxRId="162">
    <sheetIdMap count="2">
      <sheetId val="1"/>
      <sheetId val="2"/>
    </sheetIdMap>
  </header>
  <header guid="{7577DF7B-C631-4724-B1B5-B48CA65AC6C8}" dateTime="2024-01-20T11:23:34" maxSheetId="3" userName="user" r:id="rId33" minRId="163" maxRId="182">
    <sheetIdMap count="2">
      <sheetId val="1"/>
      <sheetId val="2"/>
    </sheetIdMap>
  </header>
  <header guid="{C1329C6B-0EC9-4371-8325-EF12447D1F0F}" dateTime="2024-01-20T11:25:12" maxSheetId="3" userName="user" r:id="rId34" minRId="183" maxRId="200">
    <sheetIdMap count="2">
      <sheetId val="1"/>
      <sheetId val="2"/>
    </sheetIdMap>
  </header>
  <header guid="{F5258F0B-C9FB-4402-829E-20C07502DB7D}" dateTime="2024-01-20T11:25:31" maxSheetId="3" userName="user" r:id="rId35" minRId="201" maxRId="204">
    <sheetIdMap count="2">
      <sheetId val="1"/>
      <sheetId val="2"/>
    </sheetIdMap>
  </header>
  <header guid="{7D47468F-21F2-4DC3-B59C-4E052BAA0109}" dateTime="2024-01-20T11:25:56" maxSheetId="3" userName="user" r:id="rId36" minRId="205" maxRId="208">
    <sheetIdMap count="2">
      <sheetId val="1"/>
      <sheetId val="2"/>
    </sheetIdMap>
  </header>
  <header guid="{DC31541D-D2D0-45F5-B10D-82DF35E40564}" dateTime="2024-01-20T11:26:10" maxSheetId="3" userName="user" r:id="rId37" minRId="209" maxRId="212">
    <sheetIdMap count="2">
      <sheetId val="1"/>
      <sheetId val="2"/>
    </sheetIdMap>
  </header>
  <header guid="{B4A5D8C2-7A58-46FA-9A33-056A23FFB92C}" dateTime="2024-01-20T11:26:32" maxSheetId="3" userName="user" r:id="rId38" minRId="213" maxRId="218">
    <sheetIdMap count="2">
      <sheetId val="1"/>
      <sheetId val="2"/>
    </sheetIdMap>
  </header>
  <header guid="{17EB90D9-8EE8-4B1E-92A5-8838EDD768FC}" dateTime="2024-01-20T11:27:35" maxSheetId="3" userName="user" r:id="rId39" minRId="219" maxRId="232">
    <sheetIdMap count="2">
      <sheetId val="1"/>
      <sheetId val="2"/>
    </sheetIdMap>
  </header>
  <header guid="{D3510FE5-8BB4-4CDC-B441-342E4E9E9081}" dateTime="2024-01-20T11:27:53" maxSheetId="3" userName="user" r:id="rId40" minRId="233" maxRId="238">
    <sheetIdMap count="2">
      <sheetId val="1"/>
      <sheetId val="2"/>
    </sheetIdMap>
  </header>
  <header guid="{784006DE-FF83-4B8C-B227-3118442F79F1}" dateTime="2024-01-20T11:28:15" maxSheetId="3" userName="user" r:id="rId41" minRId="239" maxRId="244">
    <sheetIdMap count="2">
      <sheetId val="1"/>
      <sheetId val="2"/>
    </sheetIdMap>
  </header>
  <header guid="{D36EA6FE-0CB4-4303-B878-1A615168D009}" dateTime="2024-01-20T11:29:04" maxSheetId="3" userName="user" r:id="rId42" minRId="245" maxRId="247">
    <sheetIdMap count="2">
      <sheetId val="1"/>
      <sheetId val="2"/>
    </sheetIdMap>
  </header>
  <header guid="{DC999110-17D8-4C17-90FD-FB4A467A813A}" dateTime="2024-01-20T11:31:45" maxSheetId="3" userName="user" r:id="rId43" minRId="248" maxRId="264">
    <sheetIdMap count="2">
      <sheetId val="1"/>
      <sheetId val="2"/>
    </sheetIdMap>
  </header>
  <header guid="{FE77568D-B4A5-4A54-B915-5CE2CFA5BA6D}" dateTime="2024-01-20T11:32:39" maxSheetId="3" userName="user" r:id="rId44" minRId="265" maxRId="270">
    <sheetIdMap count="2">
      <sheetId val="1"/>
      <sheetId val="2"/>
    </sheetIdMap>
  </header>
  <header guid="{FBC7D1EC-E8D9-4F35-B908-B9E908391FCF}" dateTime="2024-01-20T11:35:18" maxSheetId="3" userName="user" r:id="rId45" minRId="271" maxRId="282">
    <sheetIdMap count="2">
      <sheetId val="1"/>
      <sheetId val="2"/>
    </sheetIdMap>
  </header>
  <header guid="{F5841783-3668-492D-AF00-6F6FAF4E64B7}" dateTime="2024-01-20T11:42:14" maxSheetId="3" userName="user" r:id="rId46" minRId="283" maxRId="288">
    <sheetIdMap count="2">
      <sheetId val="1"/>
      <sheetId val="2"/>
    </sheetIdMap>
  </header>
  <header guid="{C304EB56-A724-4462-A00C-D3ED088E1333}" dateTime="2024-01-20T11:42:51" maxSheetId="3" userName="user" r:id="rId47" minRId="289">
    <sheetIdMap count="2">
      <sheetId val="1"/>
      <sheetId val="2"/>
    </sheetIdMap>
  </header>
  <header guid="{C17F93EB-222D-47D6-A866-74A49E017A02}" dateTime="2024-01-22T14:55:15" maxSheetId="3" userName="user" r:id="rId48" minRId="290" maxRId="292">
    <sheetIdMap count="2">
      <sheetId val="1"/>
      <sheetId val="2"/>
    </sheetIdMap>
  </header>
  <header guid="{18DBF089-596E-4C4F-9ED3-C262E3F991EB}" dateTime="2024-01-25T16:35:18" maxSheetId="3" userName="Indrė Butenienė" r:id="rId49" minRId="293" maxRId="462">
    <sheetIdMap count="2">
      <sheetId val="1"/>
      <sheetId val="2"/>
    </sheetIdMap>
  </header>
  <header guid="{0EB91092-5D14-4B9D-A9F3-765BB94B16DA}" dateTime="2024-01-25T16:35:53" maxSheetId="3" userName="Indrė Butenienė" r:id="rId50">
    <sheetIdMap count="2">
      <sheetId val="1"/>
      <sheetId val="2"/>
    </sheetIdMap>
  </header>
  <header guid="{EC801F03-ACF9-4FF9-B008-27511F97914C}" dateTime="2024-01-25T17:34:20" maxSheetId="3" userName="Indrė Butenienė" r:id="rId51" minRId="463" maxRId="494">
    <sheetIdMap count="2">
      <sheetId val="1"/>
      <sheetId val="2"/>
    </sheetIdMap>
  </header>
  <header guid="{16CE5EAF-FFE3-4416-A34F-5E8AE27D8A02}" dateTime="2024-01-26T14:48:39" maxSheetId="3" userName="Indrė Butenienė" r:id="rId52" minRId="495" maxRId="509">
    <sheetIdMap count="2">
      <sheetId val="1"/>
      <sheetId val="2"/>
    </sheetIdMap>
  </header>
  <header guid="{B8FFC4BA-C86F-4BE2-B6F7-00B1D441D17E}" dateTime="2024-01-26T16:43:45" maxSheetId="3" userName="Indrė Butenienė" r:id="rId53" minRId="510" maxRId="558">
    <sheetIdMap count="2">
      <sheetId val="1"/>
      <sheetId val="2"/>
    </sheetIdMap>
  </header>
  <header guid="{8447A070-3777-447E-AB9E-20A6FC771EB6}" dateTime="2024-01-30T14:56:15" maxSheetId="3" userName="Migle Brazeniene" r:id="rId54">
    <sheetIdMap count="2">
      <sheetId val="1"/>
      <sheetId val="2"/>
    </sheetIdMap>
  </header>
  <header guid="{67755951-CDD1-4CC0-8A40-46FDDD2D7C86}" dateTime="2024-01-31T08:16:36" maxSheetId="3" userName="Migle Brazeniene" r:id="rId55">
    <sheetIdMap count="2">
      <sheetId val="1"/>
      <sheetId val="2"/>
    </sheetIdMap>
  </header>
  <header guid="{A4F023BE-70F1-4ADD-B6C0-703059D42981}" dateTime="2024-01-31T08:18:41" maxSheetId="3" userName="Migle Brazeniene" r:id="rId56">
    <sheetIdMap count="2">
      <sheetId val="1"/>
      <sheetId val="2"/>
    </sheetIdMap>
  </header>
  <header guid="{C27DF653-B8D1-433A-9E39-1932AC9A0F49}" dateTime="2024-01-31T09:32:33" maxSheetId="3" userName="Migle Brazeniene" r:id="rId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2" sId="1" ref="A145:XFD145" action="insertRow"/>
  <rrc rId="43" sId="1" ref="A145:XFD145" action="insertRow"/>
  <rrc rId="44" sId="1" ref="A145:XFD145" action="insertRow"/>
  <rrc rId="45" sId="1" ref="A145:XFD145" action="insertRow"/>
  <rfmt sheetId="1" sqref="B145" start="0" length="0">
    <dxf>
      <alignment horizontal="left" readingOrder="0"/>
    </dxf>
  </rfmt>
  <rfmt sheetId="1" sqref="C145" start="0" length="0">
    <dxf>
      <font>
        <b/>
        <sz val="10"/>
        <name val="Times New Roman"/>
        <scheme val="none"/>
      </font>
    </dxf>
  </rfmt>
  <rfmt sheetId="1" sqref="B146" start="0" length="0">
    <dxf>
      <alignment horizontal="left" readingOrder="0"/>
    </dxf>
  </rfmt>
  <rcc rId="46" sId="1">
    <nc r="C146" t="inlineStr">
      <is>
        <t xml:space="preserve">Savivaldybės biudžeto lėšos (nuosavos, be ankstesnių metų likučio) </t>
      </is>
    </nc>
  </rcc>
  <rcc rId="47" sId="1">
    <nc r="C147" t="inlineStr">
      <is>
        <t>Lietuvos Respublikos valstybės biudžeto dotacijos</t>
      </is>
    </nc>
  </rcc>
  <rfmt sheetId="1" sqref="D147" start="0" length="0">
    <dxf>
      <font>
        <b val="0"/>
        <sz val="10"/>
        <color auto="1"/>
        <name val="Times New Roman"/>
        <scheme val="none"/>
      </font>
      <alignment vertical="bottom" wrapText="0" readingOrder="0"/>
      <border outline="0">
        <top style="thin">
          <color indexed="64"/>
        </top>
      </border>
    </dxf>
  </rfmt>
  <rfmt sheetId="1" sqref="E147" start="0" length="0">
    <dxf>
      <font>
        <b val="0"/>
        <sz val="10"/>
        <color auto="1"/>
        <name val="Times New Roman"/>
        <scheme val="none"/>
      </font>
      <numFmt numFmtId="0" formatCode="General"/>
      <border outline="0">
        <left style="thin">
          <color indexed="64"/>
        </left>
        <top/>
      </border>
    </dxf>
  </rfmt>
  <rcc rId="48" sId="1">
    <nc r="C148" t="inlineStr">
      <is>
        <t xml:space="preserve">Ankstesnių metų likučiai
</t>
      </is>
    </nc>
  </rcc>
  <rfmt sheetId="1" sqref="D148" start="0" length="0">
    <dxf>
      <border outline="0">
        <top style="thin">
          <color indexed="64"/>
        </top>
      </border>
    </dxf>
  </rfmt>
  <rcc rId="49" sId="1">
    <nc r="B145" t="inlineStr">
      <is>
        <t>001-03-01-23</t>
      </is>
    </nc>
  </rcc>
  <rcc rId="50" sId="1">
    <nc r="C145" t="inlineStr">
      <is>
        <r>
          <t xml:space="preserve">Tarpinstitucinio bendradarbiavimo koordinatoriaus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nc>
  </rcc>
  <rcv guid="{C1EF5078-F834-466D-A78D-C2FEFDDB78FD}" action="delete"/>
  <rcv guid="{C1EF5078-F834-466D-A78D-C2FEFDDB78FD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" sId="1" ref="A149:XFD149" action="insertRow"/>
  <rrc rId="52" sId="1" ref="A149:XFD149" action="insertRow"/>
  <rrc rId="53" sId="1" ref="A149:XFD149" action="insertRow"/>
  <rrc rId="54" sId="1" ref="A149:XFD149" action="insertRow"/>
  <rfmt sheetId="1" sqref="B149" start="0" length="0">
    <dxf>
      <alignment horizontal="left" readingOrder="0"/>
    </dxf>
  </rfmt>
  <rfmt sheetId="1" sqref="C149" start="0" length="0">
    <dxf>
      <font>
        <b/>
        <sz val="10"/>
        <name val="Times New Roman"/>
        <scheme val="none"/>
      </font>
    </dxf>
  </rfmt>
  <rfmt sheetId="1" sqref="B150" start="0" length="0">
    <dxf>
      <alignment horizontal="left" readingOrder="0"/>
    </dxf>
  </rfmt>
  <rcc rId="55" sId="1">
    <nc r="C150" t="inlineStr">
      <is>
        <t xml:space="preserve">Savivaldybės biudžeto lėšos (nuosavos, be ankstesnių metų likučio) </t>
      </is>
    </nc>
  </rcc>
  <rcc rId="56" sId="1">
    <nc r="C151" t="inlineStr">
      <is>
        <t>Lietuvos Respublikos valstybės biudžeto dotacijos</t>
      </is>
    </nc>
  </rcc>
  <rfmt sheetId="1" sqref="D151" start="0" length="0">
    <dxf>
      <font>
        <b val="0"/>
        <sz val="10"/>
        <color auto="1"/>
        <name val="Times New Roman"/>
        <scheme val="none"/>
      </font>
      <alignment vertical="bottom" wrapText="0" readingOrder="0"/>
      <border outline="0">
        <top style="thin">
          <color indexed="64"/>
        </top>
      </border>
    </dxf>
  </rfmt>
  <rfmt sheetId="1" sqref="E151" start="0" length="0">
    <dxf>
      <font>
        <b val="0"/>
        <sz val="10"/>
        <color auto="1"/>
        <name val="Times New Roman"/>
        <scheme val="none"/>
      </font>
      <numFmt numFmtId="0" formatCode="General"/>
      <border outline="0">
        <left style="thin">
          <color indexed="64"/>
        </left>
        <top/>
      </border>
    </dxf>
  </rfmt>
  <rcc rId="57" sId="1">
    <nc r="C152" t="inlineStr">
      <is>
        <t xml:space="preserve">Ankstesnių metų likučiai
</t>
      </is>
    </nc>
  </rcc>
  <rfmt sheetId="1" sqref="D152" start="0" length="0">
    <dxf>
      <border outline="0">
        <top style="thin">
          <color indexed="64"/>
        </top>
      </border>
    </dxf>
  </rfmt>
  <rcc rId="58" sId="1">
    <nc r="B149" t="inlineStr">
      <is>
        <t>001-03-01-24</t>
      </is>
    </nc>
  </rcc>
  <rcc rId="59" sId="1">
    <nc r="C149" t="inlineStr">
      <is>
        <r>
          <t xml:space="preserve">Asmenų su negalia reikalų koordinatoriaus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nc>
  </rcc>
  <rcv guid="{C1EF5078-F834-466D-A78D-C2FEFDDB78FD}" action="delete"/>
  <rcv guid="{C1EF5078-F834-466D-A78D-C2FEFDDB78FD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1" numFmtId="4">
    <nc r="F9">
      <v>457.7</v>
    </nc>
  </rcc>
  <rcc rId="61" sId="1">
    <nc r="F7">
      <f>SUM(F9:F10)</f>
    </nc>
  </rcc>
  <rcc rId="62" sId="1">
    <nc r="G7">
      <f>SUM(G9:G10)</f>
    </nc>
  </rcc>
  <rcc rId="63" sId="1">
    <nc r="H7">
      <f>SUM(H9:H10)</f>
    </nc>
  </rcc>
  <rcc rId="64" sId="1" numFmtId="4">
    <nc r="G9">
      <v>474.8</v>
    </nc>
  </rcc>
  <rcc rId="65" sId="1" numFmtId="4">
    <nc r="H9">
      <v>479.8</v>
    </nc>
  </rcc>
  <rcv guid="{C1EF5078-F834-466D-A78D-C2FEFDDB78FD}" action="delete"/>
  <rcv guid="{C1EF5078-F834-466D-A78D-C2FEFDDB78FD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" sId="1" numFmtId="4">
    <oc r="F9">
      <v>457.7</v>
    </oc>
    <nc r="F9">
      <v>749.6</v>
    </nc>
  </rcc>
  <rcc rId="67" sId="1" numFmtId="4">
    <oc r="G9">
      <v>474.8</v>
    </oc>
    <nc r="G9">
      <v>777.6</v>
    </nc>
  </rcc>
  <rcc rId="68" sId="1" numFmtId="4">
    <oc r="H9">
      <v>479.8</v>
    </oc>
    <nc r="H9">
      <v>785.8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 numFmtId="4">
    <nc r="F174">
      <v>177.2</v>
    </nc>
  </rcc>
  <rcc rId="70" sId="1">
    <nc r="F172">
      <f>SUM(F174:F175)</f>
    </nc>
  </rcc>
  <rcc rId="71" sId="1">
    <nc r="G172">
      <f>SUM(G174:G175)</f>
    </nc>
  </rcc>
  <rcc rId="72" sId="1">
    <nc r="H172">
      <f>SUM(H174:H175)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" sId="1" numFmtId="4">
    <nc r="H174">
      <v>86.3</v>
    </nc>
  </rcc>
  <rcc rId="74" sId="1" numFmtId="4">
    <nc r="G174">
      <v>590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" sId="1" numFmtId="4">
    <nc r="F179">
      <v>50.9</v>
    </nc>
  </rcc>
  <rcc rId="76" sId="1" numFmtId="4">
    <nc r="G179">
      <v>52.8</v>
    </nc>
  </rcc>
  <rcc rId="77" sId="1" numFmtId="4">
    <nc r="H179">
      <v>53.4</v>
    </nc>
  </rcc>
  <rcc rId="78" sId="1">
    <nc r="F177">
      <f>SUM(F179)</f>
    </nc>
  </rcc>
  <rcc rId="79" sId="1">
    <nc r="G177">
      <f>SUM(G179)</f>
    </nc>
  </rcc>
  <rcc rId="80" sId="1">
    <nc r="H177">
      <f>SUM(H179)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" sId="1" numFmtId="4">
    <nc r="F185">
      <v>23.5</v>
    </nc>
  </rcc>
  <rcc rId="82" sId="1">
    <nc r="F183">
      <f>SUM(F185:F187)</f>
    </nc>
  </rcc>
  <rcc rId="83" sId="1">
    <nc r="G183">
      <f>SUM(G185:G187)</f>
    </nc>
  </rcc>
  <rcc rId="84" sId="1">
    <nc r="H183">
      <f>SUM(H185:H187)</f>
    </nc>
  </rcc>
  <rcc rId="85" sId="1">
    <nc r="E183">
      <f>SUM(E185:E187)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85:H185">
    <dxf>
      <fill>
        <patternFill patternType="solid">
          <bgColor rgb="FFFF0000"/>
        </patternFill>
      </fill>
    </dxf>
  </rfmt>
  <rcc rId="86" sId="1">
    <nc r="J185" t="inlineStr">
      <is>
        <t>Apskaita nepaplanavus 2025-2026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" sId="1" numFmtId="4">
    <nc r="F192">
      <v>10</v>
    </nc>
  </rcc>
  <rcc rId="88" sId="1">
    <nc r="F189">
      <f>SUM(F191:F194)</f>
    </nc>
  </rcc>
  <rcc rId="89" sId="1">
    <nc r="G189">
      <f>SUM(G191:G194)</f>
    </nc>
  </rcc>
  <rcc rId="90" sId="1">
    <nc r="H189">
      <f>SUM(H191:H194)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170" t="inlineStr">
      <is>
        <r>
          <t xml:space="preserve">Valstybinės žemės nuomos mokesčio skaitmeninimas Panevėžio rajono ir Rokiškio rajono savivaldybėse </t>
        </r>
        <r>
          <rPr>
            <b/>
            <sz val="10"/>
            <color rgb="FFFF0000"/>
            <rFont val="Times New Roman"/>
            <family val="1"/>
            <charset val="186"/>
          </rPr>
          <t>(01-02-01-13)</t>
        </r>
      </is>
    </oc>
    <nc r="C170" t="inlineStr">
      <is>
        <r>
          <t xml:space="preserve">Projekto 05-002-01-07-08 "Valstybinės žemės nuomos mokesčio skaitmeninimas Panevėžio rajono ir Rokiškio rajono savivaldybėse"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(01-02-01-13)</t>
        </r>
      </is>
    </nc>
  </rcc>
  <rcv guid="{530B83ED-570D-4354-9AD4-04EFB5ECABC2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" sId="1">
    <nc r="F198">
      <f>+F37+F7+F44+F53+F161+F172+F177+F183+F189+F166</f>
    </nc>
  </rcc>
  <rcc rId="92" sId="1">
    <nc r="G198">
      <f>+G37+G7+G44+G53+G161+G172+G177+G183+G189+G166</f>
    </nc>
  </rcc>
  <rcc rId="93" sId="1">
    <nc r="H198">
      <f>+H37+H7+H44+H53+H161+H172+H177+H183+H189+H166</f>
    </nc>
  </rcc>
  <rcv guid="{C1EF5078-F834-466D-A78D-C2FEFDDB78FD}" action="delete"/>
  <rcv guid="{C1EF5078-F834-466D-A78D-C2FEFDDB78FD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 numFmtId="4">
    <nc r="F59">
      <v>27.6</v>
    </nc>
  </rcc>
  <rcc rId="95" sId="1" numFmtId="4">
    <nc r="F58">
      <v>71.900000000000006</v>
    </nc>
  </rcc>
  <rcc rId="96" sId="1" numFmtId="4">
    <nc r="F63">
      <v>0.6</v>
    </nc>
  </rcc>
  <rcc rId="97" sId="1" numFmtId="4">
    <nc r="F67">
      <v>8</v>
    </nc>
  </rcc>
  <rcc rId="98" sId="1" numFmtId="4">
    <nc r="F66">
      <v>4.5999999999999996</v>
    </nc>
  </rcc>
  <rcc rId="99" sId="1" numFmtId="4">
    <nc r="F71">
      <v>26.8</v>
    </nc>
  </rcc>
  <rcc rId="100" sId="1" numFmtId="4">
    <nc r="F75">
      <v>18.3</v>
    </nc>
  </rcc>
  <rcc rId="101" sId="1" numFmtId="4">
    <nc r="F74">
      <v>18</v>
    </nc>
  </rcc>
  <rcc rId="102" sId="1" numFmtId="4">
    <nc r="F78">
      <v>214.7</v>
    </nc>
  </rcc>
  <rcc rId="103" sId="1" numFmtId="4">
    <nc r="F79">
      <v>298.8</v>
    </nc>
  </rcc>
  <rcc rId="104" sId="1" numFmtId="4">
    <nc r="F83">
      <v>13.8</v>
    </nc>
  </rcc>
  <rcc rId="105" sId="1" numFmtId="4">
    <nc r="F87">
      <v>0.8</v>
    </nc>
  </rcc>
  <rcc rId="106" sId="1" numFmtId="4">
    <nc r="F91">
      <v>37.9</v>
    </nc>
  </rcc>
  <rcc rId="107" sId="1" numFmtId="4">
    <nc r="F90">
      <v>5.9</v>
    </nc>
  </rcc>
  <rcc rId="108" sId="1" numFmtId="4">
    <nc r="F94">
      <v>21.4</v>
    </nc>
  </rcc>
  <rcc rId="109" sId="1" numFmtId="4">
    <nc r="F95">
      <v>10.8</v>
    </nc>
  </rcc>
  <rcc rId="110" sId="1" numFmtId="4">
    <nc r="F99">
      <v>3.9</v>
    </nc>
  </rcc>
  <rcc rId="111" sId="1" numFmtId="4">
    <nc r="F115">
      <v>22</v>
    </nc>
  </rcc>
  <rcc rId="112" sId="1" numFmtId="4">
    <nc r="F111">
      <v>33.6</v>
    </nc>
  </rcc>
  <rcc rId="113" sId="1" numFmtId="4">
    <nc r="F119">
      <v>5.8</v>
    </nc>
  </rcc>
  <rcc rId="114" sId="1" numFmtId="4">
    <nc r="F123">
      <v>2.7</v>
    </nc>
  </rcc>
  <rcv guid="{C1EF5078-F834-466D-A78D-C2FEFDDB78FD}" action="delete"/>
  <rcv guid="{C1EF5078-F834-466D-A78D-C2FEFDDB78FD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" sId="1" numFmtId="4">
    <nc r="F139">
      <v>529.20000000000005</v>
    </nc>
  </rcc>
  <rcv guid="{C1EF5078-F834-466D-A78D-C2FEFDDB78FD}" action="delete"/>
  <rcv guid="{C1EF5078-F834-466D-A78D-C2FEFDDB78FD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" sId="1" numFmtId="4">
    <nc r="F147">
      <v>23.9</v>
    </nc>
  </rcc>
  <rcc rId="117" sId="1" numFmtId="4">
    <nc r="F135">
      <v>3.6</v>
    </nc>
  </rcc>
  <rcc rId="118" sId="1" numFmtId="4">
    <nc r="F131">
      <v>28.5</v>
    </nc>
  </rcc>
  <rcc rId="119" sId="1" numFmtId="4">
    <nc r="F143">
      <v>22</v>
    </nc>
  </rcc>
  <rcc rId="120" sId="1" numFmtId="4">
    <nc r="F70">
      <v>3.5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" sId="1" numFmtId="4">
    <nc r="F55">
      <v>24.7</v>
    </nc>
  </rcc>
  <rcc rId="122" sId="1">
    <nc r="F53">
      <f>SUM(F55)</f>
    </nc>
  </rcc>
  <rcc rId="123" sId="1">
    <nc r="G53">
      <f>SUM(G55)</f>
    </nc>
  </rcc>
  <rcc rId="124" sId="1">
    <nc r="H53">
      <f>SUM(H55)</f>
    </nc>
  </rcc>
  <rcc rId="125" sId="1" numFmtId="4">
    <nc r="G55">
      <v>25.6</v>
    </nc>
  </rcc>
  <rcc rId="126" sId="1" numFmtId="4">
    <nc r="H55">
      <v>25.9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" sId="1" numFmtId="4">
    <nc r="F51">
      <v>200</v>
    </nc>
  </rcc>
  <rcc rId="128" sId="1" numFmtId="4">
    <nc r="G51">
      <v>207</v>
    </nc>
  </rcc>
  <rcc rId="129" sId="1" numFmtId="4">
    <nc r="H51">
      <v>215</v>
    </nc>
  </rcc>
  <rcc rId="130" sId="1">
    <nc r="F49">
      <f>SUM(F51)</f>
    </nc>
  </rcc>
  <rcc rId="131" sId="1">
    <nc r="G49">
      <f>SUM(G51)</f>
    </nc>
  </rcc>
  <rcc rId="132" sId="1">
    <nc r="H49">
      <f>SUM(H51)</f>
    </nc>
  </rcc>
  <rcc rId="133" sId="1">
    <nc r="E49">
      <f>SUM(E51)</f>
    </nc>
  </rcc>
  <rcv guid="{C1EF5078-F834-466D-A78D-C2FEFDDB78FD}" action="delete"/>
  <rcv guid="{C1EF5078-F834-466D-A78D-C2FEFDDB78FD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" sId="1" numFmtId="4">
    <nc r="F30">
      <v>163.4</v>
    </nc>
  </rcc>
  <rcc rId="135" sId="1" numFmtId="4">
    <nc r="F36">
      <v>154.5</v>
    </nc>
  </rcc>
  <rcc rId="136" sId="1" numFmtId="4">
    <nc r="F33">
      <v>133</v>
    </nc>
  </rcc>
  <rcc rId="137" sId="1" numFmtId="4">
    <nc r="F20">
      <v>152.69999999999999</v>
    </nc>
  </rcc>
  <rcv guid="{C1EF5078-F834-466D-A78D-C2FEFDDB78FD}" action="delete"/>
  <rcv guid="{C1EF5078-F834-466D-A78D-C2FEFDDB78FD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 numFmtId="4">
    <nc r="F146">
      <v>4.2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" sId="1" numFmtId="4">
    <nc r="F23">
      <v>355.9</v>
    </nc>
  </rcc>
  <rcc rId="140" sId="1" numFmtId="4">
    <nc r="F26">
      <v>294.3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" sId="1" numFmtId="4">
    <nc r="F14">
      <v>36.799999999999997</v>
    </nc>
  </rcc>
  <rcc rId="142" sId="1" numFmtId="4">
    <nc r="F13">
      <v>5391.2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B6C7191-8D5C-4793-9D88-46E336E02B5F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" sId="1" odxf="1" dxf="1">
    <nc r="F11">
      <f>SUM(F13:F36)</f>
    </nc>
    <odxf>
      <numFmt numFmtId="0" formatCode="General"/>
    </odxf>
    <ndxf>
      <numFmt numFmtId="164" formatCode="0.0"/>
    </ndxf>
  </rcc>
  <rcc rId="144" sId="1" odxf="1" dxf="1">
    <nc r="G11">
      <f>SUM(G13:G36)</f>
    </nc>
    <odxf>
      <numFmt numFmtId="0" formatCode="General"/>
    </odxf>
    <ndxf>
      <numFmt numFmtId="164" formatCode="0.0"/>
    </ndxf>
  </rcc>
  <rcc rId="145" sId="1" odxf="1" dxf="1">
    <nc r="H11">
      <f>SUM(H13:H36)</f>
    </nc>
    <odxf>
      <numFmt numFmtId="0" formatCode="General"/>
    </odxf>
    <ndxf>
      <numFmt numFmtId="164" formatCode="0.0"/>
    </ndxf>
  </rcc>
  <rcc rId="146" sId="1" odxf="1" dxf="1">
    <nc r="E11">
      <f>SUM(E13:E36)</f>
    </nc>
    <odxf>
      <font>
        <b val="0"/>
        <sz val="10"/>
        <name val="Times New Roman"/>
        <scheme val="none"/>
      </font>
      <numFmt numFmtId="0" formatCode="General"/>
    </odxf>
    <ndxf>
      <font>
        <b/>
        <sz val="10"/>
        <name val="Times New Roman"/>
        <scheme val="none"/>
      </font>
      <numFmt numFmtId="164" formatCode="0.0"/>
    </ndxf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" sId="1" numFmtId="4">
    <nc r="G13">
      <v>5592.3</v>
    </nc>
  </rcc>
  <rcc rId="148" sId="1" numFmtId="4">
    <nc r="H13">
      <v>5651.6</v>
    </nc>
  </rcc>
  <rcc rId="149" sId="1" numFmtId="4">
    <nc r="G14">
      <v>38.200000000000003</v>
    </nc>
  </rcc>
  <rcc rId="150" sId="1" numFmtId="4">
    <nc r="H14">
      <v>38.6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" sId="1" numFmtId="4">
    <nc r="G20">
      <v>158.4</v>
    </nc>
  </rcc>
  <rcc rId="152" sId="1" numFmtId="4">
    <nc r="H20">
      <v>160.1</v>
    </nc>
  </rcc>
  <rcc rId="153" sId="1" numFmtId="4">
    <nc r="G23">
      <v>369.2</v>
    </nc>
  </rcc>
  <rcc rId="154" sId="1" numFmtId="4">
    <nc r="H23">
      <v>373.1</v>
    </nc>
  </rcc>
  <rcc rId="155" sId="1" numFmtId="4">
    <nc r="G26">
      <v>305.3</v>
    </nc>
  </rcc>
  <rcc rId="156" sId="1" numFmtId="4">
    <nc r="H26">
      <v>308.5</v>
    </nc>
  </rcc>
  <rcc rId="157" sId="1" numFmtId="4">
    <nc r="G30">
      <v>169.5</v>
    </nc>
  </rcc>
  <rcc rId="158" sId="1" numFmtId="4">
    <nc r="H30">
      <v>171.3</v>
    </nc>
  </rcc>
  <rcc rId="159" sId="1" numFmtId="4">
    <nc r="G33">
      <v>138</v>
    </nc>
  </rcc>
  <rcc rId="160" sId="1" numFmtId="4">
    <nc r="H33">
      <v>139.5</v>
    </nc>
  </rcc>
  <rcc rId="161" sId="1" numFmtId="4">
    <nc r="G36">
      <v>160.30000000000001</v>
    </nc>
  </rcc>
  <rcc rId="162" sId="1" numFmtId="4">
    <nc r="H36">
      <v>162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>
    <nc r="F37">
      <f>+F39+F40+F41+F42</f>
    </nc>
  </rcc>
  <rcc rId="164" sId="1">
    <nc r="G37">
      <f>+G39+G40+G41+G42</f>
    </nc>
  </rcc>
  <rcc rId="165" sId="1">
    <nc r="H37">
      <f>+H39+H40+H41+H42</f>
    </nc>
  </rcc>
  <rcc rId="166" sId="1">
    <nc r="G40">
      <f>+G27</f>
    </nc>
  </rcc>
  <rcc rId="167" sId="1">
    <nc r="H40">
      <f>+H27</f>
    </nc>
  </rcc>
  <rcc rId="168" sId="1">
    <nc r="G41">
      <f>+G14</f>
    </nc>
  </rcc>
  <rcc rId="169" sId="1">
    <nc r="H41">
      <f>+H14</f>
    </nc>
  </rcc>
  <rcc rId="170" sId="1">
    <nc r="F42">
      <f>+F15+F21+F18+F24+F28</f>
    </nc>
  </rcc>
  <rcc rId="171" sId="1">
    <nc r="G42">
      <f>+G15+G21+G18+G24+G28</f>
    </nc>
  </rcc>
  <rcc rId="172" sId="1">
    <nc r="H42">
      <f>+H15+H21+H18+H24+H28</f>
    </nc>
  </rcc>
  <rcc rId="173" sId="1">
    <nc r="F39">
      <f>+F13+F17+F20+F23+F26+F30+F36+F33</f>
    </nc>
  </rcc>
  <rcc rId="174" sId="1">
    <nc r="G39">
      <f>+G13+G17+G20+G23+G26+G30+G36+G33</f>
    </nc>
  </rcc>
  <rcc rId="175" sId="1">
    <nc r="H39">
      <f>+H13+H17+H20+H23+H26+H30+H36+H33</f>
    </nc>
  </rcc>
  <rcc rId="176" sId="1">
    <oc r="E39">
      <f>+E13+E17+E20+E23+E26+E30+E36</f>
    </oc>
    <nc r="E39">
      <f>+E13+E17+E20+E23+E26+E30+E36+E33</f>
    </nc>
  </rcc>
  <rcc rId="177" sId="1">
    <nc r="F40">
      <f>+F27</f>
    </nc>
  </rcc>
  <rcc rId="178" sId="1">
    <nc r="F41">
      <f>+F14</f>
    </nc>
  </rcc>
  <rcc rId="179" sId="1">
    <oc r="E11">
      <f>SUM(E13:E36)</f>
    </oc>
    <nc r="E11"/>
  </rcc>
  <rcc rId="180" sId="1">
    <oc r="F11">
      <f>SUM(F13:F36)</f>
    </oc>
    <nc r="F11"/>
  </rcc>
  <rcc rId="181" sId="1">
    <oc r="G11">
      <f>SUM(G13:G36)</f>
    </oc>
    <nc r="G11"/>
  </rcc>
  <rcc rId="182" sId="1">
    <oc r="H11">
      <f>SUM(H13:H36)</f>
    </oc>
    <nc r="H11"/>
  </rcc>
  <rcv guid="{C1EF5078-F834-466D-A78D-C2FEFDDB78FD}" action="delete"/>
  <rcv guid="{C1EF5078-F834-466D-A78D-C2FEFDDB78FD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" sId="1">
    <nc r="E56">
      <f>SUM(E58:E160)</f>
    </nc>
  </rcc>
  <rcc rId="184" sId="1" odxf="1" dxf="1">
    <nc r="F56">
      <f>SUM(F58:F160)</f>
    </nc>
    <odxf>
      <font>
        <b/>
        <sz val="10"/>
        <name val="Times New Roman"/>
        <scheme val="none"/>
      </font>
    </odxf>
    <ndxf>
      <font>
        <b val="0"/>
        <sz val="10"/>
        <name val="Times New Roman"/>
        <scheme val="none"/>
      </font>
    </ndxf>
  </rcc>
  <rcc rId="185" sId="1" odxf="1" dxf="1">
    <nc r="G56">
      <f>SUM(G58:G160)</f>
    </nc>
    <odxf>
      <font>
        <b/>
        <sz val="10"/>
        <name val="Times New Roman"/>
        <scheme val="none"/>
      </font>
    </odxf>
    <ndxf>
      <font>
        <b val="0"/>
        <sz val="10"/>
        <name val="Times New Roman"/>
        <scheme val="none"/>
      </font>
    </ndxf>
  </rcc>
  <rcc rId="186" sId="1" odxf="1" dxf="1">
    <nc r="H56">
      <f>SUM(H58:H160)</f>
    </nc>
    <odxf>
      <font>
        <b/>
        <sz val="10"/>
        <name val="Times New Roman"/>
        <scheme val="none"/>
      </font>
    </odxf>
    <ndxf>
      <font>
        <b val="0"/>
        <sz val="10"/>
        <name val="Times New Roman"/>
        <scheme val="none"/>
      </font>
    </ndxf>
  </rcc>
  <rcc rId="187" sId="1" numFmtId="4">
    <nc r="G59">
      <v>27.6</v>
    </nc>
  </rcc>
  <rcc rId="188" sId="1" numFmtId="4">
    <nc r="H59">
      <v>27.6</v>
    </nc>
  </rcc>
  <rcc rId="189" sId="1" numFmtId="4">
    <nc r="G58">
      <v>74.599999999999994</v>
    </nc>
  </rcc>
  <rcc rId="190" sId="1" numFmtId="4">
    <nc r="H58">
      <v>75.400000000000006</v>
    </nc>
  </rcc>
  <rcc rId="191" sId="1" numFmtId="4">
    <nc r="G63">
      <v>0.6</v>
    </nc>
  </rcc>
  <rcc rId="192" sId="1" numFmtId="4">
    <nc r="H63">
      <v>0.6</v>
    </nc>
  </rcc>
  <rcc rId="193" sId="1" numFmtId="4">
    <nc r="G67">
      <v>8</v>
    </nc>
  </rcc>
  <rcc rId="194" sId="1" numFmtId="4">
    <nc r="H67">
      <v>8</v>
    </nc>
  </rcc>
  <rcc rId="195" sId="1" numFmtId="4">
    <nc r="G66">
      <v>4.8</v>
    </nc>
  </rcc>
  <rcc rId="196" sId="1" numFmtId="4">
    <nc r="H66">
      <v>4.9000000000000004</v>
    </nc>
  </rcc>
  <rcc rId="197" sId="1" numFmtId="4">
    <nc r="G71">
      <v>26.8</v>
    </nc>
  </rcc>
  <rcc rId="198" sId="1" numFmtId="4">
    <nc r="H71">
      <v>26.8</v>
    </nc>
  </rcc>
  <rcc rId="199" sId="1" numFmtId="4">
    <nc r="G70">
      <v>3.6</v>
    </nc>
  </rcc>
  <rcc rId="200" sId="1" numFmtId="4">
    <nc r="H70">
      <v>3.7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1" numFmtId="4">
    <nc r="G75">
      <v>18.3</v>
    </nc>
  </rcc>
  <rcc rId="202" sId="1" numFmtId="4">
    <nc r="H75">
      <v>18.3</v>
    </nc>
  </rcc>
  <rcc rId="203" sId="1" numFmtId="4">
    <nc r="G74">
      <v>18.7</v>
    </nc>
  </rcc>
  <rcc rId="204" sId="1" numFmtId="4">
    <nc r="H74">
      <v>18.899999999999999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" sId="1" numFmtId="4">
    <nc r="G79">
      <v>298.8</v>
    </nc>
  </rcc>
  <rcc rId="206" sId="1" numFmtId="4">
    <nc r="H79">
      <v>298.8</v>
    </nc>
  </rcc>
  <rcc rId="207" sId="1" numFmtId="4">
    <nc r="G78">
      <v>222.7</v>
    </nc>
  </rcc>
  <rcc rId="208" sId="1" numFmtId="4">
    <nc r="H78">
      <v>225.1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 numFmtId="4">
    <nc r="G83">
      <v>13.8</v>
    </nc>
  </rcc>
  <rcc rId="210" sId="1" numFmtId="4">
    <nc r="H83">
      <v>13.8</v>
    </nc>
  </rcc>
  <rcc rId="211" sId="1" numFmtId="4">
    <nc r="G82">
      <v>1</v>
    </nc>
  </rcc>
  <rcc rId="212" sId="1" numFmtId="4">
    <nc r="H82">
      <v>1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1" numFmtId="4">
    <nc r="G87">
      <v>0.8</v>
    </nc>
  </rcc>
  <rcc rId="214" sId="1" numFmtId="4">
    <nc r="H87">
      <v>0.8</v>
    </nc>
  </rcc>
  <rcc rId="215" sId="1" numFmtId="4">
    <nc r="G91">
      <v>37.9</v>
    </nc>
  </rcc>
  <rcc rId="216" sId="1" numFmtId="4">
    <nc r="H91">
      <v>37.9</v>
    </nc>
  </rcc>
  <rcc rId="217" sId="1" numFmtId="4">
    <nc r="G90">
      <v>6.1</v>
    </nc>
  </rcc>
  <rcc rId="218" sId="1" numFmtId="4">
    <nc r="H90">
      <v>6.2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1" numFmtId="4">
    <nc r="G95">
      <v>10.8</v>
    </nc>
  </rcc>
  <rcc rId="220" sId="1" numFmtId="4">
    <nc r="H95">
      <v>10.8</v>
    </nc>
  </rcc>
  <rcc rId="221" sId="1" numFmtId="4">
    <nc r="G94">
      <v>22.2</v>
    </nc>
  </rcc>
  <rcc rId="222" sId="1" numFmtId="4">
    <nc r="H94">
      <v>22.4</v>
    </nc>
  </rcc>
  <rcc rId="223" sId="1" numFmtId="4">
    <nc r="G99">
      <v>3.9</v>
    </nc>
  </rcc>
  <rcc rId="224" sId="1" numFmtId="4">
    <nc r="H99">
      <v>3.9</v>
    </nc>
  </rcc>
  <rcc rId="225" sId="1" numFmtId="4">
    <nc r="G111">
      <v>33.6</v>
    </nc>
  </rcc>
  <rcc rId="226" sId="1" numFmtId="4">
    <nc r="H111">
      <v>33.6</v>
    </nc>
  </rcc>
  <rcc rId="227" sId="1" numFmtId="4">
    <nc r="G115">
      <v>22</v>
    </nc>
  </rcc>
  <rcc rId="228" sId="1" numFmtId="4">
    <nc r="H115">
      <v>22</v>
    </nc>
  </rcc>
  <rcc rId="229" sId="1" numFmtId="4">
    <nc r="G119">
      <v>5.8</v>
    </nc>
  </rcc>
  <rcc rId="230" sId="1" numFmtId="4">
    <nc r="H119">
      <v>5.8</v>
    </nc>
  </rcc>
  <rcc rId="231" sId="1" numFmtId="4">
    <nc r="G123">
      <v>2.7</v>
    </nc>
  </rcc>
  <rcc rId="232" sId="1" numFmtId="4">
    <nc r="H123">
      <v>2.7</v>
    </nc>
  </rcc>
  <rcv guid="{C1EF5078-F834-466D-A78D-C2FEFDDB78FD}" action="delete"/>
  <rcv guid="{C1EF5078-F834-466D-A78D-C2FEFDDB78F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C6" t="inlineStr">
      <is>
        <r>
          <t xml:space="preserve">Priemonė: Savivaldybės tarybos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(01-01-01-01)</t>
        </r>
      </is>
    </oc>
    <nc r="C6" t="inlineStr">
      <is>
        <r>
          <t xml:space="preserve">Priemonė: Savivaldybės tarybos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(01010101)</t>
        </r>
      </is>
    </nc>
  </rcc>
  <rcc rId="3" sId="1">
    <oc r="C12" t="inlineStr">
      <is>
        <r>
          <t xml:space="preserve">Savivaldybės administracijos, įskaitant seniūnijas, darbo organizavimas  </t>
        </r>
        <r>
          <rPr>
            <b/>
            <sz val="10"/>
            <color rgb="FFFF0000"/>
            <rFont val="Times New Roman"/>
            <family val="1"/>
            <charset val="186"/>
          </rPr>
          <t>(01-01-01-02)</t>
        </r>
      </is>
    </oc>
    <nc r="C12" t="inlineStr">
      <is>
        <r>
          <t xml:space="preserve">Savivaldybės administracijos, įskaitant seniūnijas, darbo organizavimas  </t>
        </r>
        <r>
          <rPr>
            <b/>
            <sz val="10"/>
            <color rgb="FFFF0000"/>
            <rFont val="Times New Roman"/>
            <family val="1"/>
            <charset val="186"/>
          </rPr>
          <t>(0100102)</t>
        </r>
      </is>
    </nc>
  </rcc>
  <rcc rId="4" sId="1">
    <oc r="C170" t="inlineStr">
      <is>
        <r>
          <t xml:space="preserve">Projekto 05-002-01-07-08 "Valstybinės žemės nuomos mokesčio skaitmeninimas Panevėžio rajono ir Rokiškio rajono savivaldybėse"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(01-02-01-13)</t>
        </r>
      </is>
    </oc>
    <nc r="C170" t="inlineStr">
      <is>
        <r>
          <t xml:space="preserve">Projekto 05-002-01-07-08 „Valstybinės žemės nuomos mokesčio skaitmeninimas Panevėžio rajono ir Rokiškio rajono savivaldybėse“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(01-02-01-13)</t>
        </r>
      </is>
    </nc>
  </rcc>
  <rrc rId="5" sId="1" ref="A176:XFD176" action="deleteRow">
    <rfmt sheetId="1" xfDxf="1" sqref="A176:XFD176" start="0" length="0">
      <dxf>
        <font>
          <sz val="10"/>
          <name val="Times New Roman"/>
          <scheme val="none"/>
        </font>
      </dxf>
    </rfmt>
    <rcc rId="0" sId="1" dxf="1">
      <nc r="B176" t="inlineStr">
        <is>
          <t>001-01-03-02 (PVP)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6" t="inlineStr">
        <is>
          <r>
            <t>Panevėžio rajono Krekenavos seniūnijos pastato, esančio Birutės a. 6, Krekenavos mstl., Panevėžio r., energinio efektyvumo didinimas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 xml:space="preserve"> (01-05-01-05)</t>
          </r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6" start="0" length="0">
      <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" sId="1" ref="A176:XFD176" action="deleteRow">
    <undo index="16" exp="ref" v="1" dr="E176" r="E191" sId="1"/>
    <rfmt sheetId="1" xfDxf="1" sqref="A176:XFD176" start="0" length="0">
      <dxf>
        <font>
          <sz val="10"/>
          <name val="Times New Roman"/>
          <scheme val="none"/>
        </font>
      </dxf>
    </rfmt>
    <rfmt sheetId="1" sqref="B176" start="0" length="0">
      <dxf>
        <fill>
          <patternFill patternType="solid">
            <bgColor theme="4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7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4" tint="0.79998168889431442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ill>
          <patternFill patternType="solid">
            <bgColor theme="4" tint="0.79998168889431442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E176">
        <f>+E177+E178+E179+E180</f>
      </nc>
      <n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7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6" start="0" length="0">
      <dxf>
        <font>
          <b/>
          <sz val="10"/>
          <name val="Times New Roman"/>
          <scheme val="none"/>
        </font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" sId="1" ref="A176:XFD176" action="deleteRow">
    <rfmt sheetId="1" xfDxf="1" sqref="A176:XFD176" start="0" length="0">
      <dxf>
        <font>
          <sz val="10"/>
          <name val="Times New Roman"/>
          <scheme val="none"/>
        </font>
      </dxf>
    </rfmt>
    <rfmt sheetId="1" sqref="B17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7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6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" sId="1" ref="A176:XFD176" action="deleteRow">
    <rfmt sheetId="1" xfDxf="1" sqref="A176:XFD176" start="0" length="0">
      <dxf>
        <font>
          <sz val="10"/>
          <name val="Times New Roman"/>
          <scheme val="none"/>
        </font>
      </dxf>
    </rfmt>
    <rfmt sheetId="1" sqref="B17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7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76">
        <v>37.700000000000003</v>
      </nc>
      <n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6" start="0" length="0">
      <dxf>
        <font>
          <b/>
          <sz val="10"/>
          <name val="Times New Roman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" sId="1" ref="A176:XFD176" action="deleteRow">
    <rfmt sheetId="1" xfDxf="1" sqref="A176:XFD176" start="0" length="0">
      <dxf>
        <font>
          <sz val="10"/>
          <name val="Times New Roman"/>
          <scheme val="none"/>
        </font>
      </dxf>
    </rfmt>
    <rfmt sheetId="1" sqref="B17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76" t="inlineStr">
        <is>
          <t>Skolintos lėšos</t>
        </is>
      </nc>
      <ndxf>
        <font>
          <b/>
          <sz val="10"/>
          <name val="Times New Roman"/>
          <scheme val="none"/>
        </font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176">
        <v>48.1</v>
      </nc>
      <n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6" start="0" length="0">
      <dxf>
        <font>
          <b/>
          <sz val="10"/>
          <name val="Times New Roman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" sId="1" ref="A176:XFD176" action="deleteRow">
    <rfmt sheetId="1" xfDxf="1" sqref="A176:XFD176" start="0" length="0">
      <dxf>
        <font>
          <sz val="10"/>
          <name val="Times New Roman"/>
          <scheme val="none"/>
        </font>
      </dxf>
    </rfmt>
    <rfmt sheetId="1" sqref="B17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7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name val="Times New Roman"/>
          <scheme val="none"/>
        </font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6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6" start="0" length="0">
      <dxf>
        <font>
          <b/>
          <sz val="10"/>
          <name val="Times New Roman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1" sId="1">
    <oc r="B176" t="inlineStr">
      <is>
        <t>001-01-03-03 (PVP)</t>
      </is>
    </oc>
    <nc r="B176" t="inlineStr">
      <is>
        <t>001-01-03-02 (PVP)</t>
      </is>
    </nc>
  </rcc>
  <rcc rId="12" sId="1">
    <oc r="B183" t="inlineStr">
      <is>
        <t>001-01-03-04 (PVP)</t>
      </is>
    </oc>
    <nc r="B183" t="inlineStr">
      <is>
        <t>001-01-03-03 (PVP)</t>
      </is>
    </nc>
  </rcc>
  <rcv guid="{C1EF5078-F834-466D-A78D-C2FEFDDB78FD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1" numFmtId="4">
    <nc r="G131">
      <v>28.5</v>
    </nc>
  </rcc>
  <rcc rId="234" sId="1" numFmtId="4">
    <nc r="H131">
      <v>28.5</v>
    </nc>
  </rcc>
  <rcc rId="235" sId="1" numFmtId="4">
    <nc r="G135">
      <v>3.6</v>
    </nc>
  </rcc>
  <rcc rId="236" sId="1" numFmtId="4">
    <nc r="H135">
      <v>3.6</v>
    </nc>
  </rcc>
  <rcc rId="237" sId="1" numFmtId="4">
    <nc r="G139">
      <v>529.20000000000005</v>
    </nc>
  </rcc>
  <rcc rId="238" sId="1" numFmtId="4">
    <nc r="H139">
      <v>529.20000000000005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" sId="1" numFmtId="4">
    <nc r="G143">
      <v>22</v>
    </nc>
  </rcc>
  <rcc rId="240" sId="1" numFmtId="4">
    <nc r="H143">
      <v>2</v>
    </nc>
  </rcc>
  <rcc rId="241" sId="1" numFmtId="4">
    <nc r="G147">
      <v>23.9</v>
    </nc>
  </rcc>
  <rcc rId="242" sId="1" numFmtId="4">
    <nc r="H147">
      <v>23.9</v>
    </nc>
  </rcc>
  <rcc rId="243" sId="1" numFmtId="4">
    <nc r="G146">
      <v>4.4000000000000004</v>
    </nc>
  </rcc>
  <rcc rId="244" sId="1" numFmtId="4">
    <nc r="H146">
      <v>4.5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" sId="1" numFmtId="4">
    <nc r="F103">
      <v>30</v>
    </nc>
  </rcc>
  <rcc rId="246" sId="1" numFmtId="4">
    <nc r="G103">
      <v>30</v>
    </nc>
  </rcc>
  <rcc rId="247" sId="1" numFmtId="4">
    <nc r="H103">
      <v>30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" sId="1">
    <oc r="F198">
      <f>+F37+F7+F44+F53+F161+F172+F177+F183+F189+F166</f>
    </oc>
    <nc r="F198">
      <f>+F37+F7+F44+F53+F161+F172+F177+F183+F189+F166+F49</f>
    </nc>
  </rcc>
  <rcc rId="249" sId="1">
    <nc r="F161">
      <f>+F163+F164+F165</f>
    </nc>
  </rcc>
  <rcc rId="250" sId="1">
    <nc r="G161">
      <f>+G163+G164+G165</f>
    </nc>
  </rcc>
  <rcc rId="251" sId="1">
    <nc r="H161">
      <f>+H163+H164+H165</f>
    </nc>
  </rcc>
  <rfmt sheetId="1" sqref="F163" start="0" length="0">
    <dxf>
      <font>
        <b val="0"/>
        <sz val="10"/>
        <color auto="1"/>
        <name val="Times New Roman"/>
        <scheme val="none"/>
      </font>
    </dxf>
  </rfmt>
  <rfmt sheetId="1" sqref="G163" start="0" length="0">
    <dxf>
      <font>
        <b val="0"/>
        <sz val="10"/>
        <color auto="1"/>
        <name val="Times New Roman"/>
        <scheme val="none"/>
      </font>
    </dxf>
  </rfmt>
  <rfmt sheetId="1" sqref="F164" start="0" length="0">
    <dxf>
      <font>
        <b val="0"/>
        <sz val="10"/>
        <color auto="1"/>
        <name val="Times New Roman"/>
        <scheme val="none"/>
      </font>
    </dxf>
  </rfmt>
  <rfmt sheetId="1" sqref="G164" start="0" length="0">
    <dxf>
      <font>
        <b val="0"/>
        <sz val="10"/>
        <color auto="1"/>
        <name val="Times New Roman"/>
        <scheme val="none"/>
      </font>
    </dxf>
  </rfmt>
  <rfmt sheetId="1" sqref="F165" start="0" length="0">
    <dxf>
      <font>
        <b val="0"/>
        <sz val="10"/>
        <color auto="1"/>
        <name val="Times New Roman"/>
        <scheme val="none"/>
      </font>
    </dxf>
  </rfmt>
  <rcc rId="252" sId="1" odxf="1" dxf="1">
    <nc r="G165">
      <f>+G60+G64+G68+G72+G76+G80+G84+G88+G92+G96+G100+G104+G108+G112+G116+G120+G160+G124+G128+G132</f>
    </nc>
    <odxf>
      <font>
        <b/>
        <sz val="10"/>
        <color auto="1"/>
        <name val="Times New Roman"/>
        <scheme val="none"/>
      </font>
    </odxf>
    <ndxf>
      <font>
        <b val="0"/>
        <sz val="10"/>
        <color auto="1"/>
        <name val="Times New Roman"/>
        <scheme val="none"/>
      </font>
    </ndxf>
  </rcc>
  <rcc rId="253" sId="1" odxf="1" dxf="1">
    <nc r="H165">
      <f>+H60+H64+H68+H72+H76+H80+H84+H88+H92+H96+H100+H104+H108+H112+H116+H120+H160+H124+H128+H132</f>
    </nc>
    <odxf>
      <font>
        <b/>
        <sz val="10"/>
        <color auto="1"/>
        <name val="Times New Roman"/>
        <scheme val="none"/>
      </font>
    </odxf>
    <ndxf>
      <font>
        <b val="0"/>
        <sz val="10"/>
        <color auto="1"/>
        <name val="Times New Roman"/>
        <scheme val="none"/>
      </font>
    </ndxf>
  </rcc>
  <rfmt sheetId="1" sqref="H163" start="0" length="0">
    <dxf>
      <font>
        <b val="0"/>
        <sz val="10"/>
        <color auto="1"/>
        <name val="Times New Roman"/>
        <scheme val="none"/>
      </font>
    </dxf>
  </rfmt>
  <rfmt sheetId="1" sqref="H164" start="0" length="0">
    <dxf>
      <font>
        <b val="0"/>
        <sz val="10"/>
        <color auto="1"/>
        <name val="Times New Roman"/>
        <scheme val="none"/>
      </font>
    </dxf>
  </rfmt>
  <rcc rId="254" sId="1">
    <nc r="F163">
      <f>+F58+F62+F66+F70+F74+F78+F82+F90+F94+F110+F114+F118+F122+F126+F130+F134+F138+F142+F146+F150</f>
    </nc>
  </rcc>
  <rcc rId="255" sId="1">
    <nc r="G163">
      <f>+G58+G62+G66+G70+G74+G78+G82+G90+G94+G110+G114+G118+G122+G126+G130+G134+G138+G142+G146+G150</f>
    </nc>
  </rcc>
  <rcc rId="256" sId="1">
    <nc r="H163">
      <f>+H58+H62+H66+H70+H74+H78+H82+H90+H94+H110+H114+H118+H122+H126+H130+H134+H138+H142+H146+H150</f>
    </nc>
  </rcc>
  <rcc rId="257" sId="1">
    <nc r="F164">
      <f>+F59+F63+F67+F71+F75+F79+F83+F87+F91+F95+F103+F107+F111+F115+F119+F139+F99+F155+F123+F159+F143+F147+F135+F131+F127</f>
    </nc>
  </rcc>
  <rcc rId="258" sId="1">
    <nc r="G164">
      <f>+G59+G63+G67+G71+G75+G79+G83+G87+G91+G95+G103+G107+G111+G115+G119+G139+G99+G155+G123+G159+G143+G147+G135+G131+G127</f>
    </nc>
  </rcc>
  <rcc rId="259" sId="1">
    <nc r="H164">
      <f>+H59+H63+H67+H71+H75+H79+H83+H87+H91+H95+H103+H107+H111+H115+H119+H139+H99+H155+H123+H159+H143+H147+H135+H131+H127</f>
    </nc>
  </rcc>
  <rcc rId="260" sId="1">
    <nc r="F165">
      <f>+F60+F64+F68+F72+F76+F80+F84+F88+F92+F96+F100+F104+F108+F112+F116+F120+F160+F124+F128+F132</f>
    </nc>
  </rcc>
  <rcc rId="261" sId="1">
    <oc r="E56">
      <f>SUM(E58:E160)</f>
    </oc>
    <nc r="E56"/>
  </rcc>
  <rcc rId="262" sId="1">
    <oc r="F56">
      <f>SUM(F58:F160)</f>
    </oc>
    <nc r="F56"/>
  </rcc>
  <rcc rId="263" sId="1">
    <oc r="G56">
      <f>SUM(G58:G160)</f>
    </oc>
    <nc r="G56"/>
  </rcc>
  <rcc rId="264" sId="1">
    <oc r="H56">
      <f>SUM(H58:H160)</f>
    </oc>
    <nc r="H56"/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" sId="1" numFmtId="4">
    <nc r="F46">
      <v>156.9</v>
    </nc>
  </rcc>
  <rcc rId="266" sId="1" numFmtId="4">
    <nc r="G46">
      <v>162.80000000000001</v>
    </nc>
  </rcc>
  <rcc rId="267" sId="1" numFmtId="4">
    <nc r="H46">
      <v>164.5</v>
    </nc>
  </rcc>
  <rcc rId="268" sId="1">
    <nc r="F44">
      <f>SUM(F46:F47)</f>
    </nc>
  </rcc>
  <rcc rId="269" sId="1">
    <nc r="G44">
      <f>SUM(G46:G47)</f>
    </nc>
  </rcc>
  <rcc rId="270" sId="1">
    <nc r="H44">
      <f>SUM(H46:H47)</f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" sId="1" numFmtId="4">
    <nc r="F167">
      <v>49.7</v>
    </nc>
  </rcc>
  <rcc rId="272" sId="1" numFmtId="4">
    <nc r="F168">
      <v>1299.8</v>
    </nc>
  </rcc>
  <rcc rId="273" sId="1" numFmtId="4">
    <nc r="F169">
      <v>5</v>
    </nc>
  </rcc>
  <rcc rId="274" sId="1">
    <nc r="F166">
      <f>SUM(F167:F169)</f>
    </nc>
  </rcc>
  <rcc rId="275" sId="1">
    <nc r="G166">
      <f>SUM(G167:G169)</f>
    </nc>
  </rcc>
  <rcc rId="276" sId="1">
    <nc r="H166">
      <f>SUM(H167:H169)</f>
    </nc>
  </rcc>
  <rfmt sheetId="1" sqref="F166:H166" start="0" length="2147483647">
    <dxf>
      <font>
        <color auto="1"/>
      </font>
    </dxf>
  </rfmt>
  <rfmt sheetId="1" sqref="F166:H166" start="0" length="2147483647">
    <dxf>
      <font>
        <b/>
      </font>
    </dxf>
  </rfmt>
  <rcc rId="277" sId="1" numFmtId="4">
    <nc r="G167">
      <v>51.6</v>
    </nc>
  </rcc>
  <rcc rId="278" sId="1" numFmtId="4">
    <nc r="G168">
      <v>1348.3</v>
    </nc>
  </rcc>
  <rcc rId="279" sId="1" numFmtId="4">
    <nc r="G169">
      <v>5.2</v>
    </nc>
  </rcc>
  <rcc rId="280" sId="1" numFmtId="4">
    <nc r="H167">
      <v>52.1</v>
    </nc>
  </rcc>
  <rcc rId="281" sId="1" numFmtId="4">
    <nc r="H168">
      <v>1362.6</v>
    </nc>
  </rcc>
  <rcc rId="282" sId="1" numFmtId="4">
    <nc r="H169">
      <v>5.3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" sId="1" numFmtId="4">
    <nc r="F18">
      <v>56</v>
    </nc>
  </rcc>
  <rcc rId="284" sId="1" numFmtId="4">
    <nc r="F17">
      <v>213.8</v>
    </nc>
  </rcc>
  <rcc rId="285" sId="1" numFmtId="4">
    <nc r="G17">
      <v>221.8</v>
    </nc>
  </rcc>
  <rcc rId="286" sId="1" numFmtId="4">
    <nc r="G18">
      <v>58.1</v>
    </nc>
  </rcc>
  <rcc rId="287" sId="1" numFmtId="4">
    <nc r="H18">
      <v>58.7</v>
    </nc>
  </rcc>
  <rcc rId="288" sId="1" numFmtId="4">
    <nc r="H17">
      <v>224.2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" sId="1">
    <oc r="F42">
      <f>+F15+F21+F18+F24+F28</f>
    </oc>
    <nc r="F42">
      <f>+F15+F21+F18+F24+F28+F31+F34</f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" sId="1" numFmtId="4">
    <nc r="G186">
      <v>62</v>
    </nc>
  </rcc>
  <rcc rId="291" sId="1" numFmtId="4">
    <nc r="H186">
      <v>62</v>
    </nc>
  </rcc>
  <rfmt sheetId="1" sqref="G185:H185">
    <dxf>
      <fill>
        <patternFill>
          <bgColor theme="0"/>
        </patternFill>
      </fill>
    </dxf>
  </rfmt>
  <rcc rId="292" sId="1">
    <oc r="J185" t="inlineStr">
      <is>
        <t>Apskaita nepaplanavus 2025-2026</t>
      </is>
    </oc>
    <nc r="J185"/>
  </rcc>
  <rcv guid="{C1EF5078-F834-466D-A78D-C2FEFDDB78FD}" action="delete"/>
  <rcv guid="{C1EF5078-F834-466D-A78D-C2FEFDDB78FD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" sId="1">
    <oc r="C12" t="inlineStr">
      <is>
        <r>
          <t xml:space="preserve">Savivaldybės administracijos, įskaitant seniūnijas, darbo organizavimas  </t>
        </r>
        <r>
          <rPr>
            <b/>
            <sz val="10"/>
            <color rgb="FFFF0000"/>
            <rFont val="Times New Roman"/>
            <family val="1"/>
            <charset val="186"/>
          </rPr>
          <t>(0100102)</t>
        </r>
      </is>
    </oc>
    <nc r="C12" t="inlineStr">
      <is>
        <t xml:space="preserve">Savivaldybės administracijos, įskaitant seniūnijas, darbo organizavimas </t>
      </is>
    </nc>
  </rcc>
  <rcc rId="294" sId="1">
    <oc r="C16" t="inlineStr">
      <is>
        <r>
          <t xml:space="preserve">Seniūnijų darbo organizavimas (pastatų ir patalpų išlaikymas) </t>
        </r>
        <r>
          <rPr>
            <b/>
            <sz val="10"/>
            <color rgb="FFFF0000"/>
            <rFont val="Times New Roman"/>
            <family val="1"/>
            <charset val="186"/>
          </rPr>
          <t>(01-01-01-04)</t>
        </r>
      </is>
    </oc>
    <nc r="C16" t="inlineStr">
      <is>
        <t xml:space="preserve">Seniūnijų darbo organizavimas (pastatų ir patalpų išlaikymas) </t>
      </is>
    </nc>
  </rcc>
  <rcc rId="295" sId="1">
    <oc r="C19" t="inlineStr">
      <is>
        <r>
          <t xml:space="preserve">Kultūros darbuotojų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(01-01-01-05)</t>
        </r>
      </is>
    </oc>
    <nc r="C19" t="inlineStr">
      <is>
        <t xml:space="preserve">Kultūros darbuotojų darbo organizavimas </t>
      </is>
    </nc>
  </rcc>
  <rcc rId="296" sId="1">
    <nc r="G200">
      <f>+G198-F198</f>
    </nc>
  </rcc>
  <rcc rId="297" sId="1">
    <nc r="H200">
      <f>+H198-G198</f>
    </nc>
  </rcc>
  <rcc rId="298" sId="1">
    <oc r="C6" t="inlineStr">
      <is>
        <r>
          <t xml:space="preserve">Savivaldybės tarybos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(01010101)</t>
        </r>
      </is>
    </oc>
    <nc r="C6" t="inlineStr">
      <is>
        <t>Savivaldybės tarybos darbo organizavimas</t>
      </is>
    </nc>
  </rcc>
  <rcc rId="299" sId="1">
    <oc r="C22" t="inlineStr">
      <is>
        <r>
          <t xml:space="preserve">Švietimo veiklos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(01-01-01-06)</t>
        </r>
      </is>
    </oc>
    <nc r="C22" t="inlineStr">
      <is>
        <t xml:space="preserve">Švietimo veiklos organizavimas </t>
      </is>
    </nc>
  </rcc>
  <rcc rId="300" sId="1">
    <oc r="C25" t="inlineStr">
      <is>
        <r>
          <t xml:space="preserve">Socialinės paramos skyriaus valdymas </t>
        </r>
        <r>
          <rPr>
            <b/>
            <sz val="10"/>
            <color rgb="FFFF0000"/>
            <rFont val="Times New Roman"/>
            <family val="1"/>
            <charset val="186"/>
          </rPr>
          <t>(01-01-01-07)</t>
        </r>
      </is>
    </oc>
    <nc r="C25" t="inlineStr">
      <is>
        <t xml:space="preserve">Socialinės paramos skyriaus valdymas </t>
      </is>
    </nc>
  </rcc>
  <rcc rId="301" sId="1">
    <oc r="C29" t="inlineStr">
      <is>
        <r>
          <t>Kapinių priežiūros darbuotojų išlaikymas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atkeliama iš 04 programos 04-02-01-09</t>
        </r>
      </is>
    </oc>
    <nc r="C29" t="inlineStr">
      <is>
        <r>
          <t>Kapinių priežiūros darbuotojų išlaikymas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302" sId="1">
    <oc r="C32" t="inlineStr">
      <is>
        <r>
          <t xml:space="preserve">Sporto srities darbuotojų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(atkeliama iš 03 programos, administravimas čia (03010201)</t>
        </r>
      </is>
    </oc>
    <nc r="C32" t="inlineStr">
      <is>
        <t xml:space="preserve">Sporto srities darbuotojų darbo organizavimas </t>
      </is>
    </nc>
  </rcc>
  <rcc rId="303" sId="1">
    <oc r="C35" t="inlineStr">
      <is>
        <r>
          <t xml:space="preserve">Savivaldybės administracinio pastato komunalinių paslaugų administravimas </t>
        </r>
        <r>
          <rPr>
            <b/>
            <sz val="10"/>
            <color rgb="FFFF0000"/>
            <rFont val="Times New Roman"/>
            <family val="1"/>
            <charset val="186"/>
          </rPr>
          <t>(01-01-01-09)</t>
        </r>
      </is>
    </oc>
    <nc r="C35" t="inlineStr">
      <is>
        <t xml:space="preserve">Savivaldybės administracinio pastato komunalinių paslaugų administravimas </t>
      </is>
    </nc>
  </rcc>
  <rcc rId="304" sId="1">
    <oc r="C195" t="inlineStr">
      <is>
        <r>
          <t xml:space="preserve">Administracinės naštos mažinimo priemonių taikymas </t>
        </r>
        <r>
          <rPr>
            <b/>
            <sz val="10"/>
            <color rgb="FFFF0000"/>
            <rFont val="Times New Roman"/>
            <family val="1"/>
            <charset val="186"/>
          </rPr>
          <t>(01-02-01-07)</t>
        </r>
      </is>
    </oc>
    <nc r="C195" t="inlineStr">
      <is>
        <t xml:space="preserve">Administracinės naštos mažinimo priemonių taikymas </t>
      </is>
    </nc>
  </rcc>
  <rcc rId="305" sId="1">
    <oc r="C188" t="inlineStr">
      <is>
        <r>
          <t xml:space="preserve">Panevėžio rajono Vadoklių seniūnijos pastato, esančio Ramygalos g. 39, Vadoklių mstl., Panevėžio r., energinio efektyvumo didinimas </t>
        </r>
        <r>
          <rPr>
            <b/>
            <sz val="10"/>
            <color rgb="FFFF0000"/>
            <rFont val="Times New Roman"/>
            <family val="1"/>
            <charset val="186"/>
          </rPr>
          <t>(01-05-01-07)</t>
        </r>
      </is>
    </oc>
    <nc r="C188" t="inlineStr">
      <is>
        <t xml:space="preserve">Panevėžio rajono Vadoklių seniūnijos pastato, esančio Ramygalos g. 39, Vadoklių mstl., Panevėžio r., energinio efektyvumo didinimas </t>
      </is>
    </nc>
  </rcc>
  <rcmt sheetId="1" cell="C188" guid="{00000000-0000-0000-0000-000000000000}" action="delete" author="Indrė Butenienė"/>
  <rcc rId="306" sId="1">
    <oc r="C182" t="inlineStr">
      <is>
        <r>
          <t xml:space="preserve">Projekto 05-002-01-07-08 „Valstybinės žemės nuomos mokesčio skaitmeninimas Panevėžio rajono ir Rokiškio rajono savivaldybėse“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(01-02-01-13)</t>
        </r>
      </is>
    </oc>
    <nc r="C182" t="inlineStr">
      <is>
        <t xml:space="preserve">Projekto 05-002-01-07-08 „Valstybinės žemės nuomos mokesčio skaitmeninimas Panevėžio rajono ir Rokiškio rajono savivaldybėse“ įgyvendinimas </t>
      </is>
    </nc>
  </rcc>
  <rcc rId="307" sId="1">
    <oc r="C176" t="inlineStr">
      <is>
        <r>
          <t xml:space="preserve">Projektų administravimas (darbo užmokestis) </t>
        </r>
        <r>
          <rPr>
            <b/>
            <sz val="10"/>
            <color rgb="FFFF0000"/>
            <rFont val="Times New Roman"/>
            <family val="1"/>
            <charset val="186"/>
          </rPr>
          <t>(01-01-01-11)</t>
        </r>
      </is>
    </oc>
    <nc r="C176" t="inlineStr">
      <is>
        <t xml:space="preserve">Projektų administravimas (darbo užmokestis) </t>
      </is>
    </nc>
  </rcc>
  <rcc rId="308" sId="1">
    <oc r="C171" t="inlineStr">
      <is>
        <r>
          <t xml:space="preserve">Paskolų grąžinimas, palūkanų mokėjimas, kredito linijos ir dotacijų grąžinimas </t>
        </r>
        <r>
          <rPr>
            <b/>
            <sz val="10"/>
            <color rgb="FFFF0000"/>
            <rFont val="Times New Roman"/>
            <family val="1"/>
            <charset val="186"/>
          </rPr>
          <t>(01-04-01-01;01-04-01-02;01-04-01-03)</t>
        </r>
      </is>
    </oc>
    <nc r="C171" t="inlineStr">
      <is>
        <t xml:space="preserve">Paskolų grąžinimas, palūkanų mokėjimas, kredito linijos ir dotacijų grąžinimas </t>
      </is>
    </nc>
  </rcc>
  <rcc rId="309" sId="1" odxf="1" dxf="1">
    <oc r="C157" t="inlineStr">
      <is>
        <r>
          <rPr>
            <b/>
            <sz val="10"/>
            <color theme="1"/>
            <rFont val="Times New Roman"/>
            <family val="1"/>
            <charset val="186"/>
          </rPr>
          <t>Išlaidos mokinio reikmėms</t>
        </r>
        <r>
          <rPr>
            <sz val="10"/>
            <color rgb="FFFF0000"/>
            <rFont val="Times New Roman"/>
            <family val="1"/>
            <charset val="186"/>
          </rPr>
          <t xml:space="preserve">  (01-01-02-17  priemonė Išlaidos mokinio reikmėms nuo 2024 m. perkeliama į 5 programą)</t>
        </r>
      </is>
    </oc>
    <nc r="C157" t="inlineStr">
      <is>
        <t>Išlaidos mokinio reikmėms</t>
      </is>
    </nc>
    <odxf>
      <font>
        <b val="0"/>
        <sz val="10"/>
        <name val="Times New Roman"/>
        <family val="1"/>
        <scheme val="none"/>
      </font>
    </odxf>
    <ndxf>
      <font>
        <b/>
        <sz val="10"/>
        <name val="Times New Roman"/>
        <family val="1"/>
        <scheme val="none"/>
      </font>
    </ndxf>
  </rcc>
  <rcc rId="310" sId="1" odxf="1" dxf="1">
    <oc r="C153" t="inlineStr">
      <is>
        <r>
          <rPr>
            <b/>
            <sz val="10"/>
            <color theme="1"/>
            <rFont val="Times New Roman"/>
            <family val="1"/>
            <charset val="186"/>
          </rPr>
          <t xml:space="preserve">Pašalpų mirus artimiesiems apskaičiavimas ir mokėjimas </t>
        </r>
        <r>
          <rPr>
            <sz val="10"/>
            <color rgb="FFFF0000"/>
            <rFont val="Times New Roman"/>
            <family val="1"/>
            <charset val="186"/>
          </rPr>
          <t>(01-01-02-22, priemonė nuo 2024 m. perkeliama į 5 programą)</t>
        </r>
      </is>
    </oc>
    <nc r="C153" t="inlineStr">
      <is>
        <t xml:space="preserve">Pašalpų mirus artimiesiems apskaičiavimas ir mokėjimas </t>
      </is>
    </nc>
    <odxf>
      <font>
        <b val="0"/>
        <sz val="10"/>
        <name val="Times New Roman"/>
        <family val="1"/>
        <scheme val="none"/>
      </font>
    </odxf>
    <ndxf>
      <font>
        <b/>
        <sz val="10"/>
        <name val="Times New Roman"/>
        <family val="1"/>
        <scheme val="none"/>
      </font>
    </ndxf>
  </rcc>
  <rcc rId="311" sId="1">
    <oc r="C43" t="inlineStr">
      <is>
        <r>
          <t xml:space="preserve">Kontrolės ir audito tarnybos darbo 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(01-01-01-03)</t>
        </r>
      </is>
    </oc>
    <nc r="C43" t="inlineStr">
      <is>
        <t xml:space="preserve">Kontrolės ir audito tarnybos darbo  organizavimas </t>
      </is>
    </nc>
  </rcc>
  <rcc rId="312" sId="1">
    <oc r="C48" t="inlineStr">
      <is>
        <r>
          <t xml:space="preserve">Mero rezervas </t>
        </r>
        <r>
          <rPr>
            <b/>
            <sz val="10"/>
            <color rgb="FFFF0000"/>
            <rFont val="Times New Roman"/>
            <family val="1"/>
            <charset val="186"/>
          </rPr>
          <t>(01-01-01-12)</t>
        </r>
      </is>
    </oc>
    <nc r="C48" t="inlineStr">
      <is>
        <t xml:space="preserve">Mero rezervas </t>
      </is>
    </nc>
  </rcc>
  <rcc rId="313" sId="1">
    <oc r="C52" t="inlineStr">
      <is>
        <r>
          <t xml:space="preserve">Dalyvavimas vietinėse ir tarptautinėse organizacijose (narystės mokesčių mokėjimas), garbės piliečio išmokos mokėjimas </t>
        </r>
        <r>
          <rPr>
            <b/>
            <sz val="10"/>
            <color rgb="FFFF0000"/>
            <rFont val="Times New Roman"/>
            <family val="1"/>
            <charset val="186"/>
          </rPr>
          <t>(01-03-01-02)</t>
        </r>
      </is>
    </oc>
    <nc r="C52" t="inlineStr">
      <is>
        <t>Dalyvavimas vietinėse ir tarptautinėse organizacijose (narystės mokesčių mokėjimas), garbės piliečio išmokos mokėjimas</t>
      </is>
    </nc>
  </rcc>
  <rcc rId="314" sId="1">
    <oc r="C56" t="inlineStr">
      <is>
        <r>
          <t xml:space="preserve">Valstybės deleguotų funkcijų vykdymas </t>
        </r>
        <r>
          <rPr>
            <b/>
            <sz val="10"/>
            <color rgb="FFFF0000"/>
            <rFont val="Times New Roman"/>
            <family val="1"/>
            <charset val="186"/>
          </rPr>
          <t>(01-02 uždavinys)</t>
        </r>
      </is>
    </oc>
    <nc r="C56" t="inlineStr">
      <is>
        <t>Valstybės deleguotų funkcijų vykdymas</t>
      </is>
    </nc>
  </rcc>
  <rcc rId="315" sId="1">
    <oc r="C57" t="inlineStr">
      <is>
        <r>
          <t>Civilinės būklės aktų registravimas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(01-01-02-01)</t>
        </r>
      </is>
    </oc>
    <nc r="C57" t="inlineStr">
      <is>
        <t>Civilinės būklės aktų registravimas</t>
      </is>
    </nc>
  </rcc>
  <rcc rId="316" sId="1">
    <oc r="C61" t="inlineStr">
      <is>
        <r>
          <t xml:space="preserve">Gyventojų registro tvarkymas ir duomenų teikimas Valstybės registrui </t>
        </r>
        <r>
          <rPr>
            <b/>
            <sz val="10"/>
            <color rgb="FFFF0000"/>
            <rFont val="Times New Roman"/>
            <family val="1"/>
            <charset val="186"/>
          </rPr>
          <t>(01-01-02-02)</t>
        </r>
      </is>
    </oc>
    <nc r="C61" t="inlineStr">
      <is>
        <t>Gyventojų registro tvarkymas ir duomenų teikimas Valstybės registrui</t>
      </is>
    </nc>
  </rcc>
  <rcc rId="317" sId="1">
    <oc r="C65" t="inlineStr">
      <is>
        <r>
          <t xml:space="preserve">Valstybinės kalbos vartojimo ir taisyklingumo kontrolė   </t>
        </r>
        <r>
          <rPr>
            <b/>
            <sz val="10"/>
            <color rgb="FFFF0000"/>
            <rFont val="Times New Roman"/>
            <family val="1"/>
            <charset val="186"/>
          </rPr>
          <t>(01-01-02-03)</t>
        </r>
      </is>
    </oc>
    <nc r="C65" t="inlineStr">
      <is>
        <t xml:space="preserve">Valstybinės kalbos vartojimo ir taisyklingumo kontrolė   </t>
      </is>
    </nc>
  </rcc>
  <rcc rId="318" sId="1">
    <oc r="C69" t="inlineStr">
      <is>
        <r>
          <t xml:space="preserve">Savivaldybei priskirtų archyvinių dokumentų tvarkymas </t>
        </r>
        <r>
          <rPr>
            <b/>
            <sz val="10"/>
            <color rgb="FFFF0000"/>
            <rFont val="Times New Roman"/>
            <family val="1"/>
            <charset val="186"/>
          </rPr>
          <t>(01-01-02-04)</t>
        </r>
      </is>
    </oc>
    <nc r="C69" t="inlineStr">
      <is>
        <t xml:space="preserve">Savivaldybei priskirtų archyvinių dokumentų tvarkymas </t>
      </is>
    </nc>
  </rcc>
  <rcc rId="319" sId="1">
    <oc r="C73" t="inlineStr">
      <is>
        <r>
          <t xml:space="preserve">Vaikų ir jaunimo teisių apsauga </t>
        </r>
        <r>
          <rPr>
            <b/>
            <sz val="10"/>
            <color rgb="FFFF0000"/>
            <rFont val="Times New Roman"/>
            <family val="1"/>
            <charset val="186"/>
          </rPr>
          <t>(01-01-02-05)</t>
        </r>
      </is>
    </oc>
    <nc r="C73" t="inlineStr">
      <is>
        <t>Vaikų ir jaunimo teisių apsauga</t>
      </is>
    </nc>
  </rcc>
  <rcc rId="320" sId="1">
    <oc r="C77" t="inlineStr">
      <is>
        <r>
          <t xml:space="preserve">Žemės ūkio funkcijų vykdymas </t>
        </r>
        <r>
          <rPr>
            <b/>
            <sz val="10"/>
            <color rgb="FFFF0000"/>
            <rFont val="Times New Roman"/>
            <family val="1"/>
            <charset val="186"/>
          </rPr>
          <t>(01-01-02-06)</t>
        </r>
      </is>
    </oc>
    <nc r="C77" t="inlineStr">
      <is>
        <t xml:space="preserve">Žemės ūkio funkcijų vykdymas </t>
      </is>
    </nc>
  </rcc>
  <rfmt sheetId="1" sqref="J37" start="0" length="0">
    <dxf>
      <numFmt numFmtId="164" formatCode="0.0"/>
    </dxf>
  </rfmt>
  <rfmt sheetId="1" sqref="F39" start="0" length="0">
    <dxf>
      <font>
        <b val="0"/>
        <sz val="10"/>
        <color auto="1"/>
        <name val="Times New Roman"/>
        <family val="1"/>
        <scheme val="none"/>
      </font>
      <numFmt numFmtId="0" formatCode="General"/>
      <alignment horizontal="general" vertical="bottom" wrapText="0"/>
      <border outline="0">
        <left/>
        <right/>
        <top/>
        <bottom/>
      </border>
    </dxf>
  </rfmt>
  <rcc rId="321" sId="1" numFmtId="4">
    <oc r="G39">
      <f>+G13+G17+G20+G23+G26+G30+G36+G33</f>
    </oc>
    <nc r="G39">
      <v>7114.8</v>
    </nc>
  </rcc>
  <rcc rId="322" sId="1" numFmtId="4">
    <oc r="H39">
      <f>+H13+H17+H20+H23+H26+H30+H36+H33</f>
    </oc>
    <nc r="H39">
      <v>7190.3</v>
    </nc>
  </rcc>
  <rcc rId="323" sId="1" odxf="1" dxf="1" numFmtId="4">
    <oc r="F39">
      <f>+F13+F17+F20+F23+F26+F30+F36+F33</f>
    </oc>
    <nc r="F39">
      <v>6858.8</v>
    </nc>
    <ndxf>
      <font>
        <b/>
        <sz val="10"/>
        <color auto="1"/>
        <name val="Times New Roman"/>
        <family val="1"/>
        <scheme val="none"/>
      </font>
      <numFmt numFmtId="164" formatCode="0.0"/>
      <alignment horizontal="center"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4" sId="1" numFmtId="4">
    <oc r="F41">
      <f>+F14</f>
    </oc>
    <nc r="F41">
      <v>36.799999999999997</v>
    </nc>
  </rcc>
  <rcc rId="325" sId="1" numFmtId="4">
    <oc r="G41">
      <f>+G14</f>
    </oc>
    <nc r="G41">
      <v>38.200000000000003</v>
    </nc>
  </rcc>
  <rcc rId="326" sId="1" numFmtId="4">
    <oc r="H41">
      <f>+H14</f>
    </oc>
    <nc r="H41">
      <v>38.6</v>
    </nc>
  </rcc>
  <rcc rId="327" sId="1" numFmtId="4">
    <oc r="F42">
      <f>+F15+F21+F18+F24+F28+F31+F34</f>
    </oc>
    <nc r="F42">
      <v>56</v>
    </nc>
  </rcc>
  <rcc rId="328" sId="1" numFmtId="4">
    <oc r="G42">
      <f>+G15+G21+G18+G24+G28</f>
    </oc>
    <nc r="G42">
      <v>58.1</v>
    </nc>
  </rcc>
  <rcc rId="329" sId="1" numFmtId="4">
    <oc r="H42">
      <f>+H15+H21+H18+H24+H28</f>
    </oc>
    <nc r="H42">
      <v>58.7</v>
    </nc>
  </rcc>
  <rrc rId="330" sId="1" ref="A36:XFD36" action="deleteRow">
    <undo index="65535" exp="ref" v="1" dr="E36" r="E39" sId="1"/>
    <rfmt sheetId="1" xfDxf="1" sqref="A36:XFD36" start="0" length="0">
      <dxf>
        <font>
          <sz val="10"/>
          <name val="Times New Roman"/>
          <family val="1"/>
          <scheme val="none"/>
        </font>
      </dxf>
    </rfmt>
    <rfmt sheetId="1" sqref="B36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E36">
        <v>135.19999999999999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36">
        <v>154.5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6">
        <v>160.30000000000001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6">
        <v>162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6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" sId="1" ref="A33:XFD33" action="deleteRow">
    <undo index="65535" exp="ref" v="1" dr="E33" r="E38" sId="1"/>
    <rfmt sheetId="1" xfDxf="1" sqref="A33:XFD33" start="0" length="0">
      <dxf>
        <font>
          <sz val="10"/>
          <name val="Times New Roman"/>
          <family val="1"/>
          <scheme val="none"/>
        </font>
      </dxf>
    </rfmt>
    <rfmt sheetId="1" sqref="B33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3" t="inlineStr">
        <is>
          <t xml:space="preserve">Savivaldybės biudžeto lėšos (nuosavos, be ankstesnių metų likučio)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E33" start="0" length="0">
      <dxf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33">
        <v>133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3">
        <v>138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3">
        <v>139.5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3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" sId="1" ref="A33:XFD33" action="deleteRow">
    <rfmt sheetId="1" xfDxf="1" sqref="A33:XFD33" start="0" length="0">
      <dxf>
        <font>
          <sz val="10"/>
          <name val="Times New Roman"/>
          <family val="1"/>
          <scheme val="none"/>
        </font>
      </dxf>
    </rfmt>
    <rfmt sheetId="1" sqref="B33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3" t="inlineStr">
        <is>
          <t xml:space="preserve">Ankstesnių metų likučiai
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E33" start="0" length="0">
      <dxf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3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" sId="1" ref="A30:XFD30" action="deleteRow">
    <undo index="65535" exp="ref" v="1" dr="E30" r="E36" sId="1"/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0" t="inlineStr">
        <is>
          <t xml:space="preserve">Savivaldybės biudžeto lėšos (nuosavos, be ankstesnių metų likučio)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E30" start="0" length="0">
      <dxf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30">
        <v>163.4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0">
        <v>169.5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0">
        <v>171.3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30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" sId="1" ref="A30:XFD30" action="deleteRow"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0" t="inlineStr">
        <is>
          <t xml:space="preserve">Ankstesnių metų likučiai
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E30" start="0" length="0">
      <dxf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" sId="1" ref="A26:XFD26" action="deleteRow">
    <undo index="65535" exp="ref" v="1" dr="E26" r="E34" sId="1"/>
    <rfmt sheetId="1" xfDxf="1" sqref="A26:XFD26" start="0" length="0">
      <dxf>
        <font>
          <sz val="10"/>
          <name val="Times New Roman"/>
          <family val="1"/>
          <scheme val="none"/>
        </font>
      </dxf>
    </rfmt>
    <rfmt sheetId="1" sqref="B26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6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26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26">
        <v>252.4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6">
        <v>294.3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6">
        <v>305.3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6">
        <v>308.5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6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" sId="1" ref="A26:XFD26" action="deleteRow">
    <undo index="65535" exp="ref" v="1" dr="H26" r="H34" sId="1"/>
    <undo index="65535" exp="ref" v="1" dr="G26" r="G34" sId="1"/>
    <undo index="65535" exp="ref" v="1" dr="F26" r="F34" sId="1"/>
    <undo index="65535" exp="ref" v="1" dr="E26" r="E34" sId="1"/>
    <rfmt sheetId="1" xfDxf="1" sqref="A26:XFD26" start="0" length="0">
      <dxf>
        <font>
          <sz val="10"/>
          <name val="Times New Roman"/>
          <family val="1"/>
          <scheme val="none"/>
        </font>
      </dxf>
    </rfmt>
    <rfmt sheetId="1" sqref="B26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6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26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26">
        <v>21.7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6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" sId="1" ref="A26:XFD26" action="deleteRow">
    <undo index="65535" exp="ref" v="1" dr="E26" r="E35" sId="1"/>
    <rfmt sheetId="1" xfDxf="1" sqref="A26:XFD26" start="0" length="0">
      <dxf>
        <font>
          <sz val="10"/>
          <name val="Times New Roman"/>
          <family val="1"/>
          <scheme val="none"/>
        </font>
      </dxf>
    </rfmt>
    <rfmt sheetId="1" sqref="B26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6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26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26">
        <v>0.9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6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8" sId="1" ref="A23:XFD23" action="deleteRow">
    <undo index="65535" exp="ref" v="1" dr="E23" r="E31" sId="1"/>
    <rfmt sheetId="1" xfDxf="1" sqref="A23:XFD23" start="0" length="0">
      <dxf>
        <font>
          <sz val="10"/>
          <name val="Times New Roman"/>
          <family val="1"/>
          <scheme val="none"/>
        </font>
      </dxf>
    </rfmt>
    <rfmt sheetId="1" sqref="B23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3" t="inlineStr">
        <is>
          <t xml:space="preserve">Savivaldybės biudžeto lėšos (nuosavos, be ankstesnių metų likučio)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23">
        <v>302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3">
        <v>355.9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3">
        <v>369.2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3">
        <v>373.1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3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9" sId="1" ref="A23:XFD23" action="deleteRow">
    <undo index="65535" exp="ref" v="1" dr="E23" r="E33" sId="1"/>
    <rfmt sheetId="1" xfDxf="1" sqref="A23:XFD23" start="0" length="0">
      <dxf>
        <font>
          <sz val="10"/>
          <name val="Times New Roman"/>
          <family val="1"/>
          <scheme val="none"/>
        </font>
      </dxf>
    </rfmt>
    <rfmt sheetId="1" sqref="B23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3" t="inlineStr">
        <is>
          <t xml:space="preserve">Ankstesnių metų likučiai
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23">
        <v>0.6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3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0" sId="1" ref="A20:XFD20" action="deleteRow">
    <undo index="65535" exp="ref" v="1" dr="E20" r="E29" sId="1"/>
    <rfmt sheetId="1" xfDxf="1" sqref="A20:XFD20" start="0" length="0">
      <dxf>
        <font>
          <sz val="10"/>
          <name val="Times New Roman"/>
          <family val="1"/>
          <scheme val="none"/>
        </font>
      </dxf>
    </rfmt>
    <rfmt sheetId="1" sqref="B20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0" t="inlineStr">
        <is>
          <t xml:space="preserve">Savivaldybės biudžeto lėšos (nuosavos, be ankstesnių metų likučio)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0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20">
        <v>128.80000000000001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20">
        <v>152.69999999999999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0">
        <v>158.4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20">
        <v>160.1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0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" sId="1" ref="A20:XFD20" action="deleteRow">
    <undo index="65535" exp="ref" v="1" dr="E20" r="E31" sId="1"/>
    <rfmt sheetId="1" xfDxf="1" sqref="A20:XFD20" start="0" length="0">
      <dxf>
        <font>
          <sz val="10"/>
          <name val="Times New Roman"/>
          <family val="1"/>
          <scheme val="none"/>
        </font>
      </dxf>
    </rfmt>
    <rfmt sheetId="1" sqref="B20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0" t="inlineStr">
        <is>
          <t xml:space="preserve">Ankstesnių metų likučiai
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0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20">
        <v>0.6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0" start="0" length="0">
      <dxf>
        <numFmt numFmtId="164" formatCode="0.0"/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" sId="1" ref="A17:XFD17" action="deleteRow">
    <undo index="65535" exp="ref" v="1" dr="E17" r="E27" sId="1"/>
    <rfmt sheetId="1" xfDxf="1" sqref="A17:XFD17" start="0" length="0">
      <dxf>
        <font>
          <sz val="10"/>
          <name val="Times New Roman"/>
          <family val="1"/>
          <scheme val="none"/>
        </font>
      </dxf>
    </rfmt>
    <rfmt sheetId="1" sqref="B17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7" t="inlineStr">
        <is>
          <t xml:space="preserve">Savivaldybės biudžeto lėšos (nuosavos, be ankstesnių metų likučio)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7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17">
        <v>195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7">
        <v>213.8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221.8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224.2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7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" sId="1" ref="A17:XFD17" action="deleteRow">
    <undo index="65535" exp="ref" v="1" dr="E17" r="E29" sId="1"/>
    <rfmt sheetId="1" xfDxf="1" sqref="A17:XFD17" start="0" length="0">
      <dxf>
        <font>
          <sz val="10"/>
          <name val="Times New Roman"/>
          <family val="1"/>
          <scheme val="none"/>
        </font>
      </dxf>
    </rfmt>
    <rfmt sheetId="1" sqref="B17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7" t="inlineStr">
        <is>
          <t xml:space="preserve">Ankstesnių metų likučiai
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7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17">
        <v>46.3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7">
        <v>56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58.1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7">
        <v>58.7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7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4" sId="1" ref="A13:XFD13" action="deleteRow">
    <undo index="0" exp="ref" v="1" dr="E13" r="E25" sId="1"/>
    <rfmt sheetId="1" xfDxf="1" sqref="A13:XFD13" start="0" length="0">
      <dxf>
        <font>
          <sz val="10"/>
          <name val="Times New Roman"/>
          <family val="1"/>
          <scheme val="none"/>
        </font>
      </dxf>
    </rfmt>
    <rfmt sheetId="1" sqref="B13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13">
        <v>4193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3">
        <v>5391.2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3">
        <v>5592.3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3">
        <v>5651.6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3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5" sId="1" ref="A13:XFD13" action="deleteRow">
    <undo index="65535" exp="ref" v="1" dr="E13" r="E26" sId="1"/>
    <rfmt sheetId="1" xfDxf="1" sqref="A13:XFD13" start="0" length="0">
      <dxf>
        <font>
          <sz val="10"/>
          <name val="Times New Roman"/>
          <family val="1"/>
          <scheme val="none"/>
        </font>
      </dxf>
    </rfmt>
    <rfmt sheetId="1" sqref="B13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Pajamų įmokos ir kitos pajamos 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13">
        <v>32.5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13">
        <v>36.799999999999997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3">
        <v>38.200000000000003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13">
        <v>38.6</v>
      </nc>
      <n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3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6" sId="1" ref="A13:XFD13" action="deleteRow">
    <undo index="0" exp="ref" v="1" dr="E13" r="E26" sId="1"/>
    <rfmt sheetId="1" xfDxf="1" sqref="A13:XFD13" start="0" length="0">
      <dxf>
        <font>
          <sz val="10"/>
          <name val="Times New Roman"/>
          <family val="1"/>
          <scheme val="none"/>
        </font>
      </dxf>
    </rfmt>
    <rfmt sheetId="1" sqref="B13" start="0" length="0">
      <dxf>
        <font>
          <sz val="11"/>
          <color theme="1"/>
          <name val="Calibri"/>
          <family val="2"/>
          <charset val="186"/>
          <scheme val="minor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 numFmtId="4">
      <nc r="E13">
        <v>23.6</v>
      </nc>
      <n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7" sId="1" ref="A23:XFD23" action="deleteRow">
    <undo index="65535" exp="ref" v="1" dr="H23" r="H20" sId="1"/>
    <undo index="65535" exp="ref" v="1" dr="G23" r="G20" sId="1"/>
    <undo index="65535" exp="ref" v="1" dr="F23" r="F20" sId="1"/>
    <undo index="65535" exp="ref" v="1" dr="E23" r="E20" sId="1"/>
    <rfmt sheetId="1" xfDxf="1" sqref="A23:XFD23" start="0" length="0">
      <dxf>
        <font>
          <sz val="10"/>
          <name val="Times New Roman"/>
          <family val="1"/>
          <scheme val="none"/>
        </font>
      </dxf>
    </rfmt>
    <rfmt sheetId="1" sqref="B2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3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23">
        <f>+#REF!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3">
        <f>+#REF!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">
        <f>+#REF!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3">
        <f>+#REF!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23" start="0" length="0">
      <dxf>
        <font>
          <b/>
          <sz val="10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48" sId="1">
    <oc r="F20">
      <f>+F22+#REF!+F23+F24</f>
    </oc>
    <nc r="F20">
      <f>+F22+F23+F24</f>
    </nc>
  </rcc>
  <rcc rId="349" sId="1">
    <oc r="G20">
      <f>+G22+#REF!+G23+G24</f>
    </oc>
    <nc r="G20">
      <f>+G22+G23+G24</f>
    </nc>
  </rcc>
  <rcc rId="350" sId="1">
    <oc r="H20">
      <f>+H22+#REF!+H23+H24</f>
    </oc>
    <nc r="H20">
      <f>+H22+H23+H24</f>
    </nc>
  </rcc>
  <rrc rId="351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D13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14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15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16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17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18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19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20" start="0" length="0">
      <dxf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21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5" t="inlineStr">
        <is>
          <t>Finansų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4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3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5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7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8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9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2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3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4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5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7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8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2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2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3" start="0" length="0">
      <dxf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4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5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7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8" t="inlineStr">
        <is>
          <t>Finansų sk.</t>
        </is>
      </nc>
      <ndxf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0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1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2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3" t="inlineStr">
        <is>
          <t>Finansų sk.</t>
        </is>
      </nc>
      <ndxf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4" start="0" length="0">
      <dxf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5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6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6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1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2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3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D16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5" start="0" length="0">
      <dxf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66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7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8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1" start="0" length="0">
      <dxf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72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4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5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6" start="0" length="0">
      <dxf>
        <font>
          <b/>
          <sz val="10"/>
          <name val="Times New Roman"/>
          <family val="1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7" t="inlineStr">
        <is>
          <t>Centralizuotas vidaus audito skyrius</t>
        </is>
      </nc>
      <ndxf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81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2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6" start="0" length="0">
      <dxf>
        <alignment horizontal="left" vertical="top"/>
      </dxf>
    </rfmt>
  </rrc>
  <rrc rId="352" sId="1" ref="D1:D1048576" action="deleteCol">
    <undo index="65535" exp="ref" v="1" dr="D180" r="E182" sId="1"/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+D9+D10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9">
        <v>412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">
        <v>1.1000000000000001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" start="0" length="0">
      <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" start="0" length="0">
      <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">
        <f>+D22+#REF!+D23+D24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">
        <f>+#REF!+#REF!+#REF!+#REF!+#REF!+#REF!+#REF!+#REF!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3">
        <f>+#REF!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4">
        <f>+#REF!+#REF!+#REF!+#REF!+#REF!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6">
        <f>+D28+D29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8">
        <v>136.30000000000001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9">
        <v>0.3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1">
        <f>SUM(D33)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5">
        <f>+D37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7">
        <v>20.8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0">
        <v>60.7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1">
        <v>28.6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2">
        <v>0.9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5">
        <v>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8">
        <v>2.9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9">
        <v>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3">
        <v>26.8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6">
        <v>13.1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7">
        <v>18.3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0">
        <v>352.5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1">
        <v>300.60000000000002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4">
        <v>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5">
        <v>15.5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9">
        <v>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2">
        <v>5.5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3">
        <v>27.2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6">
        <v>25.9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7">
        <v>11.9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8">
        <v>0.1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1">
        <v>3.9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5">
        <f>492.7+14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9">
        <v>406.3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2">
        <v>59.3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93">
        <v>124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7">
        <v>19.7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1">
        <v>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5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1">
        <v>503.6</v>
      </nc>
      <ndxf>
        <font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12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5" start="0" length="0">
      <dxf>
        <font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font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3" start="0" length="0">
      <dxf>
        <font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3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7">
        <v>245.5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1">
        <v>141.5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3">
        <f>+D145+D146+D147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4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5">
        <f>+D40+D44+D48+D52+D56+D60+D64+D72+D76+D92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6">
        <f>+D41+D45+D49+D53+D57+D61+D65+D69+D73+D77+D85+D89+D93+D97+D101+D121+D81+D137+D105+D141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7">
        <f>+D42+D46+D50+D54+D58+D62+D66+D70+D74+D78+D82+D86+D90+D94+D98+D102+D142+D106+D110+D114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8">
        <f>+D149+D150+D151</f>
      </nc>
      <ndxf>
        <font>
          <b/>
          <sz val="10"/>
          <color auto="1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9">
        <v>49.5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0">
        <v>1112.5999999999999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1">
        <v>0.3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2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4">
        <f>+D155+D156+D157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5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6">
        <f>704.5+54.4+128.4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9">
        <f>+D160+D161+D162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1">
        <v>44.1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</border>
      </dxf>
    </rfmt>
    <rfmt sheetId="1" sqref="D16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5">
        <f>SUM(D167:D169)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1">
        <f>+D173+D174+D175+D176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73">
        <v>23.4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4">
        <v>200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5">
        <v>200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7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8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0">
        <f>+D20+D7+D26+D35+D143+D154+D159+D165+D171+D148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D181">
        <v>0</v>
      </nc>
      <n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2" start="0" length="0">
      <dxf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3" start="0" length="0">
      <dxf>
        <border outline="0">
          <top style="thin">
            <color indexed="64"/>
          </top>
        </border>
      </dxf>
    </rfmt>
    <rfmt sheetId="1" sqref="D18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86" start="0" length="0">
      <dxf>
        <alignment horizontal="left" vertical="top"/>
      </dxf>
    </rfmt>
    <rfmt sheetId="1" sqref="D187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</dxf>
    </rfmt>
    <rfmt sheetId="1" sqref="D188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</dxf>
    </rfmt>
  </rrc>
  <rcc rId="353" sId="1">
    <oc r="C83" t="inlineStr">
      <is>
        <r>
          <rPr>
            <b/>
            <sz val="10"/>
            <rFont val="Times New Roman"/>
            <family val="1"/>
            <charset val="186"/>
          </rPr>
          <t>Globos organizavimo  asmenims, turintiems sunkią negalią,</t>
        </r>
        <r>
          <rPr>
            <sz val="10"/>
            <rFont val="Times New Roman"/>
            <family val="1"/>
            <charset val="186"/>
          </rPr>
          <t xml:space="preserve"> </t>
        </r>
        <r>
          <rPr>
            <b/>
            <sz val="10"/>
            <rFont val="Times New Roman"/>
            <family val="1"/>
            <charset val="186"/>
          </rPr>
          <t>administravimas</t>
        </r>
        <r>
          <rPr>
            <sz val="10"/>
            <rFont val="Times New Roman"/>
            <family val="1"/>
            <charset val="186"/>
          </rPr>
          <t xml:space="preserve"> (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01-01-02-14 apjungta su priemone 01-01-02-15 Išlaidų administravimas asmenimis, turintiems sunkią negalią </t>
        </r>
      </is>
    </oc>
    <nc r="C83" t="inlineStr">
      <is>
        <r>
          <rPr>
            <b/>
            <sz val="10"/>
            <rFont val="Times New Roman"/>
            <family val="1"/>
            <charset val="186"/>
          </rPr>
          <t>Globos organizavimo  asmenims, turintiems sunkią negalią,</t>
        </r>
        <r>
          <rPr>
            <sz val="10"/>
            <rFont val="Times New Roman"/>
            <family val="1"/>
            <charset val="186"/>
          </rPr>
          <t xml:space="preserve"> </t>
        </r>
        <r>
          <rPr>
            <b/>
            <sz val="10"/>
            <rFont val="Times New Roman"/>
            <family val="1"/>
            <charset val="186"/>
          </rPr>
          <t>administravimas</t>
        </r>
        <r>
          <rPr>
            <sz val="10"/>
            <rFont val="Times New Roman"/>
            <family val="1"/>
            <charset val="186"/>
          </rPr>
          <t xml:space="preserve"> </t>
        </r>
      </is>
    </nc>
  </rcc>
  <rcc rId="354" sId="1" numFmtId="4">
    <nc r="D182">
      <v>-146</v>
    </nc>
  </rcc>
  <rcc rId="355" sId="1" numFmtId="4">
    <oc r="D145">
      <f>+D40+D44+D48+D52+D56+D60+D64+D72+D76+D92+D96+D100+D104+D108+D112+D116+D120+D124+D128+D132</f>
    </oc>
    <nc r="D145">
      <v>344.2</v>
    </nc>
  </rcc>
  <rcc rId="356" sId="1" numFmtId="4">
    <oc r="D146">
      <f>+D41+D45+D49+D53+D57+D61+D65+D69+D73+D77+D85+D89+D93+D97+D101+D121+D81+D137+D105+D141+D125+D129+D117+D113+D109</f>
    </oc>
    <nc r="D146">
      <v>1148.5999999999999</v>
    </nc>
  </rcc>
  <rrc rId="357" sId="1" ref="A147:XFD147" action="deleteRow">
    <undo index="65535" exp="ref" v="1" dr="F147" r="F143" sId="1"/>
    <undo index="65535" exp="ref" v="1" dr="E147" r="E143" sId="1"/>
    <undo index="65535" exp="ref" v="1" dr="D147" r="D143" sId="1"/>
    <rfmt sheetId="1" xfDxf="1" sqref="A147:XFD147" start="0" length="0">
      <dxf>
        <font>
          <sz val="10"/>
          <name val="Times New Roman"/>
          <family val="1"/>
          <scheme val="none"/>
        </font>
      </dxf>
    </rfmt>
    <rfmt sheetId="1" sqref="B147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47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7">
        <f>+D42+D46+D50+D54+D58+D62+D66+D70+D74+D78+D82+D86+D90+D94+D98+D102+D142+D106+D110+D114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7">
        <f>+E42+E46+E50+E54+E58+E62+E66+E70+E74+E78+E82+E86+E90+E94+E98+E102+E142+E106+E110+E114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7">
        <f>+F42+F46+F50+F54+F58+F62+F66+F70+F74+F78+F82+F86+F90+F94+F98+F102+F142+F106+F110+F114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47" start="0" length="0">
      <dxf>
        <font>
          <b/>
          <sz val="10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58" sId="1" numFmtId="4">
    <oc r="E145">
      <f>+E40+E44+E48+E52+E56+E60+E64+E72+E76+E92+E96+E100+E104+E108+E112+E116+E120+E124+E128+E132</f>
    </oc>
    <nc r="E145">
      <v>358.1</v>
    </nc>
  </rcc>
  <rcc rId="359" sId="1" numFmtId="4">
    <oc r="F145">
      <f>+F40+F44+F48+F52+F56+F60+F64+F72+F76+F92+F96+F100+F104+F108+F112+F116+F120+F124+F128+F132</f>
    </oc>
    <nc r="F145">
      <v>362.1</v>
    </nc>
  </rcc>
  <rcc rId="360" sId="1" numFmtId="4">
    <oc r="E146">
      <f>+E41+E45+E49+E53+E57+E61+E65+E69+E73+E77+E85+E89+E93+E97+E101+E121+E81+E137+E105+E141+E125+E129+E117+E113+E109</f>
    </oc>
    <nc r="E146">
      <v>1148.5999999999999</v>
    </nc>
  </rcc>
  <rcc rId="361" sId="1" numFmtId="4">
    <oc r="F146">
      <f>+F41+F45+F49+F53+F57+F61+F65+F69+F73+F77+F85+F89+F93+F97+F101+F121+F81+F137+F105+F141+F125+F129+F117+F113+F109</f>
    </oc>
    <nc r="F146">
      <v>1128.5999999999999</v>
    </nc>
  </rcc>
  <rcc rId="362" sId="1">
    <oc r="F143">
      <f>+F145+F146+#REF!</f>
    </oc>
    <nc r="F143">
      <f>+F145+F146</f>
    </nc>
  </rcc>
  <rcc rId="363" sId="1">
    <oc r="E143">
      <f>+E145+E146+#REF!</f>
    </oc>
    <nc r="E143">
      <f>+E145+E146</f>
    </nc>
  </rcc>
  <rcc rId="364" sId="1">
    <oc r="D143">
      <f>+D145+D146+#REF!</f>
    </oc>
    <nc r="D143">
      <f>+D145+D146</f>
    </nc>
  </rcc>
  <rrc rId="365" sId="1" ref="A168:XFD168" action="deleteRow">
    <undo index="65535" exp="area" dr="F166:F168" r="F164" sId="1"/>
    <undo index="65535" exp="area" dr="E166:E168" r="E164" sId="1"/>
    <undo index="65535" exp="area" dr="D166:D168" r="D164" sId="1"/>
    <rfmt sheetId="1" xfDxf="1" sqref="A168:XFD168" start="0" length="0">
      <dxf>
        <font>
          <sz val="10"/>
          <name val="Times New Roman"/>
          <family val="1"/>
          <scheme val="none"/>
        </font>
      </dxf>
    </rfmt>
    <rfmt sheetId="1" sqref="B16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68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8" start="0" length="0">
      <dxf>
        <font>
          <b/>
          <sz val="10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182:G185" start="0" length="2147483647">
    <dxf>
      <font>
        <i/>
      </font>
    </dxf>
  </rfmt>
  <rrc rId="366" sId="1" ref="A40:XFD40" action="deleteRow">
    <rfmt sheetId="1" xfDxf="1" sqref="A40:XFD40" start="0" length="0">
      <dxf>
        <font>
          <sz val="10"/>
          <name val="Times New Roman"/>
          <family val="1"/>
          <scheme val="none"/>
        </font>
      </dxf>
    </rfmt>
    <rfmt sheetId="1" sqref="B4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0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0">
        <v>71.900000000000006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0">
        <v>74.599999999999994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0">
        <v>75.400000000000006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7" sId="1" ref="A40:XFD40" action="deleteRow">
    <rfmt sheetId="1" xfDxf="1" sqref="A40:XFD40" start="0" length="0">
      <dxf>
        <font>
          <sz val="10"/>
          <name val="Times New Roman"/>
          <family val="1"/>
          <scheme val="none"/>
        </font>
      </dxf>
    </rfmt>
    <rfmt sheetId="1" sqref="B4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0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0">
        <v>27.6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0">
        <v>27.6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0">
        <v>27.6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8" sId="1" ref="A40:XFD40" action="deleteRow">
    <rfmt sheetId="1" xfDxf="1" sqref="A40:XFD40" start="0" length="0">
      <dxf>
        <font>
          <sz val="10"/>
          <name val="Times New Roman"/>
          <family val="1"/>
          <scheme val="none"/>
        </font>
      </dxf>
    </rfmt>
    <rfmt sheetId="1" sqref="B4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0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9" sId="1" ref="A41:XFD41" action="deleteRow">
    <rfmt sheetId="1" xfDxf="1" sqref="A41:XFD41" start="0" length="0">
      <dxf>
        <font>
          <sz val="10"/>
          <name val="Times New Roman"/>
          <family val="1"/>
          <scheme val="none"/>
        </font>
      </dxf>
    </rfmt>
    <rfmt sheetId="1" sqref="B4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1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" sId="1" ref="A41:XFD41" action="deleteRow">
    <rfmt sheetId="1" xfDxf="1" sqref="A41:XFD41" start="0" length="0">
      <dxf>
        <font>
          <sz val="10"/>
          <name val="Times New Roman"/>
          <family val="1"/>
          <scheme val="none"/>
        </font>
      </dxf>
    </rfmt>
    <rfmt sheetId="1" sqref="B4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1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1">
        <v>0.6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1">
        <v>0.6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1">
        <v>0.6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" sId="1" ref="A41:XFD41" action="deleteRow">
    <rfmt sheetId="1" xfDxf="1" sqref="A41:XFD41" start="0" length="0">
      <dxf>
        <font>
          <sz val="10"/>
          <name val="Times New Roman"/>
          <family val="1"/>
          <scheme val="none"/>
        </font>
      </dxf>
    </rfmt>
    <rfmt sheetId="1" sqref="B4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1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" sId="1" ref="A42:XFD42" action="deleteRow">
    <rfmt sheetId="1" xfDxf="1" sqref="A42:XFD42" start="0" length="0">
      <dxf>
        <font>
          <sz val="10"/>
          <name val="Times New Roman"/>
          <family val="1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2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2">
        <v>4.5999999999999996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2">
        <v>4.8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2">
        <v>4.9000000000000004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" sId="1" ref="A42:XFD42" action="deleteRow">
    <rfmt sheetId="1" xfDxf="1" sqref="A42:XFD42" start="0" length="0">
      <dxf>
        <font>
          <sz val="10"/>
          <name val="Times New Roman"/>
          <family val="1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2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2">
        <v>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2">
        <v>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2">
        <v>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" sId="1" ref="A42:XFD42" action="deleteRow">
    <rfmt sheetId="1" xfDxf="1" sqref="A42:XFD42" start="0" length="0">
      <dxf>
        <font>
          <sz val="10"/>
          <name val="Times New Roman"/>
          <family val="1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2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" sId="1" ref="A43:XFD43" action="deleteRow">
    <rfmt sheetId="1" xfDxf="1" sqref="A43:XFD43" start="0" length="0">
      <dxf>
        <font>
          <sz val="10"/>
          <name val="Times New Roman"/>
          <family val="1"/>
          <scheme val="none"/>
        </font>
      </dxf>
    </rfmt>
    <rfmt sheetId="1" sqref="B4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3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3">
        <v>3.5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3">
        <v>3.6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3">
        <v>3.7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" sId="1" ref="A43:XFD43" action="deleteRow">
    <rfmt sheetId="1" xfDxf="1" sqref="A43:XFD43" start="0" length="0">
      <dxf>
        <font>
          <sz val="10"/>
          <name val="Times New Roman"/>
          <family val="1"/>
          <scheme val="none"/>
        </font>
      </dxf>
    </rfmt>
    <rfmt sheetId="1" sqref="B4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3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3">
        <v>26.8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3">
        <v>26.8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3">
        <v>26.8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" sId="1" ref="A43:XFD43" action="deleteRow">
    <rfmt sheetId="1" xfDxf="1" sqref="A43:XFD43" start="0" length="0">
      <dxf>
        <font>
          <sz val="10"/>
          <name val="Times New Roman"/>
          <family val="1"/>
          <scheme val="none"/>
        </font>
      </dxf>
    </rfmt>
    <rfmt sheetId="1" sqref="B4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3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" sId="1" ref="A44:XFD44" action="deleteRow">
    <rfmt sheetId="1" xfDxf="1" sqref="A44:XFD44" start="0" length="0">
      <dxf>
        <font>
          <sz val="10"/>
          <name val="Times New Roman"/>
          <family val="1"/>
          <scheme val="none"/>
        </font>
      </dxf>
    </rfmt>
    <rfmt sheetId="1" sqref="B44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4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4">
        <v>18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4">
        <v>18.7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4">
        <v>18.899999999999999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9" sId="1" ref="A44:XFD44" action="deleteRow">
    <rfmt sheetId="1" xfDxf="1" sqref="A44:XFD44" start="0" length="0">
      <dxf>
        <font>
          <sz val="10"/>
          <name val="Times New Roman"/>
          <family val="1"/>
          <scheme val="none"/>
        </font>
      </dxf>
    </rfmt>
    <rfmt sheetId="1" sqref="B44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4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4">
        <v>18.3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4">
        <v>18.3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4">
        <v>18.3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" sId="1" ref="A44:XFD44" action="deleteRow">
    <rfmt sheetId="1" xfDxf="1" sqref="A44:XFD44" start="0" length="0">
      <dxf>
        <font>
          <sz val="10"/>
          <name val="Times New Roman"/>
          <family val="1"/>
          <scheme val="none"/>
        </font>
      </dxf>
    </rfmt>
    <rfmt sheetId="1" sqref="B44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4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1" sId="1" ref="A45:XFD45" action="deleteRow">
    <rfmt sheetId="1" xfDxf="1" sqref="A45:XFD45" start="0" length="0">
      <dxf>
        <font>
          <sz val="10"/>
          <name val="Times New Roman"/>
          <family val="1"/>
          <scheme val="none"/>
        </font>
      </dxf>
    </rfmt>
    <rfmt sheetId="1" sqref="B45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5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5">
        <v>214.7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5">
        <v>222.7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5">
        <v>225.1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" sId="1" ref="A45:XFD45" action="deleteRow">
    <rfmt sheetId="1" xfDxf="1" sqref="A45:XFD45" start="0" length="0">
      <dxf>
        <font>
          <sz val="10"/>
          <name val="Times New Roman"/>
          <family val="1"/>
          <scheme val="none"/>
        </font>
      </dxf>
    </rfmt>
    <rfmt sheetId="1" sqref="B45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5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5">
        <v>298.8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5">
        <v>298.8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5">
        <v>298.8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3" sId="1" ref="A45:XFD45" action="deleteRow">
    <rfmt sheetId="1" xfDxf="1" sqref="A45:XFD45" start="0" length="0">
      <dxf>
        <font>
          <sz val="10"/>
          <name val="Times New Roman"/>
          <family val="1"/>
          <scheme val="none"/>
        </font>
      </dxf>
    </rfmt>
    <rfmt sheetId="1" sqref="B45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5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84" sId="1">
    <oc r="C45" t="inlineStr">
      <is>
        <r>
          <t xml:space="preserve">Karo  mobilizacijos administravimas </t>
        </r>
        <r>
          <rPr>
            <b/>
            <sz val="10"/>
            <color rgb="FFFF0000"/>
            <rFont val="Times New Roman"/>
            <family val="1"/>
            <charset val="186"/>
          </rPr>
          <t>(01-01-02-07)</t>
        </r>
      </is>
    </oc>
    <nc r="C45" t="inlineStr">
      <is>
        <t xml:space="preserve">Karo  mobilizacijos administravimas </t>
      </is>
    </nc>
  </rcc>
  <rrc rId="385" sId="1" ref="A46:XFD46" action="deleteRow">
    <rfmt sheetId="1" xfDxf="1" sqref="A46:XFD46" start="0" length="0">
      <dxf>
        <font>
          <sz val="10"/>
          <name val="Times New Roman"/>
          <family val="1"/>
          <scheme val="none"/>
        </font>
      </dxf>
    </rfmt>
    <rfmt sheetId="1" sqref="B4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6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46">
        <v>1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6">
        <v>1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" sId="1" ref="A46:XFD46" action="deleteRow">
    <rfmt sheetId="1" xfDxf="1" sqref="A46:XFD46" start="0" length="0">
      <dxf>
        <font>
          <sz val="10"/>
          <name val="Times New Roman"/>
          <family val="1"/>
          <scheme val="none"/>
        </font>
      </dxf>
    </rfmt>
    <rfmt sheetId="1" sqref="B4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6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6">
        <v>13.8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6">
        <v>13.8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6">
        <v>13.8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" sId="1" ref="A46:XFD46" action="deleteRow">
    <rfmt sheetId="1" xfDxf="1" sqref="A46:XFD46" start="0" length="0">
      <dxf>
        <font>
          <sz val="10"/>
          <name val="Times New Roman"/>
          <family val="1"/>
          <scheme val="none"/>
        </font>
      </dxf>
    </rfmt>
    <rfmt sheetId="1" sqref="B4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6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88" sId="1">
    <oc r="C46" t="inlineStr">
      <is>
        <r>
          <t xml:space="preserve">Duomenų teikimas Valstybės suteiktos pagalbos registrui </t>
        </r>
        <r>
          <rPr>
            <b/>
            <sz val="10"/>
            <color rgb="FFFF0000"/>
            <rFont val="Times New Roman"/>
            <family val="1"/>
            <charset val="186"/>
          </rPr>
          <t>(01-01-02-08)</t>
        </r>
      </is>
    </oc>
    <nc r="C46" t="inlineStr">
      <is>
        <t xml:space="preserve">Duomenų teikimas Valstybės suteiktos pagalbos registrui </t>
      </is>
    </nc>
  </rcc>
  <rrc rId="389" sId="1" ref="A47:XFD47" action="deleteRow">
    <rfmt sheetId="1" xfDxf="1" sqref="A47:XFD47" start="0" length="0">
      <dxf>
        <font>
          <sz val="10"/>
          <name val="Times New Roman"/>
          <family val="1"/>
          <scheme val="none"/>
        </font>
      </dxf>
    </rfmt>
    <rfmt sheetId="1" sqref="B47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7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0" sId="1" ref="A47:XFD47" action="deleteRow">
    <rfmt sheetId="1" xfDxf="1" sqref="A47:XFD47" start="0" length="0">
      <dxf>
        <font>
          <sz val="10"/>
          <name val="Times New Roman"/>
          <family val="1"/>
          <scheme val="none"/>
        </font>
      </dxf>
    </rfmt>
    <rfmt sheetId="1" sqref="B47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7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7">
        <v>0.8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7">
        <v>0.8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7">
        <v>0.8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1" sId="1" ref="A47:XFD47" action="deleteRow">
    <rfmt sheetId="1" xfDxf="1" sqref="A47:XFD47" start="0" length="0">
      <dxf>
        <font>
          <sz val="10"/>
          <name val="Times New Roman"/>
          <family val="1"/>
          <scheme val="none"/>
        </font>
      </dxf>
    </rfmt>
    <rfmt sheetId="1" sqref="B47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7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92" sId="1">
    <oc r="C47" t="inlineStr">
      <is>
        <r>
          <t>Civilinės saugos organizavimas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(01-01-02-09)</t>
        </r>
      </is>
    </oc>
    <nc r="C47" t="inlineStr">
      <is>
        <r>
          <t>Civilinės saugos organizavimas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rc rId="393" sId="1" ref="A48:XFD48" action="deleteRow">
    <rfmt sheetId="1" xfDxf="1" sqref="A48:XFD48" start="0" length="0">
      <dxf>
        <font>
          <sz val="10"/>
          <name val="Times New Roman"/>
          <family val="1"/>
          <scheme val="none"/>
        </font>
      </dxf>
    </rfmt>
    <rfmt sheetId="1" sqref="B4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8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8">
        <v>5.9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8">
        <v>6.1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6.2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" sId="1" ref="A48:XFD48" action="deleteRow">
    <rfmt sheetId="1" xfDxf="1" sqref="A48:XFD48" start="0" length="0">
      <dxf>
        <font>
          <sz val="10"/>
          <name val="Times New Roman"/>
          <family val="1"/>
          <scheme val="none"/>
        </font>
      </dxf>
    </rfmt>
    <rfmt sheetId="1" sqref="B4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8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8">
        <v>37.9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8">
        <v>37.9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8">
        <v>37.9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5" sId="1" ref="A48:XFD48" action="deleteRow">
    <rfmt sheetId="1" xfDxf="1" sqref="A48:XFD48" start="0" length="0">
      <dxf>
        <font>
          <sz val="10"/>
          <name val="Times New Roman"/>
          <family val="1"/>
          <scheme val="none"/>
        </font>
      </dxf>
    </rfmt>
    <rfmt sheetId="1" sqref="B4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8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96" sId="1">
    <oc r="C48" t="inlineStr">
      <is>
        <r>
          <t xml:space="preserve">Pirminės teisinės pagalbos teikimas pagal valstybės garantuojamos teisinės pagalbos įstatymą </t>
        </r>
        <r>
          <rPr>
            <b/>
            <sz val="10"/>
            <color rgb="FFFF0000"/>
            <rFont val="Times New Roman"/>
            <family val="1"/>
            <charset val="186"/>
          </rPr>
          <t>(01-01-02-11)</t>
        </r>
      </is>
    </oc>
    <nc r="C48" t="inlineStr">
      <is>
        <t xml:space="preserve">Pirminės teisinės pagalbos teikimas pagal valstybės garantuojamos teisinės pagalbos įstatymą </t>
      </is>
    </nc>
  </rcc>
  <rrc rId="397" sId="1" ref="A49:XFD49" action="deleteRow">
    <rfmt sheetId="1" xfDxf="1" sqref="A49:XFD49" start="0" length="0">
      <dxf>
        <font>
          <sz val="10"/>
          <name val="Times New Roman"/>
          <family val="1"/>
          <scheme val="none"/>
        </font>
      </dxf>
    </rfmt>
    <rfmt sheetId="1" sqref="B4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9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9">
        <v>21.4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9">
        <v>22.2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9">
        <v>22.4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" sId="1" ref="A49:XFD49" action="deleteRow">
    <rfmt sheetId="1" xfDxf="1" sqref="A49:XFD49" start="0" length="0">
      <dxf>
        <font>
          <sz val="10"/>
          <name val="Times New Roman"/>
          <family val="1"/>
          <scheme val="none"/>
        </font>
      </dxf>
    </rfmt>
    <rfmt sheetId="1" sqref="B4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9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49">
        <v>10.8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9">
        <v>10.8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49">
        <v>10.8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" sId="1" ref="A49:XFD49" action="deleteRow">
    <rfmt sheetId="1" xfDxf="1" sqref="A49:XFD49" start="0" length="0">
      <dxf>
        <font>
          <sz val="10"/>
          <name val="Times New Roman"/>
          <family val="1"/>
          <scheme val="none"/>
        </font>
      </dxf>
    </rfmt>
    <rfmt sheetId="1" sqref="B4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9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00" sId="1">
    <oc r="C49" t="inlineStr">
      <is>
        <r>
          <t>Gyvenamosios vietos deklaravimas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(01-01-02-12)</t>
        </r>
      </is>
    </oc>
    <nc r="C49" t="inlineStr">
      <is>
        <r>
          <t>Gyvenamosios vietos deklaravimas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rc rId="401" sId="1" ref="A50:XFD50" action="deleteRow">
    <rfmt sheetId="1" xfDxf="1" sqref="A50:XFD50" start="0" length="0">
      <dxf>
        <font>
          <sz val="10"/>
          <name val="Times New Roman"/>
          <family val="1"/>
          <scheme val="none"/>
        </font>
      </dxf>
    </rfmt>
    <rfmt sheetId="1" sqref="B5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0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2" sId="1" ref="A50:XFD50" action="deleteRow">
    <rfmt sheetId="1" xfDxf="1" sqref="A50:XFD50" start="0" length="0">
      <dxf>
        <font>
          <sz val="10"/>
          <name val="Times New Roman"/>
          <family val="1"/>
          <scheme val="none"/>
        </font>
      </dxf>
    </rfmt>
    <rfmt sheetId="1" sqref="B5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0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0">
        <v>3.9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0">
        <v>3.9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0">
        <v>3.9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3" sId="1" ref="A50:XFD50" action="deleteRow">
    <rfmt sheetId="1" xfDxf="1" sqref="A50:XFD50" start="0" length="0">
      <dxf>
        <font>
          <sz val="10"/>
          <name val="Times New Roman"/>
          <family val="1"/>
          <scheme val="none"/>
        </font>
      </dxf>
    </rfmt>
    <rfmt sheetId="1" sqref="B5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0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4" sId="1" ref="A51:XFD51" action="deleteRow">
    <rfmt sheetId="1" xfDxf="1" sqref="A51:XFD51" start="0" length="0">
      <dxf>
        <font>
          <sz val="10"/>
          <name val="Times New Roman"/>
          <family val="1"/>
          <scheme val="none"/>
        </font>
      </dxf>
    </rfmt>
    <rfmt sheetId="1" sqref="B5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1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5" sId="1" ref="A51:XFD51" action="deleteRow">
    <rfmt sheetId="1" xfDxf="1" sqref="A51:XFD51" start="0" length="0">
      <dxf>
        <font>
          <sz val="10"/>
          <name val="Times New Roman"/>
          <family val="1"/>
          <scheme val="none"/>
        </font>
      </dxf>
    </rfmt>
    <rfmt sheetId="1" sqref="B5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1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1">
        <v>30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1">
        <v>30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1">
        <v>30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" sId="1" ref="A51:XFD51" action="deleteRow">
    <rfmt sheetId="1" xfDxf="1" sqref="A51:XFD51" start="0" length="0">
      <dxf>
        <font>
          <sz val="10"/>
          <name val="Times New Roman"/>
          <family val="1"/>
          <scheme val="none"/>
        </font>
      </dxf>
    </rfmt>
    <rfmt sheetId="1" sqref="B5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1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07" sId="1">
    <oc r="C51" t="inlineStr">
      <is>
        <r>
          <t>Išlaidų, skirtų nemokamam mokinių maitinimui (administravimas)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(01-01-02-16)</t>
        </r>
      </is>
    </oc>
    <nc r="C51" t="inlineStr">
      <is>
        <r>
          <t>Išlaidų, skirtų nemokamam mokinių maitinimui (administravimas)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rc rId="408" sId="1" ref="A52:XFD52" action="deleteRow">
    <rfmt sheetId="1" xfDxf="1" sqref="A52:XFD52" start="0" length="0">
      <dxf>
        <font>
          <sz val="10"/>
          <name val="Times New Roman"/>
          <family val="1"/>
          <scheme val="none"/>
        </font>
      </dxf>
    </rfmt>
    <rfmt sheetId="1" sqref="B5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2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9" sId="1" ref="A52:XFD52" action="deleteRow">
    <rfmt sheetId="1" xfDxf="1" sqref="A52:XFD52" start="0" length="0">
      <dxf>
        <font>
          <sz val="10"/>
          <name val="Times New Roman"/>
          <family val="1"/>
          <scheme val="none"/>
        </font>
      </dxf>
    </rfmt>
    <rfmt sheetId="1" sqref="B5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2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0" sId="1" ref="A52:XFD52" action="deleteRow">
    <rfmt sheetId="1" xfDxf="1" sqref="A52:XFD52" start="0" length="0">
      <dxf>
        <font>
          <sz val="10"/>
          <name val="Times New Roman"/>
          <family val="1"/>
          <scheme val="none"/>
        </font>
      </dxf>
    </rfmt>
    <rfmt sheetId="1" sqref="B5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2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11" sId="1">
    <oc r="C52" t="inlineStr">
      <is>
        <r>
          <t xml:space="preserve">Darbo rinkos politikos rengimas ir įgyvendinimas (administravimas) </t>
        </r>
        <r>
          <rPr>
            <b/>
            <sz val="10"/>
            <color rgb="FFFF0000"/>
            <rFont val="Times New Roman"/>
            <family val="1"/>
            <charset val="186"/>
          </rPr>
          <t>(01-01-02-19, nuo 2024 m. čia lieka tik administravimas, veiklos iškeliamos į 5 programą)</t>
        </r>
      </is>
    </oc>
    <nc r="C52" t="inlineStr">
      <is>
        <t>Darbo rinkos politikos rengimas ir įgyvendinimas (administravimas)</t>
      </is>
    </nc>
  </rcc>
  <rcmt sheetId="1" cell="C52" guid="{00000000-0000-0000-0000-000000000000}" action="delete" author="Indrė Butenienė"/>
  <rrc rId="412" sId="1" ref="A53:XFD53" action="deleteRow">
    <rfmt sheetId="1" xfDxf="1" sqref="A53:XFD53" start="0" length="0">
      <dxf>
        <font>
          <sz val="10"/>
          <name val="Times New Roman"/>
          <family val="1"/>
          <scheme val="none"/>
        </font>
      </dxf>
    </rfmt>
    <rfmt sheetId="1" sqref="B5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3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3" sId="1" ref="A53:XFD53" action="deleteRow">
    <rfmt sheetId="1" xfDxf="1" sqref="A53:XFD53" start="0" length="0">
      <dxf>
        <font>
          <sz val="10"/>
          <name val="Times New Roman"/>
          <family val="1"/>
          <scheme val="none"/>
        </font>
      </dxf>
    </rfmt>
    <rfmt sheetId="1" sqref="B5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3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3">
        <v>33.6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3">
        <v>33.6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3">
        <v>33.6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4" sId="1" ref="A53:XFD53" action="deleteRow">
    <rfmt sheetId="1" xfDxf="1" sqref="A53:XFD53" start="0" length="0">
      <dxf>
        <font>
          <sz val="10"/>
          <name val="Times New Roman"/>
          <family val="1"/>
          <scheme val="none"/>
        </font>
      </dxf>
    </rfmt>
    <rfmt sheetId="1" sqref="B5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3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15" sId="1">
    <oc r="C53" t="inlineStr">
      <is>
        <r>
          <t xml:space="preserve">Socialinės paramos mokiniams administravimas </t>
        </r>
        <r>
          <rPr>
            <b/>
            <sz val="10"/>
            <color rgb="FFFF0000"/>
            <rFont val="Times New Roman"/>
            <family val="1"/>
            <charset val="186"/>
          </rPr>
          <t>(01-01-02-21)</t>
        </r>
      </is>
    </oc>
    <nc r="C53" t="inlineStr">
      <is>
        <t xml:space="preserve">Socialinės paramos mokiniams administravimas </t>
      </is>
    </nc>
  </rcc>
  <rrc rId="416" sId="1" ref="A54:XFD54" action="deleteRow">
    <rfmt sheetId="1" xfDxf="1" sqref="A54:XFD54" start="0" length="0">
      <dxf>
        <font>
          <sz val="10"/>
          <name val="Times New Roman"/>
          <family val="1"/>
          <scheme val="none"/>
        </font>
      </dxf>
    </rfmt>
    <rfmt sheetId="1" sqref="B54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4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7" sId="1" ref="A54:XFD54" action="deleteRow">
    <rfmt sheetId="1" xfDxf="1" sqref="A54:XFD54" start="0" length="0">
      <dxf>
        <font>
          <sz val="10"/>
          <name val="Times New Roman"/>
          <family val="1"/>
          <scheme val="none"/>
        </font>
      </dxf>
    </rfmt>
    <rfmt sheetId="1" sqref="B54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4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4">
        <v>22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4">
        <v>22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4">
        <v>22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8" sId="1" ref="A54:XFD54" action="deleteRow">
    <rfmt sheetId="1" xfDxf="1" sqref="A54:XFD54" start="0" length="0">
      <dxf>
        <font>
          <sz val="10"/>
          <name val="Times New Roman"/>
          <family val="1"/>
          <scheme val="none"/>
        </font>
      </dxf>
    </rfmt>
    <rfmt sheetId="1" sqref="B54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4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4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19" sId="1" ref="A55:XFD55" action="deleteRow">
    <rfmt sheetId="1" xfDxf="1" sqref="A55:XFD55" start="0" length="0">
      <dxf>
        <font>
          <sz val="10"/>
          <name val="Times New Roman"/>
          <family val="1"/>
          <scheme val="none"/>
        </font>
      </dxf>
    </rfmt>
    <rfmt sheetId="1" sqref="B55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5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0" sId="1" ref="A55:XFD55" action="deleteRow">
    <rfmt sheetId="1" xfDxf="1" sqref="A55:XFD55" start="0" length="0">
      <dxf>
        <font>
          <sz val="10"/>
          <name val="Times New Roman"/>
          <family val="1"/>
          <scheme val="none"/>
        </font>
      </dxf>
    </rfmt>
    <rfmt sheetId="1" sqref="B55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5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5">
        <v>5.8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5">
        <v>5.8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5">
        <v>5.8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1" sId="1" ref="A55:XFD55" action="deleteRow">
    <rfmt sheetId="1" xfDxf="1" sqref="A55:XFD55" start="0" length="0">
      <dxf>
        <font>
          <sz val="10"/>
          <name val="Times New Roman"/>
          <family val="1"/>
          <scheme val="none"/>
        </font>
      </dxf>
    </rfmt>
    <rfmt sheetId="1" sqref="B55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5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5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22" sId="1">
    <oc r="C54" t="inlineStr">
      <is>
        <r>
          <t xml:space="preserve">Laidojimo pašalpų apskaičiavimo ir mokėjimo administravimas </t>
        </r>
        <r>
          <rPr>
            <b/>
            <sz val="10"/>
            <color rgb="FFFF0000"/>
            <rFont val="Times New Roman"/>
            <family val="1"/>
            <charset val="186"/>
          </rPr>
          <t>(01-01-02-25)</t>
        </r>
      </is>
    </oc>
    <nc r="C54" t="inlineStr">
      <is>
        <t xml:space="preserve">Laidojimo pašalpų apskaičiavimo ir mokėjimo administravimas </t>
      </is>
    </nc>
  </rcc>
  <rcc rId="423" sId="1">
    <oc r="C55" t="inlineStr">
      <is>
        <r>
          <t xml:space="preserve">Asmeninės pagalbos teikimo neįgaliesiems administravimas </t>
        </r>
        <r>
          <rPr>
            <b/>
            <sz val="10"/>
            <color rgb="FFFF0000"/>
            <rFont val="Times New Roman"/>
            <family val="1"/>
            <charset val="186"/>
          </rPr>
          <t>(05-01-03-16)</t>
        </r>
      </is>
    </oc>
    <nc r="C55" t="inlineStr">
      <is>
        <t xml:space="preserve">Asmeninės pagalbos teikimo neįgaliesiems administravimas </t>
      </is>
    </nc>
  </rcc>
  <rrc rId="424" sId="1" ref="A56:XFD56" action="deleteRow">
    <rfmt sheetId="1" xfDxf="1" sqref="A56:XFD56" start="0" length="0">
      <dxf>
        <font>
          <sz val="10"/>
          <name val="Times New Roman"/>
          <family val="1"/>
          <scheme val="none"/>
        </font>
      </dxf>
    </rfmt>
    <rfmt sheetId="1" sqref="B5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6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5" sId="1" ref="A56:XFD56" action="deleteRow">
    <rfmt sheetId="1" xfDxf="1" sqref="A56:XFD56" start="0" length="0">
      <dxf>
        <font>
          <sz val="10"/>
          <name val="Times New Roman"/>
          <family val="1"/>
          <scheme val="none"/>
        </font>
      </dxf>
    </rfmt>
    <rfmt sheetId="1" sqref="B5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6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6">
        <v>2.7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6">
        <v>2.7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6">
        <v>2.7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6" sId="1" ref="A56:XFD56" action="deleteRow">
    <rfmt sheetId="1" xfDxf="1" sqref="A56:XFD56" start="0" length="0">
      <dxf>
        <font>
          <sz val="10"/>
          <name val="Times New Roman"/>
          <family val="1"/>
          <scheme val="none"/>
        </font>
      </dxf>
    </rfmt>
    <rfmt sheetId="1" sqref="B5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6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6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27" sId="1">
    <oc r="C56" t="inlineStr">
      <is>
        <r>
          <t>Lėšų, skirtų dalyvauti vertinant asmens savarankiškumą kasdieninėje veikloje, administravimas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(01-01-01-10)</t>
        </r>
      </is>
    </oc>
    <nc r="C56" t="inlineStr">
      <is>
        <r>
          <t>Lėšų, skirtų dalyvauti vertinant asmens savarankiškumą kasdieninėje veikloje, administravimas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rc rId="428" sId="1" ref="A57:XFD57" action="deleteRow">
    <rfmt sheetId="1" xfDxf="1" sqref="A57:XFD57" start="0" length="0">
      <dxf>
        <font>
          <sz val="10"/>
          <name val="Times New Roman"/>
          <family val="1"/>
          <scheme val="none"/>
        </font>
      </dxf>
    </rfmt>
    <rfmt sheetId="1" sqref="B57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7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29" sId="1" ref="A57:XFD57" action="deleteRow">
    <rfmt sheetId="1" xfDxf="1" sqref="A57:XFD57" start="0" length="0">
      <dxf>
        <font>
          <sz val="10"/>
          <name val="Times New Roman"/>
          <family val="1"/>
          <scheme val="none"/>
        </font>
      </dxf>
    </rfmt>
    <rfmt sheetId="1" sqref="B57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7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0" sId="1" ref="A57:XFD57" action="deleteRow">
    <rfmt sheetId="1" xfDxf="1" sqref="A57:XFD57" start="0" length="0">
      <dxf>
        <font>
          <sz val="10"/>
          <name val="Times New Roman"/>
          <family val="1"/>
          <scheme val="none"/>
        </font>
      </dxf>
    </rfmt>
    <rfmt sheetId="1" sqref="B57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7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7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31" sId="1">
    <oc r="C57" t="inlineStr">
      <is>
        <r>
          <t xml:space="preserve">Savivaldybės erdvinių duomenų rinkinio tvarkymas </t>
        </r>
        <r>
          <rPr>
            <b/>
            <sz val="10"/>
            <color rgb="FFFF0000"/>
            <rFont val="Times New Roman"/>
            <family val="1"/>
            <charset val="186"/>
          </rPr>
          <t>(atkeliama iš 04 programos, 04-04-01-08 priemonės)</t>
        </r>
      </is>
    </oc>
    <nc r="C57" t="inlineStr">
      <is>
        <t xml:space="preserve">Savivaldybės erdvinių duomenų rinkinio tvarkymas </t>
      </is>
    </nc>
  </rcc>
  <rrc rId="432" sId="1" ref="A58:XFD58" action="deleteRow">
    <rfmt sheetId="1" xfDxf="1" sqref="A58:XFD58" start="0" length="0">
      <dxf>
        <font>
          <sz val="10"/>
          <name val="Times New Roman"/>
          <family val="1"/>
          <scheme val="none"/>
        </font>
      </dxf>
    </rfmt>
    <rfmt sheetId="1" sqref="B58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8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" sId="1" ref="A58:XFD58" action="deleteRow">
    <rfmt sheetId="1" xfDxf="1" sqref="A58:XFD58" start="0" length="0">
      <dxf>
        <font>
          <sz val="10"/>
          <name val="Times New Roman"/>
          <family val="1"/>
          <scheme val="none"/>
        </font>
      </dxf>
    </rfmt>
    <rfmt sheetId="1" sqref="B5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8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8">
        <v>28.5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8">
        <v>28.5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8">
        <v>28.5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" sId="1" ref="A58:XFD58" action="deleteRow">
    <rfmt sheetId="1" xfDxf="1" sqref="A58:XFD58" start="0" length="0">
      <dxf>
        <font>
          <sz val="10"/>
          <name val="Times New Roman"/>
          <family val="1"/>
          <scheme val="none"/>
        </font>
      </dxf>
    </rfmt>
    <rfmt sheetId="1" sqref="B5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8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8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35" sId="1">
    <oc r="C58" t="inlineStr">
      <is>
        <r>
          <t xml:space="preserve">Neveiksnių asmenų būklės peržiūrėjimo funkcijų atlikimas </t>
        </r>
        <r>
          <rPr>
            <b/>
            <sz val="10"/>
            <color rgb="FFFF0000"/>
            <rFont val="Times New Roman"/>
            <family val="1"/>
            <charset val="186"/>
          </rPr>
          <t>(atkeliama iš 06 programos, 06-01-01-04 priemonės)</t>
        </r>
      </is>
    </oc>
    <nc r="C58" t="inlineStr">
      <is>
        <t>Neveiksnių asmenų būklės peržiūrėjimo funkcijų atlikimas</t>
      </is>
    </nc>
  </rcc>
  <rrc rId="436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9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7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9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59">
        <v>3.6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59">
        <v>3.6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59">
        <v>3.6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8" sId="1" ref="A59:XFD59" action="deleteRow">
    <rfmt sheetId="1" xfDxf="1" sqref="A59:XFD59" start="0" length="0">
      <dxf>
        <font>
          <sz val="10"/>
          <name val="Times New Roman"/>
          <family val="1"/>
          <scheme val="none"/>
        </font>
      </dxf>
    </rfmt>
    <rfmt sheetId="1" sqref="B5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59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39" sId="1">
    <oc r="C59" t="inlineStr">
      <is>
        <r>
          <t xml:space="preserve">Socialinių darbuotojų darbo su šeimomis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(01-01-02-24)</t>
        </r>
      </is>
    </oc>
    <nc r="C59" t="inlineStr">
      <is>
        <t xml:space="preserve">Socialinių darbuotojų darbo su šeimomis organizavimas </t>
      </is>
    </nc>
  </rcc>
  <rrc rId="440" sId="1" ref="A60:XFD60" action="deleteRow">
    <rfmt sheetId="1" xfDxf="1" sqref="A60:XFD60" start="0" length="0">
      <dxf>
        <font>
          <sz val="10"/>
          <name val="Times New Roman"/>
          <family val="1"/>
          <scheme val="none"/>
        </font>
      </dxf>
    </rfmt>
    <rfmt sheetId="1" sqref="B60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0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1" sId="1" ref="A60:XFD60" action="deleteRow">
    <rfmt sheetId="1" xfDxf="1" sqref="A60:XFD60" start="0" length="0">
      <dxf>
        <font>
          <sz val="10"/>
          <name val="Times New Roman"/>
          <family val="1"/>
          <scheme val="none"/>
        </font>
      </dxf>
    </rfmt>
    <rfmt sheetId="1" sqref="B6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0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60">
        <v>529.20000000000005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0">
        <v>529.20000000000005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0">
        <v>529.20000000000005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6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2" sId="1" ref="A60:XFD60" action="deleteRow">
    <rfmt sheetId="1" xfDxf="1" sqref="A60:XFD60" start="0" length="0">
      <dxf>
        <font>
          <sz val="10"/>
          <name val="Times New Roman"/>
          <family val="1"/>
          <scheme val="none"/>
        </font>
      </dxf>
    </rfmt>
    <rfmt sheetId="1" sqref="B6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0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0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43" sId="1">
    <oc r="C60" t="inlineStr">
      <is>
        <r>
          <t xml:space="preserve">Savivaldybei priskirtos valstybinės žemės ir kito valstybės turto valdymas, naudojimas ir disponavimas juo patikėjimo teise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oc>
    <nc r="C60" t="inlineStr">
      <is>
        <t>Savivaldybei priskirtos valstybinės žemės ir kito valstybės turto valdymas, naudojimas ir disponavimas juo patikėjimo teise</t>
      </is>
    </nc>
  </rcc>
  <rrc rId="444" sId="1" ref="A61:XFD61" action="deleteRow">
    <rfmt sheetId="1" xfDxf="1" sqref="A61:XFD61" start="0" length="0">
      <dxf>
        <font>
          <sz val="10"/>
          <name val="Times New Roman"/>
          <family val="1"/>
          <scheme val="none"/>
        </font>
      </dxf>
    </rfmt>
    <rfmt sheetId="1" sqref="B61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1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5" sId="1" ref="A61:XFD61" action="deleteRow">
    <rfmt sheetId="1" xfDxf="1" sqref="A61:XFD61" start="0" length="0">
      <dxf>
        <font>
          <sz val="10"/>
          <name val="Times New Roman"/>
          <family val="1"/>
          <scheme val="none"/>
        </font>
      </dxf>
    </rfmt>
    <rfmt sheetId="1" sqref="B6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1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61">
        <v>22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1">
        <v>22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1">
        <v>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6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" sId="1" ref="A61:XFD61" action="deleteRow">
    <rfmt sheetId="1" xfDxf="1" sqref="A61:XFD61" start="0" length="0">
      <dxf>
        <font>
          <sz val="10"/>
          <name val="Times New Roman"/>
          <family val="1"/>
          <scheme val="none"/>
        </font>
      </dxf>
    </rfmt>
    <rfmt sheetId="1" sqref="B61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1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1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47" sId="1">
    <oc r="C61" t="inlineStr">
      <is>
        <r>
          <t xml:space="preserve">Tarpinstitucinio bendradarbiavimo koordinatoriaus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oc>
    <nc r="C61" t="inlineStr">
      <is>
        <t xml:space="preserve">Tarpinstitucinio bendradarbiavimo koordinatoriaus darbo organizavimas </t>
      </is>
    </nc>
  </rcc>
  <rrc rId="448" sId="1" ref="A62:XFD62" action="deleteRow">
    <rfmt sheetId="1" xfDxf="1" sqref="A62:XFD62" start="0" length="0">
      <dxf>
        <font>
          <sz val="10"/>
          <name val="Times New Roman"/>
          <family val="1"/>
          <scheme val="none"/>
        </font>
      </dxf>
    </rfmt>
    <rfmt sheetId="1" sqref="B62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2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62">
        <v>4.2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2">
        <v>4.4000000000000004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2">
        <v>4.5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6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9" sId="1" ref="A62:XFD62" action="deleteRow">
    <rfmt sheetId="1" xfDxf="1" sqref="A62:XFD62" start="0" length="0">
      <dxf>
        <font>
          <sz val="10"/>
          <name val="Times New Roman"/>
          <family val="1"/>
          <scheme val="none"/>
        </font>
      </dxf>
    </rfmt>
    <rfmt sheetId="1" sqref="B6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2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cc rId="0" sId="1" dxf="1" numFmtId="4">
      <nc r="D62">
        <v>23.9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2">
        <v>23.9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2">
        <v>23.9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6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0" sId="1" ref="A62:XFD62" action="deleteRow">
    <rfmt sheetId="1" xfDxf="1" sqref="A62:XFD62" start="0" length="0">
      <dxf>
        <font>
          <sz val="10"/>
          <name val="Times New Roman"/>
          <family val="1"/>
          <scheme val="none"/>
        </font>
      </dxf>
    </rfmt>
    <rfmt sheetId="1" sqref="B6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2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2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51" sId="1">
    <oc r="C62" t="inlineStr">
      <is>
        <r>
          <t xml:space="preserve">Asmenų su negalia reikalų koordinatoriaus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oc>
    <nc r="C62" t="inlineStr">
      <is>
        <t xml:space="preserve">Asmenų su negalia reikalų koordinatoriaus darbo organizavimas </t>
      </is>
    </nc>
  </rcc>
  <rrc rId="452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3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4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5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 xml:space="preserve">Pašalpų mirus artimiesiems apskaičiavimas ir mokėjimas </t>
        </is>
      </nc>
      <ndxf>
        <font>
          <b/>
          <sz val="10"/>
          <name val="Times New Roman"/>
          <family val="1"/>
          <scheme val="none"/>
        </font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6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9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>Išlaidos mokinio reikmėms</t>
        </is>
      </nc>
      <ndxf>
        <font>
          <b/>
          <sz val="10"/>
          <name val="Times New Roman"/>
          <family val="1"/>
          <scheme val="none"/>
        </font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0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 xml:space="preserve">Savivaldybės biudžeto lėšos (nuosavos, be ankstesnių metų likučio) 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1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>Lietuvos Respublikos valstybės biudžeto dotacijos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2" sId="1" ref="A63:XFD63" action="deleteRow">
    <rfmt sheetId="1" xfDxf="1" sqref="A63:XFD63" start="0" length="0">
      <dxf>
        <font>
          <sz val="10"/>
          <name val="Times New Roman"/>
          <family val="1"/>
          <scheme val="none"/>
        </font>
      </dxf>
    </rfmt>
    <rfmt sheetId="1" sqref="B63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3" t="inlineStr">
        <is>
          <t xml:space="preserve">Ankstesnių metų likučiai
</t>
        </is>
      </nc>
      <ndxf>
        <alignment vertical="top" wrapText="1"/>
        <border outline="0"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3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C39:C62" start="0" length="2147483647">
    <dxf>
      <font>
        <b val="0"/>
      </font>
    </dxf>
  </rfmt>
  <rfmt sheetId="1" sqref="C12:C19" start="0" length="2147483647">
    <dxf>
      <font>
        <b val="0"/>
      </font>
    </dxf>
  </rfmt>
  <rcv guid="{0950847F-C5D6-4B73-AB72-6FF6F74E30B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>
    <oc r="E186">
      <f>+E37+E7+E44+E53+E149+E160+E165+E171+#REF!+E177+E154</f>
    </oc>
    <nc r="E186">
      <f>+E37+E7+E44+E53+E149+E160+E165+E171+E177+E154</f>
    </nc>
  </rcc>
  <rfmt sheetId="1" sqref="I5" start="0" length="0">
    <dxf>
      <numFmt numFmtId="19" formatCode="yyyy/mm/dd"/>
    </dxf>
  </rfmt>
  <rfmt sheetId="1" sqref="I5">
    <dxf>
      <numFmt numFmtId="30" formatCode="@"/>
    </dxf>
  </rfmt>
  <rcc rId="14" sId="1" numFmtId="30">
    <nc r="I5" t="inlineStr">
      <is>
        <t>1.1.1</t>
      </is>
    </nc>
  </rcc>
  <rfmt sheetId="1" sqref="I6">
    <dxf>
      <numFmt numFmtId="30" formatCode="@"/>
    </dxf>
  </rfmt>
  <rcc rId="15" sId="1">
    <nc r="I6" t="inlineStr">
      <is>
        <t>1.1.1.1</t>
      </is>
    </nc>
  </rcc>
  <rfmt sheetId="1" sqref="I11">
    <dxf>
      <numFmt numFmtId="30" formatCode="@"/>
    </dxf>
  </rfmt>
  <rfmt sheetId="1" sqref="I43">
    <dxf>
      <numFmt numFmtId="30" formatCode="@"/>
    </dxf>
  </rfmt>
  <rcc rId="16" sId="1">
    <nc r="I43" t="inlineStr">
      <is>
        <t>1.1.1.1</t>
      </is>
    </nc>
  </rcc>
  <rfmt sheetId="1" sqref="I48">
    <dxf>
      <numFmt numFmtId="30" formatCode="@"/>
    </dxf>
  </rfmt>
  <rcc rId="17" sId="1">
    <nc r="I48" t="inlineStr">
      <is>
        <t>2.3.2.2</t>
      </is>
    </nc>
  </rcc>
  <rfmt sheetId="1" sqref="I52">
    <dxf>
      <numFmt numFmtId="30" formatCode="@"/>
    </dxf>
  </rfmt>
  <rcc rId="18" sId="1">
    <nc r="I52" t="inlineStr">
      <is>
        <t>1.1.1.1</t>
      </is>
    </nc>
  </rcc>
  <rfmt sheetId="1" sqref="I56">
    <dxf>
      <numFmt numFmtId="30" formatCode="@"/>
    </dxf>
  </rfmt>
  <rcc rId="19" sId="1">
    <nc r="I56" t="inlineStr">
      <is>
        <t>1.1.1.1; 1.1.1.3; 2.1.7.2; 2.3.1.3; 2.3.2.1; 2.3.2.2</t>
      </is>
    </nc>
  </rcc>
  <rcc rId="20" sId="1">
    <nc r="I11" t="inlineStr">
      <is>
        <t>1.1.1.1;
1.1.1.2</t>
      </is>
    </nc>
  </rcc>
  <rcv guid="{C1EF5078-F834-466D-A78D-C2FEFDDB78FD}" action="delete"/>
  <rcv guid="{C1EF5078-F834-466D-A78D-C2FEFDDB78FD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950847F-C5D6-4B73-AB72-6FF6F74E30B1}" action="delete"/>
  <rcv guid="{0950847F-C5D6-4B73-AB72-6FF6F74E30B1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63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001-03-01-01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Civilinės būklės aktų registravimas</t>
        </is>
      </nc>
      <ndxf>
        <font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4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001-03-01-02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Gyventojų registro tvarkymas ir duomenų teikimas Valstybės registrui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5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001-03-01-03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Valstybinės kalbos vartojimo ir taisyklingumo kontrolė  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6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001-03-01-04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Savivaldybei priskirtų archyvinių dokumentų tvarkymas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7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001-03-01-05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Vaikų ir jaunimo teisių apsauga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8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001-03-01-06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Žemės ūkio funkcijų vykdymas </t>
        </is>
      </nc>
      <ndxf>
        <font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9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001-03-01-07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Karo  mobilizacijos administravimas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0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001-03-01-08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Duomenų teikimas Valstybės suteiktos pagalbos registrui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1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001-03-01-09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r>
            <t>Civilinės saugos organizavimas</t>
          </r>
          <r>
            <rPr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2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001-03-01-10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Pirminės teisinės pagalbos teikimas pagal valstybės garantuojamos teisinės pagalbos įstatymą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3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001-03-01-11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r>
            <t>Gyvenamosios vietos deklaravimas</t>
          </r>
          <r>
            <rPr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4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001-03-01-12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Globos organizavimo  asmenims, turintiems sunkią negalią, administravimas </t>
        </is>
      </nc>
      <ndxf>
        <font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5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001-03-01-13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r>
            <t>Išlaidų, skirtų nemokamam mokinių maitinimui (administravimas)</t>
          </r>
          <r>
            <rPr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6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001-03-01-14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Darbo rinkos politikos rengimas ir įgyvendinimas (administravimas)</t>
        </is>
      </nc>
      <ndxf>
        <font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001-03-01-15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Socialinės paramos mokiniams administravimas </t>
        </is>
      </nc>
      <ndxf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8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001-03-01-16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Laidojimo pašalpų apskaičiavimo ir mokėjimo administravimas </t>
        </is>
      </nc>
      <ndxf>
        <font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9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001-03-01-17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Asmeninės pagalbos teikimo neįgaliesiems administravimas </t>
        </is>
      </nc>
      <ndxf>
        <font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001-03-01-18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r>
            <t>Lėšų, skirtų dalyvauti vertinant asmens savarankiškumą kasdieninėje veikloje, administravimas</t>
          </r>
          <r>
            <rPr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001-03-01-19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Savivaldybės erdvinių duomenų rinkinio tvarkymas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001-03-01-20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Neveiksnių asmenų būklės peržiūrėjimo funkcijų atlikimas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001-03-01-21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Socialinių darbuotojų darbo su šeimomis organizavimas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001-03-01-22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Savivaldybei priskirtos valstybinės žemės ir kito valstybės turto valdymas, naudojimas ir disponavimas juo patikėjimo teise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001-03-01-23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Tarpinstitucinio bendradarbiavimo koordinatoriaus darbo organizavimas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" sId="1" ref="A39:XFD39" action="deleteRow">
    <rfmt sheetId="1" xfDxf="1" sqref="A39:XFD39" start="0" length="0">
      <dxf>
        <font>
          <sz val="10"/>
          <name val="Times New Roman"/>
          <family val="1"/>
          <scheme val="none"/>
        </font>
      </dxf>
    </rfmt>
    <rcc rId="0" sId="1" dxf="1">
      <nc r="B39" t="inlineStr">
        <is>
          <t>001-03-01-24</t>
        </is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 xml:space="preserve">Asmenų su negalia reikalų koordinatoriaus darbo organizavimas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font>
          <b/>
          <sz val="10"/>
          <color auto="1"/>
          <name val="Times New Roman"/>
          <family val="1"/>
          <scheme val="none"/>
        </font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7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001-02-01-01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Savivaldybės administracijos, įskaitant seniūnijas, darbo organizavimas </t>
        </is>
      </nc>
      <ndxf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8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001-02-01-02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Seniūnijų darbo organizavimas (pastatų ir patalpų išlaikymas)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9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001-02-01-03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Kultūros darbuotojų darbo organizavimas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0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001-02-01-04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Švietimo veiklos organizavimas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1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001-02-01-05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Socialinės paramos skyriaus valdymas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2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001-02-01-06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r>
            <t>Kapinių priežiūros darbuotojų išlaikymas</t>
          </r>
          <r>
            <rPr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3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001-02-01-07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Sporto srities darbuotojų darbo organizavimas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4" sId="1" ref="A12:XFD12" action="deleteRow">
    <rfmt sheetId="1" xfDxf="1" sqref="A12:XFD12" start="0" length="0">
      <dxf>
        <font>
          <sz val="10"/>
          <name val="Times New Roman"/>
          <family val="1"/>
          <scheme val="none"/>
        </font>
      </dxf>
    </rfmt>
    <rcc rId="0" sId="1" dxf="1">
      <nc r="B12" t="inlineStr">
        <is>
          <t>001-02-01-08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Savivaldybės administracinio pastato komunalinių paslaugų administravimas 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b/>
          <sz val="10"/>
          <name val="Times New Roman"/>
          <family val="1"/>
          <scheme val="none"/>
        </font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1">
    <oc r="C5" t="inlineStr">
      <is>
        <t>Sudaryti sąlygas savivaldybės funkcijų vykdymui</t>
      </is>
    </oc>
    <nc r="C5" t="inlineStr">
      <is>
        <t>Uždavinys: Sudaryti sąlygas savivaldybės funkcijų vykdymui</t>
      </is>
    </nc>
  </rcc>
  <rcc rId="496" sId="1">
    <oc r="C6" t="inlineStr">
      <is>
        <t>Savivaldybės tarybos darbo organizavimas</t>
      </is>
    </oc>
    <nc r="C6" t="inlineStr">
      <is>
        <t>Priemonė: Savivaldybės tarybos darbo organizavimas</t>
      </is>
    </nc>
  </rcc>
  <rcc rId="497" sId="1">
    <oc r="C11" t="inlineStr">
      <is>
        <t>Savivaldybės administracijos darbo organizavimas</t>
      </is>
    </oc>
    <nc r="C11" t="inlineStr">
      <is>
        <t>Priemonė: Savivaldybės administracijos darbo organizavimas</t>
      </is>
    </nc>
  </rcc>
  <rcc rId="498" sId="1">
    <oc r="C17" t="inlineStr">
      <is>
        <t xml:space="preserve">Kontrolės ir audito tarnybos darbo  organizavimas </t>
      </is>
    </oc>
    <nc r="C17" t="inlineStr">
      <is>
        <t xml:space="preserve">Priemonė: Kontrolės ir audito tarnybos darbo  organizavimas </t>
      </is>
    </nc>
  </rcc>
  <rcc rId="499" sId="1">
    <oc r="C22" t="inlineStr">
      <is>
        <t xml:space="preserve">Mero rezervas </t>
      </is>
    </oc>
    <nc r="C22" t="inlineStr">
      <is>
        <t xml:space="preserve">Priemonė: Mero rezervas </t>
      </is>
    </nc>
  </rcc>
  <rcc rId="500" sId="1">
    <oc r="C26" t="inlineStr">
      <is>
        <t>Dalyvavimas vietinėse ir tarptautinėse organizacijose (narystės mokesčių mokėjimas), garbės piliečio išmokos mokėjimas</t>
      </is>
    </oc>
    <nc r="C26" t="inlineStr">
      <is>
        <t>Priemonė: Dalyvavimas vietinėse ir tarptautinėse organizacijose (narystės mokesčių mokėjimas), garbės piliečio išmokos mokėjimas</t>
      </is>
    </nc>
  </rcc>
  <rcc rId="501" sId="1">
    <oc r="C30" t="inlineStr">
      <is>
        <t>Valstybės deleguotų funkcijų vykdymas</t>
      </is>
    </oc>
    <nc r="C30" t="inlineStr">
      <is>
        <t>Priemonė: Valstybės deleguotų funkcijų vykdymas</t>
      </is>
    </nc>
  </rcc>
  <rcc rId="502" sId="1">
    <oc r="C35" t="inlineStr">
      <is>
        <t xml:space="preserve">Priešgaisrinės tarnybos darbo organizavimas </t>
      </is>
    </oc>
    <nc r="C35" t="inlineStr">
      <is>
        <t xml:space="preserve">Priemonė: Priešgaisrinės tarnybos darbo organizavimas </t>
      </is>
    </nc>
  </rcc>
  <rcc rId="503" sId="1">
    <oc r="C40" t="inlineStr">
      <is>
        <t xml:space="preserve">Paskolų grąžinimas, palūkanų mokėjimas, kredito linijos ir dotacijų grąžinimas </t>
      </is>
    </oc>
    <nc r="C40" t="inlineStr">
      <is>
        <t xml:space="preserve">Priemonė: Paskolų grąžinimas, palūkanų mokėjimas, kredito linijos ir dotacijų grąžinimas </t>
      </is>
    </nc>
  </rcc>
  <rcc rId="504" sId="1">
    <oc r="C45" t="inlineStr">
      <is>
        <t xml:space="preserve">Projektų administravimas (darbo užmokestis) </t>
      </is>
    </oc>
    <nc r="C45" t="inlineStr">
      <is>
        <t xml:space="preserve">Priemonė: Projektų administravimas (darbo užmokestis) </t>
      </is>
    </nc>
  </rcc>
  <rcc rId="505" sId="1">
    <oc r="C51" t="inlineStr">
      <is>
        <t xml:space="preserve">Projekto 05-002-01-07-08 „Valstybinės žemės nuomos mokesčio skaitmeninimas Panevėžio rajono ir Rokiškio rajono savivaldybėse“ įgyvendinimas </t>
      </is>
    </oc>
    <nc r="C51" t="inlineStr">
      <is>
        <t xml:space="preserve">Priemonė: Projekto 05-002-01-07-08 „Valstybinės žemės nuomos mokesčio skaitmeninimas Panevėžio rajono ir Rokiškio rajono savivaldybėse“ įgyvendinimas </t>
      </is>
    </nc>
  </rcc>
  <rcc rId="506" sId="1">
    <oc r="C56" t="inlineStr">
      <is>
        <t xml:space="preserve">Panevėžio rajono Vadoklių seniūnijos pastato, esančio Ramygalos g. 39, Vadoklių mstl., Panevėžio r., energinio efektyvumo didinimas </t>
      </is>
    </oc>
    <nc r="C56" t="inlineStr">
      <is>
        <t xml:space="preserve">Priemonė: Panevėžio rajono Vadoklių seniūnijos pastato, esančio Ramygalos g. 39, Vadoklių mstl., Panevėžio r., energinio efektyvumo didinimas </t>
      </is>
    </nc>
  </rcc>
  <rcc rId="507" sId="1">
    <oc r="C63" t="inlineStr">
      <is>
        <t xml:space="preserve">Administracinės naštos mažinimo priemonių taikymas </t>
      </is>
    </oc>
    <nc r="C63" t="inlineStr">
      <is>
        <t xml:space="preserve">Priemonė: Administracinės naštos mažinimo priemonių taikymas </t>
      </is>
    </nc>
  </rcc>
  <rcc rId="508" sId="1">
    <oc r="C39" t="inlineStr">
      <is>
        <t xml:space="preserve">Efektyviai valdyti savivaldybės investicijas ir finansinius srautus </t>
      </is>
    </oc>
    <nc r="C39" t="inlineStr">
      <is>
        <t xml:space="preserve">Uždavinys: Efektyviai valdyti savivaldybės investicijas ir finansinius srautus </t>
      </is>
    </nc>
  </rcc>
  <rcc rId="509" sId="1">
    <oc r="C50" t="inlineStr">
      <is>
        <t>Investuoti į savivaldybės administracijos darbuotojų kompetencijas, darbo sąlygų gerinimą, klientų aptarnavimo tobulinimą</t>
      </is>
    </oc>
    <nc r="C50" t="inlineStr">
      <is>
        <t>Uždavinys: Investuoti į savivaldybės administracijos darbuotojų kompetencijas, darbo sąlygų gerinimą, klientų aptarnavimo tobulinimą</t>
      </is>
    </nc>
  </rcc>
  <rcv guid="{0950847F-C5D6-4B73-AB72-6FF6F74E30B1}" action="delete"/>
  <rcv guid="{0950847F-C5D6-4B73-AB72-6FF6F74E30B1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0" sId="1" ref="A10:XFD10" action="deleteRow">
    <undo index="65535" exp="area" dr="F9:F10" r="F7" sId="1"/>
    <undo index="65535" exp="area" dr="E9:E10" r="E7" sId="1"/>
    <undo index="65535" exp="area" dr="D9:D10" r="D7" sId="1"/>
    <rfmt sheetId="1" xfDxf="1" sqref="A10:XFD10" start="0" length="0">
      <dxf>
        <font>
          <sz val="10"/>
          <name val="Times New Roman"/>
          <family val="1"/>
          <scheme val="none"/>
        </font>
      </dxf>
    </rfmt>
    <rfmt sheetId="1" sqref="B10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0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11" sId="1" odxf="1" dxf="1">
    <nc r="B75" t="inlineStr">
      <is>
        <t>1. Savivaldybės biudžetas (įskaitant skolintas lėšas)</t>
      </is>
    </nc>
    <odxf>
      <font>
        <b val="0"/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b/>
        <sz val="10"/>
        <name val="Times New Roman"/>
        <family val="1"/>
        <scheme val="none"/>
      </font>
      <fill>
        <patternFill patternType="solid">
          <bgColor theme="8" tint="0.79998168889431442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2" sId="1" odxf="1" dxf="1">
    <nc r="B76" t="inlineStr">
      <is>
        <t>Iš jo:</t>
      </is>
    </nc>
    <odxf>
      <font>
        <b val="0"/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b/>
        <sz val="10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3" sId="1" odxf="1" dxf="1">
    <nc r="B77" t="inlineStr">
      <is>
        <t xml:space="preserve">Savivaldybės biudžeto lėšos (nuosavos, be ankstesnių metų likučio) </t>
      </is>
    </nc>
    <odxf>
      <font>
        <b val="0"/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b/>
        <sz val="10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4" sId="1" odxf="1" dxf="1">
    <nc r="B78" t="inlineStr">
      <is>
        <t xml:space="preserve">Pajamų įmokos ir kitos pajamos </t>
      </is>
    </nc>
    <odxf>
      <font>
        <b val="0"/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b/>
        <sz val="10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5" sId="1" odxf="1" dxf="1">
    <nc r="B79" t="inlineStr">
      <is>
        <t xml:space="preserve">Ankstesnių metų likučiai
</t>
      </is>
    </nc>
    <odxf>
      <font>
        <b val="0"/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b/>
        <sz val="10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16" sId="1" odxf="1" dxf="1">
    <nc r="C77">
      <f>+D9+D13+D19+D24+D28+D32+D35+D42+D47+D53</f>
    </nc>
    <odxf>
      <numFmt numFmtId="0" formatCode="General"/>
    </odxf>
    <ndxf>
      <numFmt numFmtId="164" formatCode="0.0"/>
    </ndxf>
  </rcc>
  <rcc rId="517" sId="1" odxf="1" dxf="1">
    <nc r="C78">
      <f>+D14</f>
    </nc>
    <odxf>
      <numFmt numFmtId="0" formatCode="General"/>
    </odxf>
    <ndxf>
      <numFmt numFmtId="164" formatCode="0.0"/>
    </ndxf>
  </rcc>
  <rcc rId="518" sId="1" odxf="1" dxf="1">
    <nc r="C79">
      <f>+D15+D37</f>
    </nc>
    <odxf>
      <numFmt numFmtId="0" formatCode="General"/>
    </odxf>
    <ndxf>
      <numFmt numFmtId="164" formatCode="0.0"/>
    </ndxf>
  </rcc>
  <rcc rId="519" sId="1" odxf="1" dxf="1">
    <nc r="B80" t="inlineStr">
      <is>
        <t>Lietuvos Respublikos valstybės biudžeto dotacijos</t>
      </is>
    </nc>
    <odxf>
      <font>
        <b val="0"/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b/>
        <sz val="10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0" start="0" length="0">
    <dxf>
      <numFmt numFmtId="164" formatCode="0.0"/>
    </dxf>
  </rfmt>
  <rcc rId="520" sId="1" odxf="1" dxf="1">
    <nc r="C81">
      <f>SUM(C77:C80)</f>
    </nc>
    <odxf>
      <numFmt numFmtId="0" formatCode="General"/>
    </odxf>
    <ndxf>
      <numFmt numFmtId="164" formatCode="0.0"/>
    </ndxf>
  </rcc>
  <rcc rId="521" sId="1">
    <nc r="C80">
      <f>D59+D36+D33</f>
    </nc>
  </rcc>
  <rfmt sheetId="1" sqref="B75:C80" start="0" length="2147483647">
    <dxf>
      <font>
        <b val="0"/>
      </font>
    </dxf>
  </rfmt>
  <rfmt sheetId="1" sqref="B75:E75" start="0" length="0">
    <dxf>
      <border>
        <top style="thin">
          <color indexed="64"/>
        </top>
      </border>
    </dxf>
  </rfmt>
  <rfmt sheetId="1" sqref="E75:E80" start="0" length="0">
    <dxf>
      <border>
        <right style="thin">
          <color indexed="64"/>
        </right>
      </border>
    </dxf>
  </rfmt>
  <rfmt sheetId="1" sqref="B80:E80" start="0" length="0">
    <dxf>
      <border>
        <bottom style="thin">
          <color indexed="64"/>
        </bottom>
      </border>
    </dxf>
  </rfmt>
  <rcc rId="522" sId="1">
    <nc r="B81" t="inlineStr">
      <is>
        <t>Iš viso:</t>
      </is>
    </nc>
  </rcc>
  <rfmt sheetId="1" sqref="B81" start="0" length="0">
    <dxf>
      <border>
        <left style="thin">
          <color indexed="64"/>
        </left>
      </border>
    </dxf>
  </rfmt>
  <rfmt sheetId="1" sqref="E81" start="0" length="0">
    <dxf>
      <border>
        <right style="thin">
          <color indexed="64"/>
        </right>
      </border>
    </dxf>
  </rfmt>
  <rfmt sheetId="1" sqref="B81:E81" start="0" length="0">
    <dxf>
      <border>
        <bottom style="thin">
          <color indexed="64"/>
        </bottom>
      </border>
    </dxf>
  </rfmt>
  <rfmt sheetId="1" sqref="B81:E8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23" sId="1" odxf="1" dxf="1">
    <nc r="D77">
      <f>+E9+E13+E19+E24+E28+E32+E35+E42+E47</f>
    </nc>
    <odxf>
      <numFmt numFmtId="0" formatCode="General"/>
    </odxf>
    <ndxf>
      <numFmt numFmtId="164" formatCode="0.0"/>
    </ndxf>
  </rcc>
  <rfmt sheetId="1" sqref="B75:E81">
    <dxf>
      <alignment vertical="top"/>
    </dxf>
  </rfmt>
  <rcc rId="524" sId="1">
    <nc r="C75">
      <v>2024</v>
    </nc>
  </rcc>
  <rcc rId="525" sId="1">
    <nc r="D75">
      <v>2025</v>
    </nc>
  </rcc>
  <rcc rId="526" sId="1">
    <nc r="E75">
      <v>2026</v>
    </nc>
  </rcc>
  <rfmt sheetId="1" sqref="B75:E75">
    <dxf>
      <fill>
        <patternFill>
          <bgColor rgb="FFFFCCFF"/>
        </patternFill>
      </fill>
    </dxf>
  </rfmt>
  <rcc rId="527" sId="1" odxf="1" dxf="1">
    <nc r="D78">
      <f>+E14</f>
    </nc>
    <odxf>
      <numFmt numFmtId="0" formatCode="General"/>
    </odxf>
    <ndxf>
      <numFmt numFmtId="164" formatCode="0.0"/>
    </ndxf>
  </rcc>
  <rcc rId="528" sId="1" odxf="1" dxf="1">
    <nc r="D79">
      <f>+E15+E37</f>
    </nc>
    <odxf>
      <numFmt numFmtId="0" formatCode="General"/>
    </odxf>
    <ndxf>
      <numFmt numFmtId="164" formatCode="0.0"/>
    </ndxf>
  </rcc>
  <rcc rId="529" sId="1" odxf="1" dxf="1">
    <nc r="D80">
      <f>+E33+E36</f>
    </nc>
    <odxf>
      <numFmt numFmtId="0" formatCode="General"/>
    </odxf>
    <ndxf>
      <numFmt numFmtId="164" formatCode="0.0"/>
    </ndxf>
  </rcc>
  <rcc rId="530" sId="1" odxf="1" dxf="1">
    <nc r="D81">
      <f>SUM(D77:D80)</f>
    </nc>
    <odxf>
      <numFmt numFmtId="0" formatCode="General"/>
    </odxf>
    <ndxf>
      <numFmt numFmtId="164" formatCode="0.0"/>
    </ndxf>
  </rcc>
  <rm rId="531" sheetId="1" source="C75:E75" destination="C74:E74" sourceSheetId="1">
    <rfmt sheetId="1" sqref="C74" start="0" length="0">
      <dxf>
        <font>
          <sz val="10"/>
          <color theme="1"/>
          <name val="Times New Roman"/>
          <family val="1"/>
          <charset val="186"/>
          <scheme val="none"/>
        </font>
        <alignment vertical="top"/>
      </dxf>
    </rfmt>
    <rfmt sheetId="1" sqref="D74" start="0" length="0">
      <dxf>
        <font>
          <sz val="10"/>
          <color theme="1"/>
          <name val="Times New Roman"/>
          <family val="1"/>
          <charset val="186"/>
          <scheme val="none"/>
        </font>
        <numFmt numFmtId="164" formatCode="0.0"/>
      </dxf>
    </rfmt>
    <rfmt sheetId="1" sqref="E74" start="0" length="0">
      <dxf>
        <font>
          <sz val="10"/>
          <color theme="1"/>
          <name val="Times New Roman"/>
          <family val="1"/>
          <charset val="186"/>
          <scheme val="none"/>
        </font>
      </dxf>
    </rfmt>
  </rm>
  <rfmt sheetId="1" sqref="B74:E75">
    <dxf>
      <fill>
        <patternFill>
          <bgColor rgb="FFFFCCFF"/>
        </patternFill>
      </fill>
    </dxf>
  </rfmt>
  <rfmt sheetId="1" sqref="B74:B75" start="0" length="0">
    <dxf>
      <border>
        <left style="thin">
          <color indexed="64"/>
        </left>
      </border>
    </dxf>
  </rfmt>
  <rfmt sheetId="1" sqref="B74:E74" start="0" length="0">
    <dxf>
      <border>
        <top style="thin">
          <color indexed="64"/>
        </top>
      </border>
    </dxf>
  </rfmt>
  <rfmt sheetId="1" sqref="E74:E75" start="0" length="0">
    <dxf>
      <border>
        <right style="thin">
          <color indexed="64"/>
        </right>
      </border>
    </dxf>
  </rfmt>
  <rfmt sheetId="1" sqref="B74:E7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532" sId="1" ref="A81:XFD81" action="deleteRow">
    <rfmt sheetId="1" xfDxf="1" sqref="A81:XFD81" start="0" length="0">
      <dxf>
        <font>
          <sz val="10"/>
          <name val="Times New Roman"/>
          <family val="1"/>
          <scheme val="none"/>
        </font>
      </dxf>
    </rfmt>
    <rcc rId="0" sId="1" dxf="1">
      <nc r="B81" t="inlineStr">
        <is>
          <t>Iš viso:</t>
        </is>
      </nc>
      <ndxf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f>SUM(C77:C80)</f>
      </nc>
      <ndxf>
        <numFmt numFmtId="164" formatCode="0.0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1">
        <f>SUM(D77:D80)</f>
      </nc>
      <ndxf>
        <numFmt numFmtId="164" formatCode="0.0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81" start="0" length="0">
      <dxf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33" sId="1" odxf="1" dxf="1">
    <nc r="C75">
      <f>+C77+C78+C79+C80</f>
    </nc>
    <odxf>
      <numFmt numFmtId="0" formatCode="General"/>
    </odxf>
    <ndxf>
      <numFmt numFmtId="164" formatCode="0.0"/>
    </ndxf>
  </rcc>
  <rfmt sheetId="1" sqref="D75" start="0" length="0">
    <dxf>
      <numFmt numFmtId="164" formatCode="0.0"/>
    </dxf>
  </rfmt>
  <rcc rId="534" sId="1">
    <oc r="E45">
      <f>SUM(E47)</f>
    </oc>
    <nc r="E45">
      <f>SUM(E47)</f>
    </nc>
  </rcc>
  <rrc rId="535" sId="1" ref="A35:XFD35" action="insertRow"/>
  <rfmt sheetId="1" sqref="B35" start="0" length="0">
    <dxf>
      <font>
        <b val="0"/>
        <sz val="10"/>
        <color auto="1"/>
        <name val="Times New Roman"/>
        <family val="1"/>
        <scheme val="none"/>
      </font>
      <fill>
        <patternFill>
          <bgColor theme="8" tint="0.79998168889431442"/>
        </patternFill>
      </fill>
      <alignment horizontal="justify" vertical="center"/>
    </dxf>
  </rfmt>
  <rcc rId="536" sId="1" odxf="1" dxf="1">
    <nc r="C35" t="inlineStr">
      <is>
        <t>1. Savivaldybės biudžetas (įskaitant skolintas lėšas).</t>
      </is>
    </nc>
    <odxf>
      <fill>
        <patternFill>
          <bgColor rgb="FFFFFFCC"/>
        </patternFill>
      </fill>
    </odxf>
    <ndxf>
      <fill>
        <patternFill>
          <bgColor theme="8" tint="0.79998168889431442"/>
        </patternFill>
      </fill>
    </ndxf>
  </rcc>
  <rfmt sheetId="1" sqref="D35" start="0" length="0">
    <dxf>
      <font>
        <sz val="10"/>
        <color auto="1"/>
        <name val="Times New Roman"/>
        <family val="1"/>
        <scheme val="none"/>
      </font>
      <numFmt numFmtId="164" formatCode="0.0"/>
      <fill>
        <patternFill>
          <bgColor theme="8" tint="0.79998168889431442"/>
        </patternFill>
      </fill>
    </dxf>
  </rfmt>
  <rfmt sheetId="1" sqref="E35" start="0" length="0">
    <dxf>
      <font>
        <sz val="10"/>
        <color auto="1"/>
        <name val="Times New Roman"/>
        <family val="1"/>
        <scheme val="none"/>
      </font>
      <numFmt numFmtId="164" formatCode="0.0"/>
      <fill>
        <patternFill>
          <bgColor theme="8" tint="0.79998168889431442"/>
        </patternFill>
      </fill>
    </dxf>
  </rfmt>
  <rfmt sheetId="1" sqref="F35" start="0" length="0">
    <dxf>
      <font>
        <sz val="10"/>
        <color auto="1"/>
        <name val="Times New Roman"/>
        <family val="1"/>
        <scheme val="none"/>
      </font>
      <numFmt numFmtId="164" formatCode="0.0"/>
      <fill>
        <patternFill>
          <bgColor theme="8" tint="0.79998168889431442"/>
        </patternFill>
      </fill>
    </dxf>
  </rfmt>
  <rfmt sheetId="1" sqref="G35" start="0" length="0">
    <dxf>
      <numFmt numFmtId="0" formatCode="General"/>
      <fill>
        <patternFill>
          <bgColor theme="8" tint="0.79998168889431442"/>
        </patternFill>
      </fill>
    </dxf>
  </rfmt>
  <rcc rId="537" sId="1">
    <oc r="D34">
      <f>SUM(D36:D38)</f>
    </oc>
    <nc r="D34"/>
  </rcc>
  <rcc rId="538" sId="1">
    <oc r="E34">
      <f>SUM(E36:E38)</f>
    </oc>
    <nc r="E34"/>
  </rcc>
  <rcc rId="539" sId="1">
    <oc r="F34">
      <f>SUM(F36:F38)</f>
    </oc>
    <nc r="F34"/>
  </rcc>
  <rcc rId="540" sId="1">
    <nc r="D35">
      <f>D36+D37+D38</f>
    </nc>
  </rcc>
  <rcc rId="541" sId="1">
    <nc r="E35">
      <f>+E36+E37+E38</f>
    </nc>
  </rcc>
  <rcc rId="542" sId="1">
    <nc r="F35">
      <f>+F36+F37+F38</f>
    </nc>
  </rcc>
  <rcc rId="543" sId="1">
    <oc r="D66">
      <f>+D11+D7+D17+D26+D30+D41+D46+D52+D57+D34+D22</f>
    </oc>
    <nc r="D66">
      <f>D57+D52+D46+D41+D35+D30+D26+D22+D17+D11+D7</f>
    </nc>
  </rcc>
  <rcc rId="544" sId="1">
    <oc r="E66">
      <f>+E11+E7+E17+E26+E30+E40+E45+E51+E56+E34</f>
    </oc>
    <nc r="E66">
      <f>+E57+E52+E46+E41+E35+E30+E26+E22+E17+E11+E7</f>
    </nc>
  </rcc>
  <rcc rId="545" sId="1">
    <oc r="F66">
      <f>+F11+F7+F17+F26+F30+F41+F46+F52+F57+F34</f>
    </oc>
    <nc r="F66">
      <f>F57+F52+F46+F41+F35+F30+F26+F22+F17+F11+F7</f>
    </nc>
  </rcc>
  <rcc rId="546" sId="1" odxf="1" dxf="1">
    <nc r="E78">
      <f>+F9+F13+F19+F24+F28+F32+F36+F43+F48</f>
    </nc>
    <odxf>
      <numFmt numFmtId="0" formatCode="General"/>
    </odxf>
    <ndxf>
      <numFmt numFmtId="164" formatCode="0.0"/>
    </ndxf>
  </rcc>
  <rrc rId="547" sId="1" eol="1" ref="A82:XFD82" action="insertRow"/>
  <rcc rId="548" sId="1">
    <nc r="B82" t="inlineStr">
      <is>
        <t>Europos Sąjungos ir kitos tarptautinės finansinės paramos lėšos</t>
      </is>
    </nc>
  </rcc>
  <rfmt sheetId="1" sqref="B77:B82" start="0" length="0">
    <dxf>
      <border>
        <left style="thin">
          <color indexed="64"/>
        </left>
      </border>
    </dxf>
  </rfmt>
  <rfmt sheetId="1" sqref="E77:E82" start="0" length="0">
    <dxf>
      <border>
        <right style="thin">
          <color indexed="64"/>
        </right>
      </border>
    </dxf>
  </rfmt>
  <rfmt sheetId="1" sqref="B82:E82" start="0" length="0">
    <dxf>
      <border>
        <bottom style="thin">
          <color indexed="64"/>
        </bottom>
      </border>
    </dxf>
  </rfmt>
  <rfmt sheetId="1" sqref="B82">
    <dxf>
      <alignment wrapText="1"/>
    </dxf>
  </rfmt>
  <rcc rId="549" sId="1">
    <oc r="E52">
      <f>SUM(E53:E54)</f>
    </oc>
    <nc r="E52">
      <f>+E55+E54</f>
    </nc>
  </rcc>
  <rcc rId="550" sId="1" odxf="1" dxf="1">
    <nc r="D82">
      <f>+E52</f>
    </nc>
    <odxf>
      <numFmt numFmtId="0" formatCode="General"/>
    </odxf>
    <ndxf>
      <numFmt numFmtId="164" formatCode="0.0"/>
    </ndxf>
  </rcc>
  <rcc rId="551" sId="1" odxf="1" dxf="1">
    <nc r="E82">
      <f>+F52</f>
    </nc>
    <odxf>
      <numFmt numFmtId="0" formatCode="General"/>
    </odxf>
    <ndxf>
      <numFmt numFmtId="164" formatCode="0.0"/>
    </ndxf>
  </rcc>
  <rcc rId="552" sId="1">
    <nc r="D76">
      <f>+D78+D79+D80+D81+D82</f>
    </nc>
  </rcc>
  <rcc rId="553" sId="1" odxf="1" dxf="1">
    <nc r="E76">
      <f>+E78+E79+E81+E80+E82</f>
    </nc>
    <odxf>
      <numFmt numFmtId="0" formatCode="General"/>
    </odxf>
    <ndxf>
      <numFmt numFmtId="164" formatCode="0.0"/>
    </ndxf>
  </rcc>
  <rcc rId="554" sId="1" odxf="1" dxf="1">
    <nc r="E79">
      <f>+F14</f>
    </nc>
    <odxf>
      <numFmt numFmtId="0" formatCode="General"/>
    </odxf>
    <ndxf>
      <numFmt numFmtId="164" formatCode="0.0"/>
    </ndxf>
  </rcc>
  <rfmt sheetId="1" sqref="E80" start="0" length="0">
    <dxf>
      <numFmt numFmtId="164" formatCode="0.0"/>
    </dxf>
  </rfmt>
  <rcc rId="555" sId="1" numFmtId="4">
    <oc r="F15">
      <v>58.7</v>
    </oc>
    <nc r="F15">
      <f>+F38</f>
    </nc>
  </rcc>
  <rcc rId="556" sId="1" odxf="1" dxf="1">
    <nc r="E81">
      <f>+F33+F37</f>
    </nc>
    <odxf>
      <numFmt numFmtId="0" formatCode="General"/>
    </odxf>
    <ndxf>
      <numFmt numFmtId="164" formatCode="0.0"/>
    </ndxf>
  </rcc>
  <rfmt sheetId="1" sqref="F76" start="0" length="0">
    <dxf>
      <numFmt numFmtId="164" formatCode="0.0"/>
    </dxf>
  </rfmt>
  <rcc rId="557" sId="1">
    <nc r="E80">
      <f>+F15+F38</f>
    </nc>
  </rcc>
  <rfmt sheetId="1" sqref="B75:E82" start="0" length="2147483647">
    <dxf>
      <font>
        <sz val="9"/>
      </font>
    </dxf>
  </rfmt>
  <rcc rId="558" sId="1">
    <nc r="B75" t="inlineStr">
      <is>
        <t>Metai</t>
      </is>
    </nc>
  </rcc>
  <rfmt sheetId="1" sqref="B75:E76">
    <dxf>
      <fill>
        <patternFill>
          <bgColor rgb="FFFFFFCC"/>
        </patternFill>
      </fill>
    </dxf>
  </rfmt>
  <rcv guid="{0950847F-C5D6-4B73-AB72-6FF6F74E30B1}" action="delete"/>
  <rcv guid="{0950847F-C5D6-4B73-AB72-6FF6F74E30B1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0B83ED-570D-4354-9AD4-04EFB5ECABC2}" action="delete"/>
  <rcv guid="{530B83ED-570D-4354-9AD4-04EFB5ECABC2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54">
    <dxf>
      <numFmt numFmtId="30" formatCode="@"/>
    </dxf>
  </rfmt>
  <rcc rId="21" sId="1">
    <nc r="I154" t="inlineStr">
      <is>
        <t>2.1.7.2</t>
      </is>
    </nc>
  </rcc>
  <rfmt sheetId="1" sqref="I159">
    <dxf>
      <numFmt numFmtId="30" formatCode="@"/>
    </dxf>
  </rfmt>
  <rcc rId="22" sId="1">
    <nc r="I159" t="inlineStr">
      <is>
        <t>1.1.1.1</t>
      </is>
    </nc>
  </rcc>
  <rfmt sheetId="1" sqref="I164">
    <dxf>
      <numFmt numFmtId="30" formatCode="@"/>
    </dxf>
  </rfmt>
  <rcc rId="23" sId="1">
    <nc r="I164" t="inlineStr">
      <is>
        <t>1.1.1.1</t>
      </is>
    </nc>
  </rcc>
  <rfmt sheetId="1" sqref="I170">
    <dxf>
      <numFmt numFmtId="30" formatCode="@"/>
    </dxf>
  </rfmt>
  <rcc rId="24" sId="1">
    <nc r="I170" t="inlineStr">
      <is>
        <t>1.1.2.1</t>
      </is>
    </nc>
  </rcc>
  <rfmt sheetId="1" sqref="I176">
    <dxf>
      <numFmt numFmtId="30" formatCode="@"/>
    </dxf>
  </rfmt>
  <rcc rId="25" sId="1">
    <nc r="I176" t="inlineStr">
      <is>
        <t>2.2.2.2</t>
      </is>
    </nc>
  </rcc>
  <rfmt sheetId="1" sqref="I183">
    <dxf>
      <numFmt numFmtId="30" formatCode="@"/>
    </dxf>
  </rfmt>
  <rcc rId="26" sId="1">
    <nc r="I183" t="inlineStr">
      <is>
        <t>1.1.1.1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>
    <oc r="C5" t="inlineStr">
      <is>
        <t>Uždavinys: Sudaryti sąlygas savivaldybės funkcijų vykdymui</t>
      </is>
    </oc>
    <nc r="C5" t="inlineStr">
      <is>
        <t>Sudaryti sąlygas savivaldybės funkcijų vykdymui</t>
      </is>
    </nc>
  </rcc>
  <rcc rId="28" sId="1">
    <oc r="C6" t="inlineStr">
      <is>
        <r>
          <t xml:space="preserve">Priemonė: Savivaldybės tarybos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(01010101)</t>
        </r>
      </is>
    </oc>
    <nc r="C6" t="inlineStr">
      <is>
        <r>
          <t xml:space="preserve">Savivaldybės tarybos darbo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(01010101)</t>
        </r>
      </is>
    </nc>
  </rcc>
  <rcc rId="29" sId="1">
    <oc r="C43" t="inlineStr">
      <is>
        <r>
          <t xml:space="preserve">Priemonė: Kontrolės ir audito tarnybos darbo 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(01-01-01-03)</t>
        </r>
      </is>
    </oc>
    <nc r="C43" t="inlineStr">
      <is>
        <r>
          <t xml:space="preserve">Kontrolės ir audito tarnybos darbo  organizavimas </t>
        </r>
        <r>
          <rPr>
            <b/>
            <sz val="10"/>
            <color rgb="FFFF0000"/>
            <rFont val="Times New Roman"/>
            <family val="1"/>
            <charset val="186"/>
          </rPr>
          <t>(01-01-01-03)</t>
        </r>
      </is>
    </nc>
  </rcc>
  <rcc rId="30" sId="1">
    <oc r="C48" t="inlineStr">
      <is>
        <r>
          <t xml:space="preserve">Priemonė: Mero rezervas </t>
        </r>
        <r>
          <rPr>
            <b/>
            <sz val="10"/>
            <color rgb="FFFF0000"/>
            <rFont val="Times New Roman"/>
            <family val="1"/>
            <charset val="186"/>
          </rPr>
          <t>(01-01-01-12)</t>
        </r>
      </is>
    </oc>
    <nc r="C48" t="inlineStr">
      <is>
        <r>
          <t xml:space="preserve">Mero rezervas </t>
        </r>
        <r>
          <rPr>
            <b/>
            <sz val="10"/>
            <color rgb="FFFF0000"/>
            <rFont val="Times New Roman"/>
            <family val="1"/>
            <charset val="186"/>
          </rPr>
          <t>(01-01-01-12)</t>
        </r>
      </is>
    </nc>
  </rcc>
  <rcc rId="31" sId="1">
    <oc r="C52" t="inlineStr">
      <is>
        <r>
          <t xml:space="preserve">Priemonė: Dalyvavimas vietinėse ir tarptautinėse organizacijose (narystės mokesčių mokėjimas), garbės piliečio išmokos mokėjimas </t>
        </r>
        <r>
          <rPr>
            <b/>
            <sz val="10"/>
            <color rgb="FFFF0000"/>
            <rFont val="Times New Roman"/>
            <family val="1"/>
            <charset val="186"/>
          </rPr>
          <t>(01-03-01-02)</t>
        </r>
      </is>
    </oc>
    <nc r="C52" t="inlineStr">
      <is>
        <r>
          <t xml:space="preserve">Dalyvavimas vietinėse ir tarptautinėse organizacijose (narystės mokesčių mokėjimas), garbės piliečio išmokos mokėjimas </t>
        </r>
        <r>
          <rPr>
            <b/>
            <sz val="10"/>
            <color rgb="FFFF0000"/>
            <rFont val="Times New Roman"/>
            <family val="1"/>
            <charset val="186"/>
          </rPr>
          <t>(01-03-01-02)</t>
        </r>
      </is>
    </nc>
  </rcc>
  <rcc rId="32" sId="1">
    <oc r="C56" t="inlineStr">
      <is>
        <r>
          <t xml:space="preserve">Priemonė: Valstybės deleguotų funkcijų vykdymas </t>
        </r>
        <r>
          <rPr>
            <b/>
            <sz val="10"/>
            <color rgb="FFFF0000"/>
            <rFont val="Times New Roman"/>
            <family val="1"/>
            <charset val="186"/>
          </rPr>
          <t>(01-02 uždavinys)</t>
        </r>
      </is>
    </oc>
    <nc r="C56" t="inlineStr">
      <is>
        <r>
          <t xml:space="preserve">Valstybės deleguotų funkcijų vykdymas </t>
        </r>
        <r>
          <rPr>
            <b/>
            <sz val="10"/>
            <color rgb="FFFF0000"/>
            <rFont val="Times New Roman"/>
            <family val="1"/>
            <charset val="186"/>
          </rPr>
          <t>(01-02 uždavinys)</t>
        </r>
      </is>
    </nc>
  </rcc>
  <rcv guid="{C1EF5078-F834-466D-A78D-C2FEFDDB78FD}" action="delete"/>
  <rcv guid="{C1EF5078-F834-466D-A78D-C2FEFDDB78F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" sId="1" ref="A141:XFD141" action="insertRow"/>
  <rrc rId="34" sId="1" ref="A141:XFD141" action="insertRow"/>
  <rrc rId="35" sId="1" ref="A141:XFD141" action="insertRow"/>
  <rrc rId="36" sId="1" ref="A141:XFD141" action="insertRow"/>
  <rfmt sheetId="1" sqref="B141" start="0" length="0">
    <dxf>
      <alignment horizontal="left" readingOrder="0"/>
    </dxf>
  </rfmt>
  <rfmt sheetId="1" sqref="C141" start="0" length="0">
    <dxf>
      <font>
        <b/>
        <sz val="10"/>
        <name val="Times New Roman"/>
        <scheme val="none"/>
      </font>
    </dxf>
  </rfmt>
  <rfmt sheetId="1" sqref="B142" start="0" length="0">
    <dxf>
      <alignment horizontal="left" readingOrder="0"/>
    </dxf>
  </rfmt>
  <rcc rId="37" sId="1">
    <nc r="C142" t="inlineStr">
      <is>
        <t xml:space="preserve">Savivaldybės biudžeto lėšos (nuosavos, be ankstesnių metų likučio) </t>
      </is>
    </nc>
  </rcc>
  <rcc rId="38" sId="1">
    <nc r="C143" t="inlineStr">
      <is>
        <t>Lietuvos Respublikos valstybės biudžeto dotacijos</t>
      </is>
    </nc>
  </rcc>
  <rfmt sheetId="1" sqref="D143" start="0" length="0">
    <dxf>
      <font>
        <b val="0"/>
        <sz val="10"/>
        <color auto="1"/>
        <name val="Times New Roman"/>
        <scheme val="none"/>
      </font>
      <alignment vertical="bottom" wrapText="0" readingOrder="0"/>
      <border outline="0">
        <top style="thin">
          <color indexed="64"/>
        </top>
      </border>
    </dxf>
  </rfmt>
  <rfmt sheetId="1" sqref="E143" start="0" length="0">
    <dxf>
      <font>
        <b val="0"/>
        <sz val="10"/>
        <color auto="1"/>
        <name val="Times New Roman"/>
        <scheme val="none"/>
      </font>
      <numFmt numFmtId="0" formatCode="General"/>
      <border outline="0">
        <left style="thin">
          <color indexed="64"/>
        </left>
        <top/>
      </border>
    </dxf>
  </rfmt>
  <rcc rId="39" sId="1">
    <nc r="C144" t="inlineStr">
      <is>
        <t xml:space="preserve">Ankstesnių metų likučiai
</t>
      </is>
    </nc>
  </rcc>
  <rfmt sheetId="1" sqref="D144" start="0" length="0">
    <dxf>
      <border outline="0">
        <top style="thin">
          <color indexed="64"/>
        </top>
      </border>
    </dxf>
  </rfmt>
  <rcc rId="40" sId="1">
    <nc r="B141" t="inlineStr">
      <is>
        <t>001-03-01-22</t>
      </is>
    </nc>
  </rcc>
  <rcc rId="41" sId="1">
    <nc r="C141" t="inlineStr">
      <is>
        <r>
          <t xml:space="preserve">Savivaldybei priskirtos valstybinės žemės ir kito valstybės turto valdymas, naudojimas ir disponavimas juo patikėjimo teise </t>
        </r>
        <r>
          <rPr>
            <b/>
            <sz val="10"/>
            <color rgb="FFFF0000"/>
            <rFont val="Times New Roman"/>
            <family val="1"/>
            <charset val="186"/>
          </rPr>
          <t>(nauja)</t>
        </r>
      </is>
    </nc>
  </rcc>
  <rcv guid="{C1EF5078-F834-466D-A78D-C2FEFDDB78FD}" action="delete"/>
  <rcv guid="{C1EF5078-F834-466D-A78D-C2FEFDDB7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2">
  <userInfo guid="{984CA365-050C-4416-B65D-39D955A9CD84}" name="user" id="-882811311" dateTime="2023-10-24T09:39:15"/>
  <userInfo guid="{D13A415B-EFA7-4464-A2A3-14B22C005268}" name="user" id="-882802964" dateTime="2023-10-30T14:24:18"/>
  <userInfo guid="{D13A415B-EFA7-4464-A2A3-14B22C005268}" name="user" id="-882770915" dateTime="2023-11-06T11:24:23"/>
  <userInfo guid="{D13A415B-EFA7-4464-A2A3-14B22C005268}" name="user" id="-882827447" dateTime="2023-11-08T13:15:15"/>
  <userInfo guid="{D13A415B-EFA7-4464-A2A3-14B22C005268}" name="user" id="-882825794" dateTime="2023-12-21T10:59:18"/>
  <userInfo guid="{8142386B-7D2A-4A2E-83CF-3F43EB7AAD7C}" name="user" id="-882786610" dateTime="2023-12-21T13:47:03"/>
  <userInfo guid="{10F86FD6-6F4E-45E3-A5B1-ADC47B39CFA4}" name="user" id="-882789135" dateTime="2023-12-21T14:38:48"/>
  <userInfo guid="{10F86FD6-6F4E-45E3-A5B1-ADC47B39CFA4}" name="user" id="-882823377" dateTime="2023-12-22T07:40:46"/>
  <userInfo guid="{10F86FD6-6F4E-45E3-A5B1-ADC47B39CFA4}" name="user" id="-882799000" dateTime="2023-12-29T10:45:50"/>
  <userInfo guid="{10F86FD6-6F4E-45E3-A5B1-ADC47B39CFA4}" name="user" id="-882771002" dateTime="2023-12-29T14:23:01"/>
  <userInfo guid="{E9D10527-805E-4C5E-80F2-95F4F94E10BE}" name="user" id="-882816264" dateTime="2024-01-11T11:13:14"/>
  <userInfo guid="{6B8EB999-14F9-4F60-87F8-10DCF1870246}" name="user" id="-882803434" dateTime="2024-01-17T16:42:0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2"/>
  <sheetViews>
    <sheetView tabSelected="1" zoomScaleNormal="100" workbookViewId="0">
      <selection activeCell="C171" sqref="C17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8" ht="39.6" customHeight="1" x14ac:dyDescent="0.2">
      <c r="B2" s="72" t="s">
        <v>20</v>
      </c>
      <c r="C2" s="72"/>
      <c r="D2" s="72"/>
      <c r="E2" s="72"/>
      <c r="F2" s="72"/>
      <c r="G2" s="72"/>
    </row>
    <row r="3" spans="2:8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8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8" ht="31.15" customHeight="1" x14ac:dyDescent="0.2">
      <c r="B5" s="11" t="s">
        <v>30</v>
      </c>
      <c r="C5" s="11" t="s">
        <v>53</v>
      </c>
      <c r="D5" s="12"/>
      <c r="E5" s="12"/>
      <c r="F5" s="12"/>
      <c r="G5" s="48" t="s">
        <v>45</v>
      </c>
    </row>
    <row r="6" spans="2:8" ht="30" customHeight="1" x14ac:dyDescent="0.2">
      <c r="B6" s="13" t="s">
        <v>31</v>
      </c>
      <c r="C6" s="14" t="s">
        <v>54</v>
      </c>
      <c r="D6" s="34"/>
      <c r="E6" s="34"/>
      <c r="F6" s="34"/>
      <c r="G6" s="49" t="s">
        <v>46</v>
      </c>
    </row>
    <row r="7" spans="2:8" ht="17.25" customHeight="1" x14ac:dyDescent="0.2">
      <c r="B7" s="36"/>
      <c r="C7" s="35" t="s">
        <v>3</v>
      </c>
      <c r="D7" s="37">
        <f>SUM(D9:D9)</f>
        <v>749.6</v>
      </c>
      <c r="E7" s="37">
        <f>SUM(E9:E9)</f>
        <v>777.6</v>
      </c>
      <c r="F7" s="37">
        <f>SUM(F9:F9)</f>
        <v>785.8</v>
      </c>
      <c r="G7" s="38"/>
    </row>
    <row r="8" spans="2:8" ht="17.25" customHeight="1" x14ac:dyDescent="0.2">
      <c r="B8" s="54"/>
      <c r="C8" s="17" t="s">
        <v>4</v>
      </c>
      <c r="D8" s="26"/>
      <c r="E8" s="26"/>
      <c r="F8" s="26"/>
      <c r="G8" s="26"/>
    </row>
    <row r="9" spans="2:8" ht="27.75" customHeight="1" x14ac:dyDescent="0.2">
      <c r="B9" s="54"/>
      <c r="C9" s="17" t="s">
        <v>11</v>
      </c>
      <c r="D9" s="6">
        <v>749.6</v>
      </c>
      <c r="E9" s="6">
        <v>777.6</v>
      </c>
      <c r="F9" s="6">
        <v>785.8</v>
      </c>
      <c r="G9" s="19"/>
    </row>
    <row r="10" spans="2:8" ht="28.5" customHeight="1" x14ac:dyDescent="0.2">
      <c r="B10" s="13" t="s">
        <v>32</v>
      </c>
      <c r="C10" s="14" t="s">
        <v>55</v>
      </c>
      <c r="D10" s="34"/>
      <c r="E10" s="34"/>
      <c r="F10" s="34"/>
      <c r="G10" s="49" t="s">
        <v>49</v>
      </c>
    </row>
    <row r="11" spans="2:8" ht="17.25" customHeight="1" x14ac:dyDescent="0.2">
      <c r="B11" s="20"/>
      <c r="C11" s="21" t="s">
        <v>3</v>
      </c>
      <c r="D11" s="7">
        <f>+D13+D14+D15</f>
        <v>6951.6</v>
      </c>
      <c r="E11" s="7">
        <f>+E13+E14+E15</f>
        <v>7211.1</v>
      </c>
      <c r="F11" s="7">
        <f>+F13+F14+F15</f>
        <v>7234.2000000000007</v>
      </c>
      <c r="G11" s="22"/>
      <c r="H11" s="39"/>
    </row>
    <row r="12" spans="2:8" ht="17.25" customHeight="1" x14ac:dyDescent="0.2">
      <c r="B12" s="73"/>
      <c r="C12" s="17" t="s">
        <v>4</v>
      </c>
      <c r="D12" s="26"/>
      <c r="E12" s="26"/>
      <c r="F12" s="26"/>
      <c r="G12" s="19"/>
    </row>
    <row r="13" spans="2:8" ht="27.75" customHeight="1" x14ac:dyDescent="0.2">
      <c r="B13" s="73"/>
      <c r="C13" s="15" t="s">
        <v>11</v>
      </c>
      <c r="D13" s="28">
        <v>6858.8</v>
      </c>
      <c r="E13" s="28">
        <v>7114.8</v>
      </c>
      <c r="F13" s="28">
        <v>7190.3</v>
      </c>
      <c r="G13" s="16"/>
    </row>
    <row r="14" spans="2:8" ht="18.600000000000001" customHeight="1" x14ac:dyDescent="0.2">
      <c r="B14" s="73"/>
      <c r="C14" s="15" t="s">
        <v>14</v>
      </c>
      <c r="D14" s="28">
        <v>36.799999999999997</v>
      </c>
      <c r="E14" s="28">
        <v>38.200000000000003</v>
      </c>
      <c r="F14" s="28">
        <v>38.6</v>
      </c>
      <c r="G14" s="16"/>
    </row>
    <row r="15" spans="2:8" ht="16.5" customHeight="1" x14ac:dyDescent="0.2">
      <c r="B15" s="73"/>
      <c r="C15" s="15" t="s">
        <v>10</v>
      </c>
      <c r="D15" s="28">
        <v>56</v>
      </c>
      <c r="E15" s="28">
        <v>58.1</v>
      </c>
      <c r="F15" s="28">
        <f>+F38</f>
        <v>5.3</v>
      </c>
      <c r="G15" s="16"/>
    </row>
    <row r="16" spans="2:8" ht="30" customHeight="1" x14ac:dyDescent="0.2">
      <c r="B16" s="13" t="s">
        <v>33</v>
      </c>
      <c r="C16" s="14" t="s">
        <v>56</v>
      </c>
      <c r="D16" s="30"/>
      <c r="E16" s="30"/>
      <c r="F16" s="30"/>
      <c r="G16" s="49" t="s">
        <v>46</v>
      </c>
    </row>
    <row r="17" spans="2:10" ht="17.25" customHeight="1" x14ac:dyDescent="0.2">
      <c r="B17" s="20"/>
      <c r="C17" s="21" t="s">
        <v>3</v>
      </c>
      <c r="D17" s="7">
        <f>SUM(D19:D20)</f>
        <v>156.9</v>
      </c>
      <c r="E17" s="7">
        <f t="shared" ref="E17:F17" si="0">SUM(E19:E20)</f>
        <v>162.80000000000001</v>
      </c>
      <c r="F17" s="7">
        <f t="shared" si="0"/>
        <v>164.5</v>
      </c>
      <c r="G17" s="22"/>
    </row>
    <row r="18" spans="2:10" ht="17.25" customHeight="1" x14ac:dyDescent="0.2">
      <c r="B18" s="73"/>
      <c r="C18" s="46" t="s">
        <v>4</v>
      </c>
      <c r="D18" s="6"/>
      <c r="E18" s="6"/>
      <c r="F18" s="6"/>
      <c r="G18" s="18"/>
    </row>
    <row r="19" spans="2:10" ht="27.75" customHeight="1" x14ac:dyDescent="0.2">
      <c r="B19" s="73"/>
      <c r="C19" s="24" t="s">
        <v>11</v>
      </c>
      <c r="D19" s="28">
        <v>156.9</v>
      </c>
      <c r="E19" s="28">
        <v>162.80000000000001</v>
      </c>
      <c r="F19" s="28">
        <v>164.5</v>
      </c>
      <c r="G19" s="27"/>
    </row>
    <row r="20" spans="2:10" ht="16.149999999999999" customHeight="1" x14ac:dyDescent="0.2">
      <c r="B20" s="73"/>
      <c r="C20" s="24" t="s">
        <v>10</v>
      </c>
      <c r="D20" s="28"/>
      <c r="E20" s="28"/>
      <c r="F20" s="28"/>
      <c r="G20" s="27"/>
    </row>
    <row r="21" spans="2:10" ht="16.149999999999999" customHeight="1" x14ac:dyDescent="0.2">
      <c r="B21" s="13" t="s">
        <v>34</v>
      </c>
      <c r="C21" s="14" t="s">
        <v>57</v>
      </c>
      <c r="D21" s="30"/>
      <c r="E21" s="30"/>
      <c r="F21" s="30"/>
      <c r="G21" s="49" t="s">
        <v>47</v>
      </c>
    </row>
    <row r="22" spans="2:10" ht="20.25" customHeight="1" x14ac:dyDescent="0.2">
      <c r="B22" s="20"/>
      <c r="C22" s="21" t="s">
        <v>3</v>
      </c>
      <c r="D22" s="7">
        <f>SUM(D24)</f>
        <v>200</v>
      </c>
      <c r="E22" s="7">
        <f t="shared" ref="E22:F22" si="1">SUM(E24)</f>
        <v>207</v>
      </c>
      <c r="F22" s="7">
        <f t="shared" si="1"/>
        <v>215</v>
      </c>
      <c r="G22" s="22"/>
    </row>
    <row r="23" spans="2:10" ht="24" customHeight="1" x14ac:dyDescent="0.2">
      <c r="B23" s="73"/>
      <c r="C23" s="46" t="s">
        <v>4</v>
      </c>
      <c r="D23" s="6"/>
      <c r="E23" s="6"/>
      <c r="F23" s="6"/>
      <c r="G23" s="18"/>
    </row>
    <row r="24" spans="2:10" ht="27" customHeight="1" x14ac:dyDescent="0.2">
      <c r="B24" s="73"/>
      <c r="C24" s="24" t="s">
        <v>11</v>
      </c>
      <c r="D24" s="28">
        <v>200</v>
      </c>
      <c r="E24" s="28">
        <v>207</v>
      </c>
      <c r="F24" s="28">
        <v>215</v>
      </c>
      <c r="G24" s="27"/>
      <c r="J24" s="39"/>
    </row>
    <row r="25" spans="2:10" ht="44.45" customHeight="1" x14ac:dyDescent="0.2">
      <c r="B25" s="13" t="s">
        <v>35</v>
      </c>
      <c r="C25" s="14" t="s">
        <v>58</v>
      </c>
      <c r="D25" s="30"/>
      <c r="E25" s="30"/>
      <c r="F25" s="30"/>
      <c r="G25" s="49" t="s">
        <v>46</v>
      </c>
    </row>
    <row r="26" spans="2:10" ht="16.149999999999999" customHeight="1" x14ac:dyDescent="0.2">
      <c r="B26" s="20"/>
      <c r="C26" s="21" t="s">
        <v>3</v>
      </c>
      <c r="D26" s="7">
        <f>SUM(D28)</f>
        <v>24.7</v>
      </c>
      <c r="E26" s="7">
        <f t="shared" ref="E26:F26" si="2">SUM(E28)</f>
        <v>25.6</v>
      </c>
      <c r="F26" s="7">
        <f t="shared" si="2"/>
        <v>25.9</v>
      </c>
      <c r="G26" s="22"/>
    </row>
    <row r="27" spans="2:10" ht="16.149999999999999" customHeight="1" x14ac:dyDescent="0.2">
      <c r="B27" s="73"/>
      <c r="C27" s="46" t="s">
        <v>4</v>
      </c>
      <c r="D27" s="6"/>
      <c r="E27" s="6"/>
      <c r="F27" s="6"/>
      <c r="G27" s="18"/>
    </row>
    <row r="28" spans="2:10" ht="33.6" customHeight="1" x14ac:dyDescent="0.2">
      <c r="B28" s="73"/>
      <c r="C28" s="24" t="s">
        <v>11</v>
      </c>
      <c r="D28" s="28">
        <v>24.7</v>
      </c>
      <c r="E28" s="28">
        <v>25.6</v>
      </c>
      <c r="F28" s="28">
        <v>25.9</v>
      </c>
      <c r="G28" s="27"/>
    </row>
    <row r="29" spans="2:10" ht="40.5" customHeight="1" x14ac:dyDescent="0.2">
      <c r="B29" s="13" t="s">
        <v>36</v>
      </c>
      <c r="C29" s="14" t="s">
        <v>59</v>
      </c>
      <c r="D29" s="29"/>
      <c r="E29" s="29"/>
      <c r="F29" s="29"/>
      <c r="G29" s="49" t="s">
        <v>48</v>
      </c>
    </row>
    <row r="30" spans="2:10" ht="17.25" customHeight="1" x14ac:dyDescent="0.2">
      <c r="B30" s="20"/>
      <c r="C30" s="21" t="s">
        <v>21</v>
      </c>
      <c r="D30" s="7">
        <f>+D32+D33</f>
        <v>1492.8</v>
      </c>
      <c r="E30" s="7">
        <f>+E32+E33</f>
        <v>1506.6999999999998</v>
      </c>
      <c r="F30" s="7">
        <f>+F32+F33</f>
        <v>1490.6999999999998</v>
      </c>
      <c r="G30" s="22"/>
    </row>
    <row r="31" spans="2:10" ht="17.25" customHeight="1" x14ac:dyDescent="0.2">
      <c r="B31" s="73"/>
      <c r="C31" s="17" t="s">
        <v>4</v>
      </c>
      <c r="D31" s="26"/>
      <c r="E31" s="26"/>
      <c r="F31" s="26"/>
      <c r="G31" s="19"/>
    </row>
    <row r="32" spans="2:10" ht="27.75" customHeight="1" x14ac:dyDescent="0.2">
      <c r="B32" s="73"/>
      <c r="C32" s="15" t="s">
        <v>11</v>
      </c>
      <c r="D32" s="45">
        <v>344.2</v>
      </c>
      <c r="E32" s="45">
        <v>358.1</v>
      </c>
      <c r="F32" s="45">
        <v>362.1</v>
      </c>
      <c r="G32" s="16"/>
    </row>
    <row r="33" spans="2:7" ht="18.600000000000001" customHeight="1" x14ac:dyDescent="0.2">
      <c r="B33" s="73"/>
      <c r="C33" s="15" t="s">
        <v>15</v>
      </c>
      <c r="D33" s="45">
        <v>1148.5999999999999</v>
      </c>
      <c r="E33" s="45">
        <v>1148.5999999999999</v>
      </c>
      <c r="F33" s="45">
        <v>1128.5999999999999</v>
      </c>
      <c r="G33" s="16"/>
    </row>
    <row r="34" spans="2:7" ht="34.9" customHeight="1" x14ac:dyDescent="0.2">
      <c r="B34" s="23" t="s">
        <v>44</v>
      </c>
      <c r="C34" s="14" t="s">
        <v>60</v>
      </c>
      <c r="D34" s="50"/>
      <c r="E34" s="50"/>
      <c r="F34" s="50"/>
      <c r="G34" s="49" t="s">
        <v>50</v>
      </c>
    </row>
    <row r="35" spans="2:7" ht="17.25" customHeight="1" x14ac:dyDescent="0.2">
      <c r="B35" s="20"/>
      <c r="C35" s="21" t="s">
        <v>21</v>
      </c>
      <c r="D35" s="7">
        <f>D36+D37+D38</f>
        <v>1354.5</v>
      </c>
      <c r="E35" s="7">
        <f>+E36+E37+E38</f>
        <v>1405.1</v>
      </c>
      <c r="F35" s="7">
        <f>+F36+F37+F38</f>
        <v>1419.9999999999998</v>
      </c>
      <c r="G35" s="22"/>
    </row>
    <row r="36" spans="2:7" ht="30" customHeight="1" x14ac:dyDescent="0.2">
      <c r="B36" s="55"/>
      <c r="C36" s="15" t="s">
        <v>11</v>
      </c>
      <c r="D36" s="28">
        <v>49.7</v>
      </c>
      <c r="E36" s="28">
        <v>51.6</v>
      </c>
      <c r="F36" s="28">
        <v>52.1</v>
      </c>
      <c r="G36" s="16"/>
    </row>
    <row r="37" spans="2:7" ht="18.600000000000001" customHeight="1" x14ac:dyDescent="0.2">
      <c r="B37" s="55"/>
      <c r="C37" s="15" t="s">
        <v>15</v>
      </c>
      <c r="D37" s="28">
        <v>1299.8</v>
      </c>
      <c r="E37" s="28">
        <v>1348.3</v>
      </c>
      <c r="F37" s="28">
        <v>1362.6</v>
      </c>
      <c r="G37" s="16"/>
    </row>
    <row r="38" spans="2:7" ht="18.600000000000001" customHeight="1" x14ac:dyDescent="0.2">
      <c r="B38" s="55"/>
      <c r="C38" s="15" t="s">
        <v>10</v>
      </c>
      <c r="D38" s="28">
        <v>5</v>
      </c>
      <c r="E38" s="28">
        <v>5.2</v>
      </c>
      <c r="F38" s="28">
        <v>5.3</v>
      </c>
      <c r="G38" s="16"/>
    </row>
    <row r="39" spans="2:7" ht="35.450000000000003" customHeight="1" x14ac:dyDescent="0.2">
      <c r="B39" s="11" t="s">
        <v>37</v>
      </c>
      <c r="C39" s="56" t="s">
        <v>66</v>
      </c>
      <c r="D39" s="31"/>
      <c r="E39" s="31"/>
      <c r="F39" s="31"/>
      <c r="G39" s="12"/>
    </row>
    <row r="40" spans="2:7" ht="39.75" customHeight="1" x14ac:dyDescent="0.2">
      <c r="B40" s="23" t="s">
        <v>38</v>
      </c>
      <c r="C40" s="14" t="s">
        <v>61</v>
      </c>
      <c r="D40" s="41"/>
      <c r="E40" s="41"/>
      <c r="F40" s="41"/>
      <c r="G40" s="49" t="s">
        <v>46</v>
      </c>
    </row>
    <row r="41" spans="2:7" ht="15" customHeight="1" x14ac:dyDescent="0.2">
      <c r="B41" s="20"/>
      <c r="C41" s="21" t="s">
        <v>3</v>
      </c>
      <c r="D41" s="7">
        <f>SUM(D43:D44)</f>
        <v>177.2</v>
      </c>
      <c r="E41" s="7">
        <f t="shared" ref="E41:F41" si="3">SUM(E43:E44)</f>
        <v>590</v>
      </c>
      <c r="F41" s="7">
        <f t="shared" si="3"/>
        <v>86.3</v>
      </c>
      <c r="G41" s="22"/>
    </row>
    <row r="42" spans="2:7" ht="17.25" customHeight="1" x14ac:dyDescent="0.2">
      <c r="B42" s="73"/>
      <c r="C42" s="17" t="s">
        <v>4</v>
      </c>
      <c r="D42" s="26"/>
      <c r="E42" s="26"/>
      <c r="F42" s="26"/>
      <c r="G42" s="19"/>
    </row>
    <row r="43" spans="2:7" ht="27.75" customHeight="1" x14ac:dyDescent="0.2">
      <c r="B43" s="73"/>
      <c r="C43" s="15" t="s">
        <v>11</v>
      </c>
      <c r="D43" s="28">
        <v>177.2</v>
      </c>
      <c r="E43" s="28">
        <v>590</v>
      </c>
      <c r="F43" s="28">
        <v>86.3</v>
      </c>
      <c r="G43" s="16"/>
    </row>
    <row r="44" spans="2:7" ht="16.5" customHeight="1" x14ac:dyDescent="0.2">
      <c r="B44" s="73"/>
      <c r="C44" s="15" t="s">
        <v>10</v>
      </c>
      <c r="D44" s="28"/>
      <c r="E44" s="28"/>
      <c r="F44" s="28"/>
      <c r="G44" s="16"/>
    </row>
    <row r="45" spans="2:7" ht="36" customHeight="1" x14ac:dyDescent="0.2">
      <c r="B45" s="43" t="s">
        <v>43</v>
      </c>
      <c r="C45" s="14" t="s">
        <v>62</v>
      </c>
      <c r="D45" s="42"/>
      <c r="E45" s="42"/>
      <c r="F45" s="42"/>
      <c r="G45" s="49" t="s">
        <v>46</v>
      </c>
    </row>
    <row r="46" spans="2:7" ht="15" customHeight="1" x14ac:dyDescent="0.2">
      <c r="B46" s="20"/>
      <c r="C46" s="21" t="s">
        <v>3</v>
      </c>
      <c r="D46" s="7">
        <f>SUM(D48)</f>
        <v>50.9</v>
      </c>
      <c r="E46" s="7">
        <f>SUM(E48)</f>
        <v>52.8</v>
      </c>
      <c r="F46" s="7">
        <f t="shared" ref="F46" si="4">SUM(F48)</f>
        <v>53.4</v>
      </c>
      <c r="G46" s="22"/>
    </row>
    <row r="47" spans="2:7" ht="17.25" customHeight="1" x14ac:dyDescent="0.2">
      <c r="B47" s="73"/>
      <c r="C47" s="17" t="s">
        <v>4</v>
      </c>
      <c r="D47" s="26"/>
      <c r="E47" s="26"/>
      <c r="F47" s="26"/>
      <c r="G47" s="19"/>
    </row>
    <row r="48" spans="2:7" ht="27.75" customHeight="1" x14ac:dyDescent="0.2">
      <c r="B48" s="73"/>
      <c r="C48" s="15" t="s">
        <v>11</v>
      </c>
      <c r="D48" s="28">
        <v>50.9</v>
      </c>
      <c r="E48" s="28">
        <v>52.8</v>
      </c>
      <c r="F48" s="28">
        <v>53.4</v>
      </c>
      <c r="G48" s="16"/>
    </row>
    <row r="49" spans="2:7" ht="16.5" customHeight="1" x14ac:dyDescent="0.2">
      <c r="B49" s="73"/>
      <c r="C49" s="15" t="s">
        <v>10</v>
      </c>
      <c r="D49" s="28"/>
      <c r="E49" s="28"/>
      <c r="F49" s="28"/>
      <c r="G49" s="16"/>
    </row>
    <row r="50" spans="2:7" ht="40.9" customHeight="1" x14ac:dyDescent="0.2">
      <c r="B50" s="57" t="s">
        <v>39</v>
      </c>
      <c r="C50" s="56" t="s">
        <v>67</v>
      </c>
      <c r="D50" s="58"/>
      <c r="E50" s="58"/>
      <c r="F50" s="58"/>
      <c r="G50" s="12"/>
    </row>
    <row r="51" spans="2:7" ht="53.45" customHeight="1" x14ac:dyDescent="0.2">
      <c r="B51" s="43" t="s">
        <v>40</v>
      </c>
      <c r="C51" s="14" t="s">
        <v>63</v>
      </c>
      <c r="D51" s="42"/>
      <c r="E51" s="42"/>
      <c r="F51" s="42"/>
      <c r="G51" s="49" t="s">
        <v>51</v>
      </c>
    </row>
    <row r="52" spans="2:7" ht="26.45" customHeight="1" x14ac:dyDescent="0.2">
      <c r="B52" s="20"/>
      <c r="C52" s="21" t="s">
        <v>3</v>
      </c>
      <c r="D52" s="7">
        <f>SUM(D54:D55)</f>
        <v>23.5</v>
      </c>
      <c r="E52" s="7">
        <f>+E55+E54</f>
        <v>62</v>
      </c>
      <c r="F52" s="7">
        <f>SUM(F54:F55)</f>
        <v>62</v>
      </c>
      <c r="G52" s="22"/>
    </row>
    <row r="53" spans="2:7" x14ac:dyDescent="0.2">
      <c r="B53" s="73"/>
      <c r="C53" s="17" t="s">
        <v>4</v>
      </c>
      <c r="D53" s="26"/>
      <c r="E53" s="26"/>
      <c r="F53" s="26"/>
      <c r="G53" s="19"/>
    </row>
    <row r="54" spans="2:7" ht="25.5" x14ac:dyDescent="0.2">
      <c r="B54" s="73"/>
      <c r="C54" s="15" t="s">
        <v>11</v>
      </c>
      <c r="D54" s="28">
        <v>23.5</v>
      </c>
      <c r="E54" s="6"/>
      <c r="F54" s="6"/>
      <c r="G54" s="16"/>
    </row>
    <row r="55" spans="2:7" ht="25.5" x14ac:dyDescent="0.2">
      <c r="B55" s="73"/>
      <c r="C55" s="15" t="s">
        <v>16</v>
      </c>
      <c r="D55" s="28"/>
      <c r="E55" s="28">
        <v>62</v>
      </c>
      <c r="F55" s="28">
        <v>62</v>
      </c>
      <c r="G55" s="16"/>
    </row>
    <row r="56" spans="2:7" ht="40.9" customHeight="1" x14ac:dyDescent="0.2">
      <c r="B56" s="43" t="s">
        <v>41</v>
      </c>
      <c r="C56" s="14" t="s">
        <v>64</v>
      </c>
      <c r="D56" s="42"/>
      <c r="E56" s="42"/>
      <c r="F56" s="42"/>
      <c r="G56" s="49" t="s">
        <v>52</v>
      </c>
    </row>
    <row r="57" spans="2:7" ht="26.45" customHeight="1" x14ac:dyDescent="0.2">
      <c r="B57" s="20"/>
      <c r="C57" s="21" t="s">
        <v>3</v>
      </c>
      <c r="D57" s="7">
        <f>SUM(D59:D62)</f>
        <v>10</v>
      </c>
      <c r="E57" s="7">
        <f t="shared" ref="E57:F57" si="5">SUM(E59:E62)</f>
        <v>0</v>
      </c>
      <c r="F57" s="7">
        <f t="shared" si="5"/>
        <v>0</v>
      </c>
      <c r="G57" s="22"/>
    </row>
    <row r="58" spans="2:7" x14ac:dyDescent="0.2">
      <c r="B58" s="73"/>
      <c r="C58" s="17" t="s">
        <v>4</v>
      </c>
      <c r="D58" s="26"/>
      <c r="E58" s="26"/>
      <c r="F58" s="26"/>
      <c r="G58" s="19"/>
    </row>
    <row r="59" spans="2:7" ht="25.5" x14ac:dyDescent="0.2">
      <c r="B59" s="73"/>
      <c r="C59" s="15" t="s">
        <v>11</v>
      </c>
      <c r="D59" s="28"/>
      <c r="E59" s="28"/>
      <c r="F59" s="28"/>
      <c r="G59" s="16"/>
    </row>
    <row r="60" spans="2:7" x14ac:dyDescent="0.2">
      <c r="B60" s="73"/>
      <c r="C60" s="15" t="s">
        <v>15</v>
      </c>
      <c r="D60" s="28">
        <v>10</v>
      </c>
      <c r="E60" s="28"/>
      <c r="F60" s="28"/>
      <c r="G60" s="16"/>
    </row>
    <row r="61" spans="2:7" x14ac:dyDescent="0.2">
      <c r="B61" s="73"/>
      <c r="C61" s="15" t="s">
        <v>17</v>
      </c>
      <c r="D61" s="28"/>
      <c r="E61" s="28"/>
      <c r="F61" s="28"/>
      <c r="G61" s="16"/>
    </row>
    <row r="62" spans="2:7" ht="18" customHeight="1" x14ac:dyDescent="0.2">
      <c r="B62" s="73"/>
      <c r="C62" s="15" t="s">
        <v>10</v>
      </c>
      <c r="D62" s="28"/>
      <c r="E62" s="28"/>
      <c r="F62" s="28"/>
      <c r="G62" s="16"/>
    </row>
    <row r="63" spans="2:7" ht="30.6" customHeight="1" x14ac:dyDescent="0.2">
      <c r="B63" s="23" t="s">
        <v>42</v>
      </c>
      <c r="C63" s="14" t="s">
        <v>65</v>
      </c>
      <c r="D63" s="41"/>
      <c r="E63" s="41"/>
      <c r="F63" s="41"/>
      <c r="G63" s="49" t="s">
        <v>46</v>
      </c>
    </row>
    <row r="64" spans="2:7" x14ac:dyDescent="0.2">
      <c r="B64" s="46"/>
      <c r="C64" s="17" t="s">
        <v>4</v>
      </c>
      <c r="D64" s="40"/>
      <c r="E64" s="40"/>
      <c r="F64" s="40"/>
      <c r="G64" s="19"/>
    </row>
    <row r="65" spans="2:7" ht="25.5" x14ac:dyDescent="0.2">
      <c r="B65" s="46"/>
      <c r="C65" s="15" t="s">
        <v>11</v>
      </c>
      <c r="D65" s="40"/>
      <c r="E65" s="40"/>
      <c r="F65" s="40"/>
      <c r="G65" s="19"/>
    </row>
    <row r="66" spans="2:7" ht="26.25" customHeight="1" x14ac:dyDescent="0.2">
      <c r="B66" s="59"/>
      <c r="C66" s="60" t="s">
        <v>22</v>
      </c>
      <c r="D66" s="61">
        <f>D57+D52+D46+D41+D35+D30+D26+D22+D17+D11+D7</f>
        <v>11191.7</v>
      </c>
      <c r="E66" s="61">
        <f>+E57+E52+E46+E41+E35+E30+E26+E22+E17+E11+E7</f>
        <v>12000.7</v>
      </c>
      <c r="F66" s="61">
        <f>F57+F52+F46+F41+F35+F30+F26+F22+F17+F11+F7</f>
        <v>11537.8</v>
      </c>
      <c r="G66" s="22"/>
    </row>
    <row r="67" spans="2:7" ht="15.75" customHeight="1" x14ac:dyDescent="0.2">
      <c r="B67" s="25"/>
      <c r="C67" s="24" t="s">
        <v>5</v>
      </c>
      <c r="D67" s="5"/>
      <c r="E67" s="5"/>
      <c r="F67" s="5"/>
      <c r="G67" s="16"/>
    </row>
    <row r="68" spans="2:7" ht="29.45" customHeight="1" x14ac:dyDescent="0.2">
      <c r="B68" s="25"/>
      <c r="C68" s="24" t="s">
        <v>6</v>
      </c>
      <c r="D68" s="5">
        <v>-146</v>
      </c>
      <c r="E68" s="5">
        <f>+E66-D66</f>
        <v>809</v>
      </c>
      <c r="F68" s="5">
        <f>+F66-E66</f>
        <v>-462.90000000000146</v>
      </c>
      <c r="G68" s="16"/>
    </row>
    <row r="69" spans="2:7" x14ac:dyDescent="0.2">
      <c r="C69" s="4"/>
    </row>
    <row r="70" spans="2:7" ht="13.15" customHeight="1" x14ac:dyDescent="0.2">
      <c r="B70" s="74" t="s">
        <v>12</v>
      </c>
      <c r="C70" s="74"/>
      <c r="D70" s="74"/>
      <c r="E70" s="74"/>
      <c r="F70" s="74"/>
      <c r="G70" s="74"/>
    </row>
    <row r="71" spans="2:7" ht="18" customHeight="1" x14ac:dyDescent="0.2">
      <c r="B71" s="74" t="s">
        <v>13</v>
      </c>
      <c r="C71" s="74"/>
      <c r="D71" s="74"/>
      <c r="E71" s="74"/>
      <c r="F71" s="74"/>
      <c r="G71" s="74"/>
    </row>
    <row r="72" spans="2:7" x14ac:dyDescent="0.2">
      <c r="B72" s="75" t="s">
        <v>19</v>
      </c>
      <c r="C72" s="75"/>
      <c r="D72" s="75"/>
      <c r="E72" s="75"/>
      <c r="F72" s="75"/>
      <c r="G72" s="75"/>
    </row>
    <row r="73" spans="2:7" x14ac:dyDescent="0.2">
      <c r="B73" s="51" t="s">
        <v>18</v>
      </c>
      <c r="C73" s="52"/>
      <c r="D73" s="53"/>
      <c r="E73" s="51"/>
      <c r="F73" s="51"/>
      <c r="G73" s="51"/>
    </row>
    <row r="74" spans="2:7" x14ac:dyDescent="0.2">
      <c r="D74" s="47"/>
    </row>
    <row r="75" spans="2:7" x14ac:dyDescent="0.2">
      <c r="B75" s="68" t="s">
        <v>68</v>
      </c>
      <c r="C75" s="69">
        <v>2024</v>
      </c>
      <c r="D75" s="69">
        <v>2025</v>
      </c>
      <c r="E75" s="69">
        <v>2026</v>
      </c>
    </row>
    <row r="76" spans="2:7" ht="36" x14ac:dyDescent="0.2">
      <c r="B76" s="70" t="s">
        <v>3</v>
      </c>
      <c r="C76" s="71">
        <f>+C78+C79+C80+C81</f>
        <v>11191.7</v>
      </c>
      <c r="D76" s="71">
        <f>+D78+D79+D80+D81+D82</f>
        <v>12000.7</v>
      </c>
      <c r="E76" s="71">
        <f>+E78+E79+E81+E80+E82</f>
        <v>11537.800000000001</v>
      </c>
      <c r="F76" s="39"/>
    </row>
    <row r="77" spans="2:7" x14ac:dyDescent="0.2">
      <c r="B77" s="62" t="s">
        <v>4</v>
      </c>
      <c r="C77" s="63"/>
      <c r="D77" s="63"/>
      <c r="E77" s="63"/>
    </row>
    <row r="78" spans="2:7" ht="48" x14ac:dyDescent="0.2">
      <c r="B78" s="64" t="s">
        <v>11</v>
      </c>
      <c r="C78" s="65">
        <f>+D9+D13+D19+D24+D28+D32+D36+D43+D48+D54</f>
        <v>8635.5000000000018</v>
      </c>
      <c r="D78" s="65">
        <f>+E9+E13+E19+E24+E28+E32+E36+E43+E48</f>
        <v>9340.3000000000011</v>
      </c>
      <c r="E78" s="65">
        <f>+F9+F13+F19+F24+F28+F32+F36+F43+F48</f>
        <v>8935.4</v>
      </c>
    </row>
    <row r="79" spans="2:7" ht="24" x14ac:dyDescent="0.2">
      <c r="B79" s="64" t="s">
        <v>14</v>
      </c>
      <c r="C79" s="65">
        <f>+D14</f>
        <v>36.799999999999997</v>
      </c>
      <c r="D79" s="65">
        <f>+E14</f>
        <v>38.200000000000003</v>
      </c>
      <c r="E79" s="65">
        <f>+F14</f>
        <v>38.6</v>
      </c>
    </row>
    <row r="80" spans="2:7" ht="28.15" customHeight="1" x14ac:dyDescent="0.2">
      <c r="B80" s="64" t="s">
        <v>10</v>
      </c>
      <c r="C80" s="65">
        <f>+D15+D38</f>
        <v>61</v>
      </c>
      <c r="D80" s="65">
        <f>+E15+E38</f>
        <v>63.300000000000004</v>
      </c>
      <c r="E80" s="65">
        <f>+F15+F38</f>
        <v>10.6</v>
      </c>
    </row>
    <row r="81" spans="2:5" ht="36" x14ac:dyDescent="0.2">
      <c r="B81" s="64" t="s">
        <v>15</v>
      </c>
      <c r="C81" s="65">
        <f>D60+D37+D33</f>
        <v>2458.3999999999996</v>
      </c>
      <c r="D81" s="65">
        <f>+E33+E37</f>
        <v>2496.8999999999996</v>
      </c>
      <c r="E81" s="65">
        <f>+F33+F37</f>
        <v>2491.1999999999998</v>
      </c>
    </row>
    <row r="82" spans="2:5" ht="48" x14ac:dyDescent="0.2">
      <c r="B82" s="66" t="s">
        <v>16</v>
      </c>
      <c r="C82" s="63"/>
      <c r="D82" s="67">
        <f>+E52</f>
        <v>62</v>
      </c>
      <c r="E82" s="67">
        <f>+F52</f>
        <v>62</v>
      </c>
    </row>
  </sheetData>
  <customSheetViews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C1EF5078-F834-466D-A78D-C2FEFDDB78FD}" fitToPage="1" topLeftCell="A175">
      <selection activeCell="J188" sqref="J188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</customSheetViews>
  <mergeCells count="13">
    <mergeCell ref="B2:G2"/>
    <mergeCell ref="B23:B24"/>
    <mergeCell ref="B27:B28"/>
    <mergeCell ref="B71:G71"/>
    <mergeCell ref="B72:G72"/>
    <mergeCell ref="B18:B20"/>
    <mergeCell ref="B70:G70"/>
    <mergeCell ref="B12:B15"/>
    <mergeCell ref="B58:B62"/>
    <mergeCell ref="B31:B33"/>
    <mergeCell ref="B42:B44"/>
    <mergeCell ref="B53:B55"/>
    <mergeCell ref="B47:B49"/>
  </mergeCells>
  <pageMargins left="0.39370078740157483" right="0.39370078740157483" top="0.59055118110236227" bottom="0.59055118110236227" header="0" footer="0"/>
  <pageSetup paperSize="9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27</v>
      </c>
    </row>
    <row r="3" spans="2:2" ht="167.25" customHeight="1" x14ac:dyDescent="0.2">
      <c r="B3" s="2" t="s">
        <v>23</v>
      </c>
    </row>
    <row r="4" spans="2:2" ht="102" customHeight="1" x14ac:dyDescent="0.2">
      <c r="B4" s="2" t="s">
        <v>28</v>
      </c>
    </row>
    <row r="5" spans="2:2" ht="75.599999999999994" customHeight="1" x14ac:dyDescent="0.2">
      <c r="B5" s="2" t="s">
        <v>24</v>
      </c>
    </row>
    <row r="6" spans="2:2" ht="36.6" customHeight="1" x14ac:dyDescent="0.2">
      <c r="B6" s="2" t="s">
        <v>25</v>
      </c>
    </row>
    <row r="7" spans="2:2" ht="177" customHeight="1" x14ac:dyDescent="0.2">
      <c r="B7" s="2" t="s">
        <v>29</v>
      </c>
    </row>
    <row r="8" spans="2:2" ht="124.15" customHeight="1" x14ac:dyDescent="0.2">
      <c r="B8" s="44" t="s">
        <v>26</v>
      </c>
    </row>
    <row r="9" spans="2:2" x14ac:dyDescent="0.2">
      <c r="B9" s="4"/>
    </row>
  </sheetData>
  <customSheetViews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2024-01-31T07:32:26Z</cp:lastPrinted>
  <dcterms:created xsi:type="dcterms:W3CDTF">2023-07-11T10:34:54Z</dcterms:created>
  <dcterms:modified xsi:type="dcterms:W3CDTF">2024-01-31T07:32:33Z</dcterms:modified>
</cp:coreProperties>
</file>