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4-02-15\"/>
    </mc:Choice>
  </mc:AlternateContent>
  <bookViews>
    <workbookView xWindow="0" yWindow="0" windowWidth="28800" windowHeight="12435"/>
  </bookViews>
  <sheets>
    <sheet name="3priedas" sheetId="1" r:id="rId1"/>
    <sheet name="4prieda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62" i="1" l="1"/>
  <c r="D481" i="2"/>
  <c r="D296" i="2"/>
  <c r="D290" i="2"/>
  <c r="D284" i="2"/>
  <c r="E227" i="2" l="1"/>
  <c r="E212" i="2"/>
  <c r="E208" i="2"/>
  <c r="E195" i="2"/>
  <c r="E182" i="2"/>
  <c r="E158" i="2"/>
  <c r="E138" i="2"/>
  <c r="E142" i="2"/>
  <c r="E127" i="2"/>
  <c r="E116" i="2"/>
  <c r="E113" i="2"/>
  <c r="E100" i="2"/>
  <c r="E96" i="2"/>
  <c r="E83" i="2"/>
  <c r="E79" i="2"/>
  <c r="E67" i="2"/>
  <c r="E63" i="2"/>
  <c r="E52" i="2"/>
  <c r="E13" i="2"/>
  <c r="E17" i="2"/>
  <c r="D13" i="2"/>
  <c r="D465" i="2" l="1"/>
  <c r="E463" i="1"/>
  <c r="D463" i="1"/>
  <c r="E457" i="1"/>
  <c r="D457" i="1"/>
  <c r="D157" i="1"/>
  <c r="D147" i="1"/>
  <c r="D137" i="1"/>
  <c r="D89" i="1"/>
  <c r="D79" i="1"/>
  <c r="D77" i="1"/>
  <c r="D67" i="1"/>
  <c r="D407" i="2" l="1"/>
  <c r="D406" i="2" s="1"/>
  <c r="D458" i="2" l="1"/>
  <c r="D101" i="2"/>
  <c r="D100" i="2" s="1"/>
  <c r="D232" i="2"/>
  <c r="D231" i="2" s="1"/>
  <c r="D453" i="1" l="1"/>
  <c r="E368" i="1" l="1"/>
  <c r="E367" i="1" s="1"/>
  <c r="D368" i="1"/>
  <c r="D367" i="1" s="1"/>
  <c r="E365" i="1"/>
  <c r="D365" i="1"/>
  <c r="E361" i="1"/>
  <c r="D361" i="1"/>
  <c r="D360" i="1" s="1"/>
  <c r="E354" i="1"/>
  <c r="D354" i="1"/>
  <c r="E352" i="1"/>
  <c r="D352" i="1"/>
  <c r="E344" i="1"/>
  <c r="D344" i="1"/>
  <c r="E342" i="1"/>
  <c r="D342" i="1"/>
  <c r="D341" i="1" s="1"/>
  <c r="E333" i="1"/>
  <c r="D333" i="1"/>
  <c r="E331" i="1"/>
  <c r="E330" i="1" s="1"/>
  <c r="D331" i="1"/>
  <c r="E322" i="1"/>
  <c r="D322" i="1"/>
  <c r="E320" i="1"/>
  <c r="E319" i="1" s="1"/>
  <c r="D320" i="1"/>
  <c r="E314" i="1"/>
  <c r="D314" i="1"/>
  <c r="E312" i="1"/>
  <c r="E311" i="1" s="1"/>
  <c r="D312" i="1"/>
  <c r="E304" i="1"/>
  <c r="D304" i="1"/>
  <c r="E302" i="1"/>
  <c r="E301" i="1" s="1"/>
  <c r="D302" i="1"/>
  <c r="E294" i="1"/>
  <c r="D294" i="1"/>
  <c r="E292" i="1"/>
  <c r="E291" i="1" s="1"/>
  <c r="D292" i="1"/>
  <c r="E284" i="1"/>
  <c r="D284" i="1"/>
  <c r="E282" i="1"/>
  <c r="E281" i="1" s="1"/>
  <c r="D282" i="1"/>
  <c r="E274" i="1"/>
  <c r="D274" i="1"/>
  <c r="E272" i="1"/>
  <c r="D272" i="1"/>
  <c r="E263" i="1"/>
  <c r="D263" i="1"/>
  <c r="E261" i="1"/>
  <c r="E260" i="1" s="1"/>
  <c r="D261" i="1"/>
  <c r="E253" i="1"/>
  <c r="D253" i="1"/>
  <c r="E251" i="1"/>
  <c r="D251" i="1"/>
  <c r="E243" i="1"/>
  <c r="D243" i="1"/>
  <c r="E241" i="1"/>
  <c r="D241" i="1"/>
  <c r="E233" i="1"/>
  <c r="D233" i="1"/>
  <c r="E231" i="1"/>
  <c r="D231" i="1"/>
  <c r="E223" i="1"/>
  <c r="D223" i="1"/>
  <c r="E221" i="1"/>
  <c r="D221" i="1"/>
  <c r="E211" i="1"/>
  <c r="D211" i="1"/>
  <c r="D209" i="1"/>
  <c r="D208" i="1" s="1"/>
  <c r="E209" i="1"/>
  <c r="E201" i="1"/>
  <c r="D201" i="1"/>
  <c r="D198" i="1" s="1"/>
  <c r="E199" i="1"/>
  <c r="D199" i="1"/>
  <c r="E189" i="1"/>
  <c r="D189" i="1"/>
  <c r="E191" i="1"/>
  <c r="D191" i="1"/>
  <c r="D188" i="1" l="1"/>
  <c r="E208" i="1"/>
  <c r="D319" i="1"/>
  <c r="E188" i="1"/>
  <c r="E198" i="1"/>
  <c r="E271" i="1"/>
  <c r="E351" i="1"/>
  <c r="E360" i="1"/>
  <c r="E240" i="1"/>
  <c r="E250" i="1"/>
  <c r="E230" i="1"/>
  <c r="E341" i="1"/>
  <c r="D351" i="1"/>
  <c r="D330" i="1"/>
  <c r="D311" i="1"/>
  <c r="D301" i="1"/>
  <c r="D291" i="1"/>
  <c r="D281" i="1"/>
  <c r="D271" i="1"/>
  <c r="D260" i="1"/>
  <c r="D250" i="1"/>
  <c r="D240" i="1"/>
  <c r="D230" i="1"/>
  <c r="E220" i="1"/>
  <c r="D220" i="1"/>
  <c r="D447" i="2"/>
  <c r="D64" i="2"/>
  <c r="D423" i="2"/>
  <c r="D417" i="2"/>
  <c r="D462" i="2" l="1"/>
  <c r="D450" i="2" l="1"/>
  <c r="D441" i="1"/>
  <c r="E16" i="1"/>
  <c r="D16" i="1"/>
  <c r="D482" i="2" l="1"/>
  <c r="D480" i="2"/>
  <c r="D479" i="2"/>
  <c r="E477" i="2"/>
  <c r="D476" i="2"/>
  <c r="D475" i="2"/>
  <c r="E472" i="2"/>
  <c r="D472" i="2"/>
  <c r="D471" i="2"/>
  <c r="D469" i="2"/>
  <c r="D466" i="2"/>
  <c r="D464" i="2"/>
  <c r="D461" i="2"/>
  <c r="E460" i="2"/>
  <c r="D459" i="2"/>
  <c r="D457" i="2"/>
  <c r="D454" i="2"/>
  <c r="D453" i="2"/>
  <c r="D452" i="2"/>
  <c r="D448" i="2"/>
  <c r="D446" i="2"/>
  <c r="E444" i="2"/>
  <c r="E440" i="2"/>
  <c r="E439" i="2" s="1"/>
  <c r="D440" i="2"/>
  <c r="D439" i="2" s="1"/>
  <c r="D435" i="2"/>
  <c r="D434" i="2" s="1"/>
  <c r="D433" i="2" s="1"/>
  <c r="E434" i="2"/>
  <c r="E433" i="2" s="1"/>
  <c r="D429" i="2"/>
  <c r="D428" i="2" s="1"/>
  <c r="D427" i="2" s="1"/>
  <c r="E428" i="2"/>
  <c r="E427" i="2" s="1"/>
  <c r="E422" i="2"/>
  <c r="E421" i="2" s="1"/>
  <c r="D422" i="2"/>
  <c r="D421" i="2" s="1"/>
  <c r="D416" i="2"/>
  <c r="D415" i="2" s="1"/>
  <c r="E416" i="2"/>
  <c r="E415" i="2" s="1"/>
  <c r="D410" i="2"/>
  <c r="D409" i="2" s="1"/>
  <c r="E410" i="2"/>
  <c r="E409" i="2" s="1"/>
  <c r="E406" i="2" s="1"/>
  <c r="D402" i="2"/>
  <c r="D401" i="2" s="1"/>
  <c r="D400" i="2" s="1"/>
  <c r="E401" i="2"/>
  <c r="E400" i="2" s="1"/>
  <c r="D396" i="2"/>
  <c r="E395" i="2"/>
  <c r="E394" i="2" s="1"/>
  <c r="D395" i="2"/>
  <c r="D394" i="2" s="1"/>
  <c r="E389" i="2"/>
  <c r="E388" i="2" s="1"/>
  <c r="D390" i="2"/>
  <c r="D389" i="2" s="1"/>
  <c r="D388" i="2" s="1"/>
  <c r="D383" i="2"/>
  <c r="D382" i="2" s="1"/>
  <c r="E383" i="2"/>
  <c r="E382" i="2" s="1"/>
  <c r="D378" i="2"/>
  <c r="D377" i="2" s="1"/>
  <c r="D376" i="2" s="1"/>
  <c r="E377" i="2"/>
  <c r="E376" i="2" s="1"/>
  <c r="D371" i="2"/>
  <c r="D370" i="2" s="1"/>
  <c r="E371" i="2"/>
  <c r="E370" i="2" s="1"/>
  <c r="D365" i="2"/>
  <c r="D364" i="2" s="1"/>
  <c r="E365" i="2"/>
  <c r="E364" i="2" s="1"/>
  <c r="E359" i="2"/>
  <c r="E358" i="2" s="1"/>
  <c r="D359" i="2"/>
  <c r="D358" i="2" s="1"/>
  <c r="D354" i="2"/>
  <c r="D353" i="2" s="1"/>
  <c r="D352" i="2" s="1"/>
  <c r="E353" i="2"/>
  <c r="E352" i="2" s="1"/>
  <c r="E347" i="2"/>
  <c r="E346" i="2" s="1"/>
  <c r="D347" i="2"/>
  <c r="D346" i="2" s="1"/>
  <c r="E340" i="2"/>
  <c r="E339" i="2" s="1"/>
  <c r="D341" i="2"/>
  <c r="D340" i="2" s="1"/>
  <c r="D339" i="2" s="1"/>
  <c r="D335" i="2"/>
  <c r="D334" i="2" s="1"/>
  <c r="D333" i="2" s="1"/>
  <c r="E334" i="2"/>
  <c r="E333" i="2" s="1"/>
  <c r="D329" i="2"/>
  <c r="D328" i="2" s="1"/>
  <c r="D327" i="2" s="1"/>
  <c r="E328" i="2"/>
  <c r="E327" i="2" s="1"/>
  <c r="D322" i="2"/>
  <c r="D321" i="2" s="1"/>
  <c r="E322" i="2"/>
  <c r="E321" i="2" s="1"/>
  <c r="E318" i="2" s="1"/>
  <c r="D318" i="2"/>
  <c r="D314" i="2"/>
  <c r="D313" i="2" s="1"/>
  <c r="E313" i="2"/>
  <c r="E312" i="2" s="1"/>
  <c r="D308" i="2"/>
  <c r="D307" i="2" s="1"/>
  <c r="D306" i="2" s="1"/>
  <c r="E307" i="2"/>
  <c r="E306" i="2" s="1"/>
  <c r="D302" i="2"/>
  <c r="D301" i="2" s="1"/>
  <c r="D300" i="2" s="1"/>
  <c r="E301" i="2"/>
  <c r="E300" i="2" s="1"/>
  <c r="D295" i="2"/>
  <c r="D294" i="2" s="1"/>
  <c r="E295" i="2"/>
  <c r="E294" i="2" s="1"/>
  <c r="D289" i="2"/>
  <c r="D288" i="2" s="1"/>
  <c r="E289" i="2"/>
  <c r="E288" i="2" s="1"/>
  <c r="D283" i="2"/>
  <c r="D282" i="2" s="1"/>
  <c r="E283" i="2"/>
  <c r="E282" i="2" s="1"/>
  <c r="D278" i="2"/>
  <c r="D277" i="2" s="1"/>
  <c r="D276" i="2" s="1"/>
  <c r="E277" i="2"/>
  <c r="E276" i="2" s="1"/>
  <c r="D272" i="2"/>
  <c r="D271" i="2" s="1"/>
  <c r="D270" i="2" s="1"/>
  <c r="E271" i="2"/>
  <c r="E270" i="2" s="1"/>
  <c r="D266" i="2"/>
  <c r="D265" i="2" s="1"/>
  <c r="D264" i="2" s="1"/>
  <c r="E265" i="2"/>
  <c r="E264" i="2" s="1"/>
  <c r="D260" i="2"/>
  <c r="D259" i="2" s="1"/>
  <c r="D258" i="2" s="1"/>
  <c r="E259" i="2"/>
  <c r="E258" i="2" s="1"/>
  <c r="D254" i="2"/>
  <c r="D253" i="2" s="1"/>
  <c r="D252" i="2" s="1"/>
  <c r="E253" i="2"/>
  <c r="E252" i="2"/>
  <c r="D248" i="2"/>
  <c r="D247" i="2" s="1"/>
  <c r="D246" i="2" s="1"/>
  <c r="E247" i="2"/>
  <c r="E246" i="2" s="1"/>
  <c r="D242" i="2"/>
  <c r="D241" i="2" s="1"/>
  <c r="D240" i="2" s="1"/>
  <c r="E241" i="2"/>
  <c r="E240" i="2" s="1"/>
  <c r="E235" i="2"/>
  <c r="E234" i="2" s="1"/>
  <c r="E231" i="2" s="1"/>
  <c r="D236" i="2"/>
  <c r="D235" i="2" s="1"/>
  <c r="D234" i="2" s="1"/>
  <c r="D228" i="2"/>
  <c r="D227" i="2" s="1"/>
  <c r="D226" i="2" s="1"/>
  <c r="E226" i="2"/>
  <c r="D223" i="2"/>
  <c r="E223" i="2"/>
  <c r="D220" i="2"/>
  <c r="E220" i="2"/>
  <c r="D216" i="2"/>
  <c r="D215" i="2" s="1"/>
  <c r="E215" i="2"/>
  <c r="E207" i="2" s="1"/>
  <c r="D212" i="2"/>
  <c r="D208" i="2"/>
  <c r="D204" i="2"/>
  <c r="E204" i="2"/>
  <c r="D200" i="2"/>
  <c r="D199" i="2" s="1"/>
  <c r="E199" i="2"/>
  <c r="E194" i="2" s="1"/>
  <c r="D196" i="2"/>
  <c r="D195" i="2" s="1"/>
  <c r="D191" i="2"/>
  <c r="E191" i="2"/>
  <c r="D187" i="2"/>
  <c r="D186" i="2" s="1"/>
  <c r="E186" i="2"/>
  <c r="E181" i="2" s="1"/>
  <c r="D182" i="2"/>
  <c r="D178" i="2"/>
  <c r="E178" i="2"/>
  <c r="D175" i="2"/>
  <c r="D174" i="2" s="1"/>
  <c r="E174" i="2"/>
  <c r="E169" i="2" s="1"/>
  <c r="D171" i="2"/>
  <c r="D170" i="2" s="1"/>
  <c r="D166" i="2"/>
  <c r="E166" i="2"/>
  <c r="D162" i="2"/>
  <c r="D161" i="2" s="1"/>
  <c r="E161" i="2"/>
  <c r="D158" i="2"/>
  <c r="D155" i="2"/>
  <c r="D154" i="2" s="1"/>
  <c r="E154" i="2"/>
  <c r="D150" i="2"/>
  <c r="E150" i="2"/>
  <c r="D146" i="2"/>
  <c r="D145" i="2" s="1"/>
  <c r="E145" i="2"/>
  <c r="E137" i="2" s="1"/>
  <c r="D142" i="2"/>
  <c r="D139" i="2"/>
  <c r="D138" i="2" s="1"/>
  <c r="D134" i="2"/>
  <c r="E134" i="2"/>
  <c r="D131" i="2"/>
  <c r="D130" i="2" s="1"/>
  <c r="E130" i="2"/>
  <c r="D127" i="2"/>
  <c r="E126" i="2"/>
  <c r="E123" i="2"/>
  <c r="D123" i="2"/>
  <c r="D120" i="2"/>
  <c r="D119" i="2" s="1"/>
  <c r="E119" i="2"/>
  <c r="D117" i="2"/>
  <c r="D116" i="2" s="1"/>
  <c r="D113" i="2"/>
  <c r="E112" i="2"/>
  <c r="D108" i="2"/>
  <c r="E108" i="2"/>
  <c r="D104" i="2"/>
  <c r="D103" i="2" s="1"/>
  <c r="E103" i="2"/>
  <c r="D96" i="2"/>
  <c r="E95" i="2"/>
  <c r="D91" i="2"/>
  <c r="E91" i="2"/>
  <c r="D86" i="2"/>
  <c r="E86" i="2"/>
  <c r="E78" i="2" s="1"/>
  <c r="D83" i="2"/>
  <c r="D79" i="2"/>
  <c r="D75" i="2"/>
  <c r="E75" i="2"/>
  <c r="D71" i="2"/>
  <c r="D70" i="2" s="1"/>
  <c r="E70" i="2"/>
  <c r="E62" i="2" s="1"/>
  <c r="D68" i="2"/>
  <c r="D67" i="2" s="1"/>
  <c r="D63" i="2"/>
  <c r="D59" i="2"/>
  <c r="E59" i="2"/>
  <c r="D56" i="2"/>
  <c r="D55" i="2" s="1"/>
  <c r="E55" i="2"/>
  <c r="E51" i="2" s="1"/>
  <c r="D52" i="2"/>
  <c r="D46" i="2"/>
  <c r="D45" i="2" s="1"/>
  <c r="E45" i="2"/>
  <c r="D42" i="2"/>
  <c r="D41" i="2" s="1"/>
  <c r="E41" i="2"/>
  <c r="D37" i="2"/>
  <c r="D36" i="2" s="1"/>
  <c r="E36" i="2"/>
  <c r="D33" i="2"/>
  <c r="D30" i="2" s="1"/>
  <c r="E30" i="2"/>
  <c r="D27" i="2"/>
  <c r="D26" i="2" s="1"/>
  <c r="D24" i="2"/>
  <c r="D22" i="2" s="1"/>
  <c r="E22" i="2"/>
  <c r="D17" i="2"/>
  <c r="D12" i="2"/>
  <c r="E12" i="2"/>
  <c r="D95" i="2" l="1"/>
  <c r="E473" i="2"/>
  <c r="D312" i="2"/>
  <c r="E449" i="2"/>
  <c r="D474" i="2"/>
  <c r="E455" i="2"/>
  <c r="E467" i="2"/>
  <c r="D478" i="2"/>
  <c r="E16" i="2"/>
  <c r="D456" i="2"/>
  <c r="D451" i="2"/>
  <c r="D207" i="2"/>
  <c r="D181" i="2"/>
  <c r="D153" i="2"/>
  <c r="D126" i="2"/>
  <c r="D112" i="2"/>
  <c r="D468" i="2"/>
  <c r="D467" i="2" s="1"/>
  <c r="D78" i="2"/>
  <c r="D62" i="2"/>
  <c r="D51" i="2"/>
  <c r="D137" i="2"/>
  <c r="D463" i="2"/>
  <c r="D16" i="2"/>
  <c r="E153" i="2"/>
  <c r="D445" i="2"/>
  <c r="D444" i="2" s="1"/>
  <c r="D473" i="2"/>
  <c r="D194" i="2"/>
  <c r="D169" i="2"/>
  <c r="E485" i="1"/>
  <c r="E443" i="2" l="1"/>
  <c r="D449" i="2"/>
  <c r="D460" i="2"/>
  <c r="D455" i="2"/>
  <c r="D477" i="2"/>
  <c r="D175" i="1"/>
  <c r="D109" i="1"/>
  <c r="D443" i="2" l="1"/>
  <c r="E428" i="1"/>
  <c r="D428" i="1"/>
  <c r="E426" i="1"/>
  <c r="D426" i="1"/>
  <c r="E436" i="1"/>
  <c r="E435" i="1" s="1"/>
  <c r="D436" i="1"/>
  <c r="D435" i="1" s="1"/>
  <c r="E182" i="1"/>
  <c r="D182" i="1"/>
  <c r="E180" i="1"/>
  <c r="D180" i="1"/>
  <c r="E177" i="1"/>
  <c r="E175" i="1" s="1"/>
  <c r="D177" i="1"/>
  <c r="E173" i="1"/>
  <c r="E172" i="1" s="1"/>
  <c r="D173" i="1"/>
  <c r="E170" i="1"/>
  <c r="D170" i="1"/>
  <c r="E167" i="1"/>
  <c r="D167" i="1"/>
  <c r="E165" i="1"/>
  <c r="D165" i="1"/>
  <c r="E164" i="1"/>
  <c r="E162" i="1"/>
  <c r="D162" i="1"/>
  <c r="E159" i="1"/>
  <c r="E157" i="1" s="1"/>
  <c r="D159" i="1"/>
  <c r="E155" i="1"/>
  <c r="E154" i="1" s="1"/>
  <c r="D155" i="1"/>
  <c r="E152" i="1"/>
  <c r="D152" i="1"/>
  <c r="E149" i="1"/>
  <c r="E147" i="1" s="1"/>
  <c r="D149" i="1"/>
  <c r="E145" i="1"/>
  <c r="D145" i="1"/>
  <c r="D144" i="1" s="1"/>
  <c r="E142" i="1"/>
  <c r="D142" i="1"/>
  <c r="E139" i="1"/>
  <c r="E137" i="1" s="1"/>
  <c r="D139" i="1"/>
  <c r="E135" i="1"/>
  <c r="E134" i="1" s="1"/>
  <c r="D135" i="1"/>
  <c r="E132" i="1"/>
  <c r="D132" i="1"/>
  <c r="E129" i="1"/>
  <c r="D129" i="1"/>
  <c r="E127" i="1"/>
  <c r="D127" i="1"/>
  <c r="E124" i="1"/>
  <c r="D124" i="1"/>
  <c r="E121" i="1"/>
  <c r="E119" i="1" s="1"/>
  <c r="D121" i="1"/>
  <c r="D119" i="1"/>
  <c r="E117" i="1"/>
  <c r="D117" i="1"/>
  <c r="E114" i="1"/>
  <c r="D114" i="1"/>
  <c r="E111" i="1"/>
  <c r="E109" i="1" s="1"/>
  <c r="D111" i="1"/>
  <c r="E107" i="1"/>
  <c r="D107" i="1"/>
  <c r="E104" i="1"/>
  <c r="D104" i="1"/>
  <c r="E101" i="1"/>
  <c r="E99" i="1" s="1"/>
  <c r="D101" i="1"/>
  <c r="D99" i="1"/>
  <c r="E97" i="1"/>
  <c r="D97" i="1"/>
  <c r="E94" i="1"/>
  <c r="D94" i="1"/>
  <c r="E91" i="1"/>
  <c r="E89" i="1" s="1"/>
  <c r="D91" i="1"/>
  <c r="E87" i="1"/>
  <c r="E86" i="1" s="1"/>
  <c r="D87" i="1"/>
  <c r="E84" i="1"/>
  <c r="D84" i="1"/>
  <c r="E81" i="1"/>
  <c r="E79" i="1" s="1"/>
  <c r="E77" i="1" s="1"/>
  <c r="D81" i="1"/>
  <c r="E75" i="1"/>
  <c r="D75" i="1"/>
  <c r="E72" i="1"/>
  <c r="D72" i="1"/>
  <c r="E69" i="1"/>
  <c r="E67" i="1" s="1"/>
  <c r="D69" i="1"/>
  <c r="E65" i="1"/>
  <c r="D65" i="1"/>
  <c r="D64" i="1" l="1"/>
  <c r="E64" i="1"/>
  <c r="E74" i="1"/>
  <c r="D86" i="1"/>
  <c r="E144" i="1"/>
  <c r="D74" i="1"/>
  <c r="D106" i="1"/>
  <c r="D134" i="1"/>
  <c r="D154" i="1"/>
  <c r="E116" i="1"/>
  <c r="E126" i="1"/>
  <c r="E106" i="1"/>
  <c r="D116" i="1"/>
  <c r="E96" i="1"/>
  <c r="D425" i="1"/>
  <c r="E425" i="1"/>
  <c r="D172" i="1"/>
  <c r="D164" i="1"/>
  <c r="D126" i="1"/>
  <c r="D96" i="1"/>
  <c r="D496" i="1"/>
  <c r="D495" i="1"/>
  <c r="D494" i="1"/>
  <c r="D493" i="1"/>
  <c r="D492" i="1"/>
  <c r="E491" i="1"/>
  <c r="D490" i="1"/>
  <c r="D489" i="1"/>
  <c r="D488" i="1"/>
  <c r="E487" i="1"/>
  <c r="D486" i="1"/>
  <c r="D485" i="1"/>
  <c r="E483" i="1"/>
  <c r="D483" i="1"/>
  <c r="E482" i="1"/>
  <c r="D482" i="1"/>
  <c r="E480" i="1"/>
  <c r="D480" i="1"/>
  <c r="D479" i="1"/>
  <c r="E478" i="1"/>
  <c r="D478" i="1"/>
  <c r="D477" i="1"/>
  <c r="E476" i="1"/>
  <c r="D476" i="1"/>
  <c r="E475" i="1"/>
  <c r="D475" i="1"/>
  <c r="E474" i="1"/>
  <c r="D474" i="1"/>
  <c r="E473" i="1"/>
  <c r="D473" i="1"/>
  <c r="E472" i="1"/>
  <c r="D472" i="1"/>
  <c r="D470" i="1"/>
  <c r="D469" i="1"/>
  <c r="D468" i="1"/>
  <c r="D467" i="1"/>
  <c r="D466" i="1"/>
  <c r="D458" i="1"/>
  <c r="D456" i="1"/>
  <c r="D455" i="1"/>
  <c r="D454" i="1"/>
  <c r="E452" i="1"/>
  <c r="D452" i="1"/>
  <c r="D451" i="1"/>
  <c r="D450" i="1"/>
  <c r="D449" i="1" l="1"/>
  <c r="E481" i="1"/>
  <c r="E449" i="1"/>
  <c r="D491" i="1"/>
  <c r="D481" i="1"/>
  <c r="D471" i="1"/>
  <c r="E465" i="1"/>
  <c r="E471" i="1"/>
  <c r="D487" i="1"/>
  <c r="D465" i="1"/>
  <c r="E58" i="1"/>
  <c r="D58" i="1"/>
  <c r="E54" i="1"/>
  <c r="D54" i="1"/>
  <c r="E48" i="1"/>
  <c r="D48" i="1"/>
  <c r="E40" i="1"/>
  <c r="D40" i="1"/>
  <c r="E35" i="1"/>
  <c r="D35" i="1"/>
  <c r="E30" i="1"/>
  <c r="D30" i="1"/>
  <c r="E25" i="1"/>
  <c r="D25" i="1"/>
  <c r="E13" i="1"/>
  <c r="E12" i="1" s="1"/>
  <c r="D13" i="1"/>
  <c r="D12" i="1" s="1"/>
  <c r="E15" i="1" l="1"/>
  <c r="D15" i="1"/>
  <c r="D442" i="1" l="1"/>
  <c r="E442" i="1"/>
  <c r="D443" i="1"/>
  <c r="D444" i="1"/>
  <c r="D445" i="1"/>
  <c r="E445" i="1"/>
  <c r="D446" i="1"/>
  <c r="E446" i="1"/>
  <c r="D447" i="1"/>
  <c r="D448" i="1"/>
  <c r="D460" i="1"/>
  <c r="D461" i="1"/>
  <c r="D462" i="1"/>
  <c r="D464" i="1"/>
  <c r="E394" i="1"/>
  <c r="E393" i="1" s="1"/>
  <c r="D394" i="1"/>
  <c r="D393" i="1" s="1"/>
  <c r="E373" i="1"/>
  <c r="E372" i="1" s="1"/>
  <c r="D373" i="1"/>
  <c r="D372" i="1" s="1"/>
  <c r="E378" i="1"/>
  <c r="E377" i="1" s="1"/>
  <c r="D378" i="1"/>
  <c r="D377" i="1" s="1"/>
  <c r="E410" i="1"/>
  <c r="E409" i="1" s="1"/>
  <c r="D410" i="1"/>
  <c r="D409" i="1" s="1"/>
  <c r="E398" i="1"/>
  <c r="E397" i="1" s="1"/>
  <c r="D398" i="1"/>
  <c r="D397" i="1" s="1"/>
  <c r="E386" i="1"/>
  <c r="E385" i="1" s="1"/>
  <c r="D386" i="1"/>
  <c r="D385" i="1" s="1"/>
  <c r="E422" i="1"/>
  <c r="E421" i="1" s="1"/>
  <c r="D422" i="1"/>
  <c r="D421" i="1" s="1"/>
  <c r="E406" i="1"/>
  <c r="E405" i="1" s="1"/>
  <c r="D406" i="1"/>
  <c r="D405" i="1" s="1"/>
  <c r="E184" i="1"/>
  <c r="E185" i="1"/>
  <c r="D185" i="1"/>
  <c r="D184" i="1"/>
  <c r="E414" i="1"/>
  <c r="E413" i="1" s="1"/>
  <c r="D414" i="1"/>
  <c r="D413" i="1" s="1"/>
  <c r="E402" i="1"/>
  <c r="E401" i="1" s="1"/>
  <c r="D402" i="1"/>
  <c r="D401" i="1" s="1"/>
  <c r="E418" i="1"/>
  <c r="E417" i="1" s="1"/>
  <c r="D418" i="1"/>
  <c r="D417" i="1" s="1"/>
  <c r="E382" i="1"/>
  <c r="E381" i="1" s="1"/>
  <c r="D382" i="1"/>
  <c r="D381" i="1" s="1"/>
  <c r="E390" i="1"/>
  <c r="E389" i="1" s="1"/>
  <c r="D390" i="1"/>
  <c r="D389" i="1" s="1"/>
  <c r="E440" i="1" l="1"/>
  <c r="D440" i="1"/>
  <c r="E459" i="1"/>
  <c r="D459" i="1"/>
  <c r="E439" i="1" l="1"/>
  <c r="D439" i="1"/>
</calcChain>
</file>

<file path=xl/sharedStrings.xml><?xml version="1.0" encoding="utf-8"?>
<sst xmlns="http://schemas.openxmlformats.org/spreadsheetml/2006/main" count="1294" uniqueCount="172">
  <si>
    <t>Eil.
Nr.</t>
  </si>
  <si>
    <t>Asignavimų valdytojas</t>
  </si>
  <si>
    <t>Programos kodas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</si>
  <si>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</si>
  <si>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</si>
  <si>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</si>
  <si>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</si>
  <si>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</si>
  <si>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</si>
  <si>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 xml:space="preserve">ES finansinės paramos lėšos </t>
  </si>
  <si>
    <t xml:space="preserve">valstybinėms (valstybės perduotoms savivaldybėms) funkcijoms atlikti </t>
  </si>
  <si>
    <t>skolintos lėšos</t>
  </si>
  <si>
    <t>įstaigos pajamų lėšos</t>
  </si>
  <si>
    <t>02</t>
  </si>
  <si>
    <t>tikslinės valstybės biudžeto lėšos</t>
  </si>
  <si>
    <t>mokymo lėšos</t>
  </si>
  <si>
    <t>valstybės biudžeto lėšos projektams</t>
  </si>
  <si>
    <t>03</t>
  </si>
  <si>
    <t>04</t>
  </si>
  <si>
    <t>valstybės lėšos keliams</t>
  </si>
  <si>
    <t>05</t>
  </si>
  <si>
    <t>savivaldybės biudžeto lėšos socialinei paramai</t>
  </si>
  <si>
    <t>06</t>
  </si>
  <si>
    <t>aplinkos apsaugos rėmimo specialiosios programos lėšos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</si>
  <si>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</si>
  <si>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</si>
  <si>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</si>
  <si>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</si>
  <si>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</si>
  <si>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</si>
  <si>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</si>
  <si>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</si>
  <si>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</si>
  <si>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</si>
  <si>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</si>
  <si>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</si>
  <si>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</si>
  <si>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</si>
  <si>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</si>
  <si>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</si>
  <si>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</si>
  <si>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</si>
  <si>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</si>
  <si>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</si>
  <si>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</si>
  <si>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</si>
  <si>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</si>
  <si>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</si>
  <si>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</si>
  <si>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</si>
  <si>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</si>
  <si>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</si>
  <si>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</si>
  <si>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</si>
  <si>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</si>
  <si>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18.</t>
  </si>
  <si>
    <t>Paįstrio Juozo Zikaro gimnazija, iš viso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</si>
  <si>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</si>
  <si>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</si>
  <si>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</si>
  <si>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</si>
  <si>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</si>
  <si>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</si>
  <si>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</si>
  <si>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</si>
  <si>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</si>
  <si>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Dembavos progimnazija, iš viso</t>
  </si>
  <si>
    <t>24.</t>
  </si>
  <si>
    <t>25.</t>
  </si>
  <si>
    <t>Paliūniškio pagrindinė mokykla, iš viso</t>
  </si>
  <si>
    <t>26.</t>
  </si>
  <si>
    <t>Upytės Antano Belazaro pagrindinė mokykla, iš viso</t>
  </si>
  <si>
    <t>27.</t>
  </si>
  <si>
    <t>28.</t>
  </si>
  <si>
    <t>29.</t>
  </si>
  <si>
    <t>Pažagienių mokykla-darželis, iš viso</t>
  </si>
  <si>
    <t>30.</t>
  </si>
  <si>
    <t>Piniavos mokykla-darželis, iš viso</t>
  </si>
  <si>
    <t>31.</t>
  </si>
  <si>
    <t>Dembavos lopšelis-darželis „Smalsutis“, iš viso</t>
  </si>
  <si>
    <t>32.</t>
  </si>
  <si>
    <t>Krekenavos lopšelis-darželis „Sigutė“, iš viso</t>
  </si>
  <si>
    <t>33.</t>
  </si>
  <si>
    <t>Naujamiesčio lopšelis-darželis „Bitutė“, iš viso</t>
  </si>
  <si>
    <t>34.</t>
  </si>
  <si>
    <t>Ramygalos lopšelis-darželis „Gandriukas“, iš viso</t>
  </si>
  <si>
    <t>Velžio lopšelis-darželis „Šypsenėlė“, iš viso</t>
  </si>
  <si>
    <t>36.</t>
  </si>
  <si>
    <t>Švietimo centras, iš viso</t>
  </si>
  <si>
    <t>37.</t>
  </si>
  <si>
    <t>38.</t>
  </si>
  <si>
    <t>Muzikos mokykla, iš viso</t>
  </si>
  <si>
    <t>39.</t>
  </si>
  <si>
    <t>Viešoji biblioteka, iš viso</t>
  </si>
  <si>
    <t>40.</t>
  </si>
  <si>
    <t>Ėriškių kultūros centras, iš viso</t>
  </si>
  <si>
    <t>41.</t>
  </si>
  <si>
    <t>Krekenavos kultūros centras, iš viso</t>
  </si>
  <si>
    <t>42.</t>
  </si>
  <si>
    <t>Liūdynės kultūros centras, iš viso</t>
  </si>
  <si>
    <t>43.</t>
  </si>
  <si>
    <t>Miežiškių kultūros centras, iš viso</t>
  </si>
  <si>
    <t>44.</t>
  </si>
  <si>
    <t>Naujamiesčio kultūros centras-dailės galerija, iš viso</t>
  </si>
  <si>
    <t>45.</t>
  </si>
  <si>
    <t>Paįstrio kultūros centras, iš viso</t>
  </si>
  <si>
    <t>46.</t>
  </si>
  <si>
    <t>Raguvos kultūros centras, iš viso</t>
  </si>
  <si>
    <t>47.</t>
  </si>
  <si>
    <t>Ramygalos kultūros centras, iš viso</t>
  </si>
  <si>
    <t>48.</t>
  </si>
  <si>
    <t>Smilgių kultūros centras, iš viso</t>
  </si>
  <si>
    <t>49.</t>
  </si>
  <si>
    <t>Šilagalio kultūros centras, iš viso</t>
  </si>
  <si>
    <t>Tiltagalių kultūros centras, iš viso</t>
  </si>
  <si>
    <t>Vadoklių kultūros centras, iš viso</t>
  </si>
  <si>
    <t>Rajono socialinių paslaugų centras, iš viso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</si>
  <si>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</si>
  <si>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</si>
  <si>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</si>
  <si>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</si>
  <si>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</si>
  <si>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</si>
  <si>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</si>
  <si>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</si>
  <si>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</si>
  <si>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</si>
  <si>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>____________________________</t>
  </si>
  <si>
    <t>iš jų:  Savivaldybės valdymo programa</t>
  </si>
  <si>
    <t>iš jų:  Ugdymo proceso ir kokybiškos ugdymosi aplinkos užtikrinimo 
programa</t>
  </si>
  <si>
    <t>iš jų:  Aktyvaus bendruomenės gyvenimo skatinimo programa</t>
  </si>
  <si>
    <t>Ugdymo proceso ir kokybiškos ugdymosi aplinkos užtikrinimo 
programa</t>
  </si>
  <si>
    <t xml:space="preserve"> Rajono infrastruktūros priežiūros, modernizavimo ir plėtros 
programa</t>
  </si>
  <si>
    <t xml:space="preserve"> Aplinkos apsaugos programa</t>
  </si>
  <si>
    <t>Rajono infrastruktūros priežiūros, modernizavimo ir plėtros 
programa</t>
  </si>
  <si>
    <t xml:space="preserve"> Socialinės atskirties mažinimo programa</t>
  </si>
  <si>
    <t xml:space="preserve"> Ugdymo proceso ir kokybiškos ugdymosi aplinkos užtikrinimo 
programa</t>
  </si>
  <si>
    <t xml:space="preserve"> Aktyvaus bendruomenės gyvenimo skatinimo programa</t>
  </si>
  <si>
    <t xml:space="preserve">valstybės lėšos </t>
  </si>
  <si>
    <t>Naujamiesčio mokykla, iš viso</t>
  </si>
  <si>
    <t>valstybės lėšos</t>
  </si>
  <si>
    <t>valstybės biudžeto lėšos</t>
  </si>
  <si>
    <t>pažangos priemonės lėšos</t>
  </si>
  <si>
    <t>valstybės skolintos lėšos</t>
  </si>
  <si>
    <t>valstybės  biudžeto lėšos</t>
  </si>
  <si>
    <t>35.</t>
  </si>
  <si>
    <t>Iš viso išlaidoms</t>
  </si>
  <si>
    <t>iš jų darbo
užmokesčiui</t>
  </si>
  <si>
    <t xml:space="preserve">savivaldybės biudžeto lėšų likutis </t>
  </si>
  <si>
    <t>trumpalaikiams įsiskolinimams dengti</t>
  </si>
  <si>
    <t>išlaidoms ir ilgalaikiam turtui kurti, įsigyti, remontuoti</t>
  </si>
  <si>
    <t>įstaigos pajamų lėšų likutis</t>
  </si>
  <si>
    <t xml:space="preserve">valstybės lėšų likutis </t>
  </si>
  <si>
    <t>piniginės socialinės paramos lėšų likutis</t>
  </si>
  <si>
    <t>aplinkos apsaugos rėmimo specialiosios programos likutis</t>
  </si>
  <si>
    <t>rinkliavos už atliekų tvarkymą likutis</t>
  </si>
  <si>
    <t xml:space="preserve"> Savivaldybės valdymo programa</t>
  </si>
  <si>
    <t xml:space="preserve">ES lėšų likutis </t>
  </si>
  <si>
    <t>Visuomenės sveikatos biuras , iš viso</t>
  </si>
  <si>
    <t>savivaldybės biudžeto lėšų likutis</t>
  </si>
  <si>
    <t>aplinkos apsaugos rėmimo specialiosios programos lėšų likutis</t>
  </si>
  <si>
    <t>___________________________</t>
  </si>
  <si>
    <t>PANEVĖŽIO RAJONO SAVIVALDYBĖS 2024 METŲ KITŲ FINANSAVIMO ŠALTINIŲ PASKIRSTYMAS PROGRAMOMS VYKDYTI</t>
  </si>
  <si>
    <t xml:space="preserve">ES paramos lėšos </t>
  </si>
  <si>
    <t xml:space="preserve">infrastruktūros programos lėšų likutis </t>
  </si>
  <si>
    <t>(tūkst. eurų)</t>
  </si>
  <si>
    <t>PATVIRTINTA</t>
  </si>
  <si>
    <t>Panevėžio rajono savivaldybės tarybos</t>
  </si>
  <si>
    <t>3 priedas</t>
  </si>
  <si>
    <t>2024 m. vasario mėn. 15 d. sprendimu Nr. T-</t>
  </si>
  <si>
    <t>4 priedas</t>
  </si>
  <si>
    <t>PANEVĖŽIO RAJONO SAVIVALDYBĖS 2024 METŲ ASIGNAVIMAI PAGAL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</si>
</sst>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indexed="17"/>
      <name val="Calibri"/>
      <family val="2"/>
      <charset val="186"/>
    </font>
    <font>
      <sz val="10"/>
      <color indexed="8"/>
      <name val="Times New Roman"/>
      <family val="1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  <font>
      <b/>
      <i/>
      <sz val="10"/>
      <name val="Times New Roman"/>
      <family val="1"/>
      <charset val="186"/>
    </font>
    <font>
      <sz val="10"/>
      <color indexed="8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i/>
      <sz val="11"/>
      <name val="Calibri"/>
      <family val="2"/>
      <charset val="186"/>
    </font>
    <font>
      <b/>
      <i/>
      <sz val="1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i/>
      <sz val="10"/>
      <color indexed="8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u/>
      <sz val="12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0" fontId="10" fillId="3" borderId="0"/>
  </cellStyleXfs>
  <cellXfs count="126">
    <xf numFmtId="0" fontId="0" fillId="0" borderId="0" xfId="0"/>
    <xf numFmtId="0" fontId="2" fillId="0" borderId="0" xfId="1" applyFont="1"/>
    <xf numFmtId="0" fontId="1" fillId="0" borderId="0" xfId="1"/>
    <xf numFmtId="0" fontId="14" fillId="2" borderId="1" xfId="2" applyNumberFormat="1" applyFont="1" applyFill="1" applyBorder="1" applyAlignment="1" applyProtection="1">
      <alignment horizontal="center" vertical="center"/>
    </xf>
    <xf numFmtId="49" fontId="14" fillId="2" borderId="1" xfId="2" applyNumberFormat="1" applyFont="1" applyFill="1" applyBorder="1" applyAlignment="1" applyProtection="1">
      <alignment horizontal="center" vertical="center"/>
    </xf>
    <xf numFmtId="0" fontId="14" fillId="2" borderId="1" xfId="2" applyNumberFormat="1" applyFont="1" applyFill="1" applyBorder="1" applyAlignment="1" applyProtection="1">
      <alignment horizontal="center" vertical="center" wrapText="1"/>
    </xf>
    <xf numFmtId="0" fontId="1" fillId="0" borderId="0" xfId="1" applyAlignment="1">
      <alignment vertical="center"/>
    </xf>
    <xf numFmtId="0" fontId="1" fillId="2" borderId="0" xfId="1" applyFill="1" applyAlignment="1">
      <alignment vertical="center"/>
    </xf>
    <xf numFmtId="0" fontId="15" fillId="0" borderId="0" xfId="1" applyFont="1" applyAlignment="1">
      <alignment vertical="center"/>
    </xf>
    <xf numFmtId="0" fontId="4" fillId="0" borderId="1" xfId="1" applyFont="1" applyBorder="1" applyAlignment="1">
      <alignment horizontal="center" vertical="center" wrapText="1"/>
    </xf>
    <xf numFmtId="0" fontId="1" fillId="0" borderId="1" xfId="1" applyBorder="1" applyAlignment="1">
      <alignment vertical="center"/>
    </xf>
    <xf numFmtId="164" fontId="6" fillId="5" borderId="1" xfId="1" applyNumberFormat="1" applyFont="1" applyFill="1" applyBorder="1" applyAlignment="1">
      <alignment vertical="center"/>
    </xf>
    <xf numFmtId="164" fontId="14" fillId="2" borderId="1" xfId="1" applyNumberFormat="1" applyFont="1" applyFill="1" applyBorder="1" applyAlignment="1">
      <alignment vertical="center"/>
    </xf>
    <xf numFmtId="164" fontId="8" fillId="2" borderId="1" xfId="1" applyNumberFormat="1" applyFont="1" applyFill="1" applyBorder="1" applyAlignment="1">
      <alignment vertical="center"/>
    </xf>
    <xf numFmtId="164" fontId="14" fillId="2" borderId="1" xfId="2" applyNumberFormat="1" applyFont="1" applyFill="1" applyBorder="1" applyAlignment="1" applyProtection="1">
      <alignment horizontal="right" vertical="center"/>
    </xf>
    <xf numFmtId="164" fontId="8" fillId="6" borderId="1" xfId="1" applyNumberFormat="1" applyFont="1" applyFill="1" applyBorder="1" applyAlignment="1">
      <alignment vertical="center"/>
    </xf>
    <xf numFmtId="164" fontId="4" fillId="2" borderId="1" xfId="1" applyNumberFormat="1" applyFont="1" applyFill="1" applyBorder="1" applyAlignment="1">
      <alignment vertical="center"/>
    </xf>
    <xf numFmtId="0" fontId="2" fillId="0" borderId="0" xfId="0" applyFont="1"/>
    <xf numFmtId="49" fontId="6" fillId="5" borderId="1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164" fontId="8" fillId="6" borderId="1" xfId="0" applyNumberFormat="1" applyFont="1" applyFill="1" applyBorder="1" applyAlignment="1">
      <alignment vertical="center"/>
    </xf>
    <xf numFmtId="0" fontId="19" fillId="0" borderId="0" xfId="0" applyFont="1" applyAlignment="1">
      <alignment vertical="center"/>
    </xf>
    <xf numFmtId="164" fontId="9" fillId="6" borderId="1" xfId="0" applyNumberFormat="1" applyFont="1" applyFill="1" applyBorder="1" applyAlignment="1">
      <alignment vertical="center"/>
    </xf>
    <xf numFmtId="0" fontId="6" fillId="5" borderId="1" xfId="1" applyFont="1" applyFill="1" applyBorder="1" applyAlignment="1">
      <alignment vertical="center"/>
    </xf>
    <xf numFmtId="0" fontId="20" fillId="0" borderId="0" xfId="0" applyFont="1" applyAlignment="1">
      <alignment vertical="center"/>
    </xf>
    <xf numFmtId="164" fontId="8" fillId="2" borderId="1" xfId="1" applyNumberFormat="1" applyFont="1" applyFill="1" applyBorder="1" applyAlignment="1">
      <alignment horizontal="right" vertical="center"/>
    </xf>
    <xf numFmtId="49" fontId="6" fillId="5" borderId="1" xfId="1" applyNumberFormat="1" applyFont="1" applyFill="1" applyBorder="1" applyAlignment="1">
      <alignment horizontal="right" vertical="center"/>
    </xf>
    <xf numFmtId="164" fontId="9" fillId="2" borderId="1" xfId="0" applyNumberFormat="1" applyFont="1" applyFill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49" fontId="7" fillId="5" borderId="1" xfId="2" applyNumberFormat="1" applyFont="1" applyFill="1" applyBorder="1" applyAlignment="1" applyProtection="1">
      <alignment horizontal="center" vertical="center"/>
    </xf>
    <xf numFmtId="1" fontId="6" fillId="5" borderId="1" xfId="1" applyNumberFormat="1" applyFont="1" applyFill="1" applyBorder="1" applyAlignment="1">
      <alignment vertical="center"/>
    </xf>
    <xf numFmtId="1" fontId="14" fillId="2" borderId="1" xfId="1" applyNumberFormat="1" applyFont="1" applyFill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164" fontId="6" fillId="4" borderId="1" xfId="0" applyNumberFormat="1" applyFont="1" applyFill="1" applyBorder="1" applyAlignment="1">
      <alignment vertical="center"/>
    </xf>
    <xf numFmtId="164" fontId="0" fillId="0" borderId="0" xfId="0" applyNumberFormat="1" applyAlignment="1">
      <alignment vertical="center"/>
    </xf>
    <xf numFmtId="49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vertical="center"/>
    </xf>
    <xf numFmtId="164" fontId="19" fillId="0" borderId="0" xfId="0" applyNumberFormat="1" applyFont="1" applyAlignment="1">
      <alignment vertical="center"/>
    </xf>
    <xf numFmtId="1" fontId="4" fillId="2" borderId="1" xfId="0" applyNumberFormat="1" applyFont="1" applyFill="1" applyBorder="1" applyAlignment="1">
      <alignment vertical="center"/>
    </xf>
    <xf numFmtId="164" fontId="9" fillId="0" borderId="1" xfId="0" applyNumberFormat="1" applyFont="1" applyBorder="1" applyAlignment="1">
      <alignment vertical="center"/>
    </xf>
    <xf numFmtId="164" fontId="6" fillId="5" borderId="1" xfId="1" applyNumberFormat="1" applyFont="1" applyFill="1" applyBorder="1" applyAlignment="1">
      <alignment horizontal="right" vertical="center"/>
    </xf>
    <xf numFmtId="164" fontId="14" fillId="6" borderId="1" xfId="1" applyNumberFormat="1" applyFont="1" applyFill="1" applyBorder="1" applyAlignment="1">
      <alignment vertical="center"/>
    </xf>
    <xf numFmtId="164" fontId="21" fillId="0" borderId="1" xfId="1" applyNumberFormat="1" applyFont="1" applyBorder="1" applyAlignment="1">
      <alignment vertical="center"/>
    </xf>
    <xf numFmtId="164" fontId="8" fillId="0" borderId="1" xfId="1" applyNumberFormat="1" applyFont="1" applyBorder="1" applyAlignment="1">
      <alignment vertical="center"/>
    </xf>
    <xf numFmtId="1" fontId="4" fillId="2" borderId="1" xfId="1" applyNumberFormat="1" applyFont="1" applyFill="1" applyBorder="1" applyAlignment="1">
      <alignment vertical="center"/>
    </xf>
    <xf numFmtId="164" fontId="13" fillId="2" borderId="1" xfId="1" applyNumberFormat="1" applyFont="1" applyFill="1" applyBorder="1" applyAlignment="1">
      <alignment vertical="center"/>
    </xf>
    <xf numFmtId="1" fontId="14" fillId="2" borderId="1" xfId="2" applyNumberFormat="1" applyFont="1" applyFill="1" applyBorder="1" applyAlignment="1" applyProtection="1">
      <alignment horizontal="right" vertical="center"/>
    </xf>
    <xf numFmtId="1" fontId="8" fillId="2" borderId="1" xfId="1" applyNumberFormat="1" applyFont="1" applyFill="1" applyBorder="1" applyAlignment="1">
      <alignment vertical="center"/>
    </xf>
    <xf numFmtId="1" fontId="11" fillId="2" borderId="1" xfId="3" applyNumberFormat="1" applyFont="1" applyFill="1" applyBorder="1" applyAlignment="1" applyProtection="1">
      <alignment vertical="center"/>
    </xf>
    <xf numFmtId="0" fontId="8" fillId="0" borderId="1" xfId="1" applyFont="1" applyBorder="1" applyAlignment="1">
      <alignment vertical="center"/>
    </xf>
    <xf numFmtId="0" fontId="21" fillId="0" borderId="1" xfId="1" applyFont="1" applyBorder="1" applyAlignment="1">
      <alignment vertical="center"/>
    </xf>
    <xf numFmtId="49" fontId="9" fillId="2" borderId="1" xfId="1" applyNumberFormat="1" applyFont="1" applyFill="1" applyBorder="1" applyAlignment="1">
      <alignment horizontal="center" vertical="center"/>
    </xf>
    <xf numFmtId="1" fontId="14" fillId="6" borderId="1" xfId="1" applyNumberFormat="1" applyFont="1" applyFill="1" applyBorder="1" applyAlignment="1">
      <alignment vertical="center"/>
    </xf>
    <xf numFmtId="0" fontId="6" fillId="5" borderId="1" xfId="2" applyNumberFormat="1" applyFont="1" applyFill="1" applyBorder="1" applyAlignment="1" applyProtection="1">
      <alignment horizontal="left" vertical="center"/>
    </xf>
    <xf numFmtId="49" fontId="7" fillId="5" borderId="1" xfId="2" applyNumberFormat="1" applyFont="1" applyFill="1" applyBorder="1" applyAlignment="1" applyProtection="1">
      <alignment horizontal="left" vertical="center"/>
    </xf>
    <xf numFmtId="0" fontId="8" fillId="2" borderId="1" xfId="1" applyFont="1" applyFill="1" applyBorder="1" applyAlignment="1">
      <alignment horizontal="right" vertical="center"/>
    </xf>
    <xf numFmtId="0" fontId="6" fillId="5" borderId="1" xfId="1" applyFont="1" applyFill="1" applyBorder="1" applyAlignment="1">
      <alignment horizontal="left" vertical="center"/>
    </xf>
    <xf numFmtId="0" fontId="8" fillId="2" borderId="1" xfId="1" applyFont="1" applyFill="1" applyBorder="1" applyAlignment="1">
      <alignment horizontal="left" vertical="center"/>
    </xf>
    <xf numFmtId="0" fontId="6" fillId="4" borderId="1" xfId="1" applyFont="1" applyFill="1" applyBorder="1" applyAlignment="1">
      <alignment vertical="center"/>
    </xf>
    <xf numFmtId="164" fontId="6" fillId="4" borderId="1" xfId="1" applyNumberFormat="1" applyFont="1" applyFill="1" applyBorder="1" applyAlignment="1">
      <alignment vertical="center"/>
    </xf>
    <xf numFmtId="49" fontId="4" fillId="2" borderId="1" xfId="1" applyNumberFormat="1" applyFont="1" applyFill="1" applyBorder="1" applyAlignment="1">
      <alignment horizontal="right" vertical="center"/>
    </xf>
    <xf numFmtId="0" fontId="4" fillId="2" borderId="1" xfId="1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vertical="center"/>
    </xf>
    <xf numFmtId="1" fontId="9" fillId="2" borderId="1" xfId="0" applyNumberFormat="1" applyFont="1" applyFill="1" applyBorder="1" applyAlignment="1">
      <alignment vertical="center"/>
    </xf>
    <xf numFmtId="1" fontId="6" fillId="5" borderId="1" xfId="2" applyNumberFormat="1" applyFont="1" applyFill="1" applyBorder="1" applyAlignment="1" applyProtection="1">
      <alignment horizontal="right" vertical="center"/>
    </xf>
    <xf numFmtId="0" fontId="9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right" vertical="center"/>
    </xf>
    <xf numFmtId="1" fontId="6" fillId="5" borderId="1" xfId="1" applyNumberFormat="1" applyFont="1" applyFill="1" applyBorder="1" applyAlignment="1">
      <alignment horizontal="right" vertical="center"/>
    </xf>
    <xf numFmtId="1" fontId="9" fillId="6" borderId="1" xfId="0" applyNumberFormat="1" applyFont="1" applyFill="1" applyBorder="1" applyAlignment="1">
      <alignment vertical="center"/>
    </xf>
    <xf numFmtId="0" fontId="9" fillId="6" borderId="1" xfId="0" applyFont="1" applyFill="1" applyBorder="1" applyAlignment="1">
      <alignment horizontal="left" vertical="center"/>
    </xf>
    <xf numFmtId="49" fontId="17" fillId="2" borderId="1" xfId="2" applyNumberFormat="1" applyFont="1" applyFill="1" applyBorder="1" applyAlignment="1" applyProtection="1">
      <alignment horizontal="center" vertical="center"/>
    </xf>
    <xf numFmtId="164" fontId="9" fillId="2" borderId="1" xfId="1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164" fontId="11" fillId="2" borderId="1" xfId="2" applyNumberFormat="1" applyFont="1" applyFill="1" applyBorder="1" applyAlignment="1" applyProtection="1">
      <alignment vertical="center"/>
    </xf>
    <xf numFmtId="164" fontId="6" fillId="5" borderId="1" xfId="2" applyNumberFormat="1" applyFont="1" applyFill="1" applyBorder="1" applyAlignment="1" applyProtection="1">
      <alignment horizontal="right" vertical="center"/>
    </xf>
    <xf numFmtId="164" fontId="22" fillId="2" borderId="1" xfId="0" applyNumberFormat="1" applyFont="1" applyFill="1" applyBorder="1" applyAlignment="1">
      <alignment vertical="center"/>
    </xf>
    <xf numFmtId="0" fontId="2" fillId="0" borderId="0" xfId="1" applyFont="1" applyBorder="1" applyAlignment="1">
      <alignment horizontal="right"/>
    </xf>
    <xf numFmtId="0" fontId="2" fillId="0" borderId="0" xfId="0" applyFont="1" applyAlignment="1">
      <alignment horizontal="right"/>
    </xf>
    <xf numFmtId="0" fontId="23" fillId="0" borderId="0" xfId="1" applyFont="1"/>
    <xf numFmtId="49" fontId="14" fillId="2" borderId="2" xfId="2" applyNumberFormat="1" applyFont="1" applyFill="1" applyBorder="1" applyAlignment="1" applyProtection="1">
      <alignment horizontal="center" vertical="center"/>
    </xf>
    <xf numFmtId="49" fontId="14" fillId="2" borderId="3" xfId="2" applyNumberFormat="1" applyFont="1" applyFill="1" applyBorder="1" applyAlignment="1" applyProtection="1">
      <alignment horizontal="center" vertical="center"/>
    </xf>
    <xf numFmtId="49" fontId="14" fillId="2" borderId="4" xfId="2" applyNumberFormat="1" applyFont="1" applyFill="1" applyBorder="1" applyAlignment="1" applyProtection="1">
      <alignment horizontal="center" vertical="center"/>
    </xf>
    <xf numFmtId="49" fontId="4" fillId="2" borderId="2" xfId="1" applyNumberFormat="1" applyFont="1" applyFill="1" applyBorder="1" applyAlignment="1">
      <alignment horizontal="center" vertical="center"/>
    </xf>
    <xf numFmtId="49" fontId="4" fillId="2" borderId="3" xfId="1" applyNumberFormat="1" applyFont="1" applyFill="1" applyBorder="1" applyAlignment="1">
      <alignment horizontal="center" vertical="center"/>
    </xf>
    <xf numFmtId="49" fontId="4" fillId="2" borderId="4" xfId="1" applyNumberFormat="1" applyFont="1" applyFill="1" applyBorder="1" applyAlignment="1">
      <alignment horizontal="center" vertical="center"/>
    </xf>
    <xf numFmtId="49" fontId="9" fillId="2" borderId="1" xfId="1" applyNumberFormat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/>
    </xf>
    <xf numFmtId="0" fontId="4" fillId="2" borderId="1" xfId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0" fontId="6" fillId="4" borderId="1" xfId="1" applyFont="1" applyFill="1" applyBorder="1" applyAlignment="1">
      <alignment horizontal="center" vertical="center"/>
    </xf>
    <xf numFmtId="49" fontId="4" fillId="2" borderId="1" xfId="1" applyNumberFormat="1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top" wrapText="1"/>
    </xf>
    <xf numFmtId="49" fontId="14" fillId="2" borderId="1" xfId="2" applyNumberFormat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>
      <alignment horizontal="center" vertical="top" wrapText="1"/>
    </xf>
    <xf numFmtId="0" fontId="4" fillId="0" borderId="2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6" fillId="2" borderId="1" xfId="2" applyNumberFormat="1" applyFont="1" applyFill="1" applyBorder="1" applyAlignment="1" applyProtection="1">
      <alignment horizontal="center" vertical="top" wrapText="1"/>
    </xf>
    <xf numFmtId="49" fontId="9" fillId="2" borderId="2" xfId="1" applyNumberFormat="1" applyFont="1" applyFill="1" applyBorder="1" applyAlignment="1">
      <alignment horizontal="center" vertical="center"/>
    </xf>
    <xf numFmtId="49" fontId="9" fillId="2" borderId="4" xfId="1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top" wrapText="1"/>
    </xf>
    <xf numFmtId="49" fontId="17" fillId="2" borderId="1" xfId="2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49" fontId="4" fillId="2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49" fontId="9" fillId="2" borderId="1" xfId="0" applyNumberFormat="1" applyFont="1" applyFill="1" applyBorder="1" applyAlignment="1">
      <alignment horizontal="center" vertical="center"/>
    </xf>
    <xf numFmtId="49" fontId="18" fillId="2" borderId="1" xfId="0" applyNumberFormat="1" applyFont="1" applyFill="1" applyBorder="1" applyAlignment="1">
      <alignment horizontal="center" vertical="center"/>
    </xf>
    <xf numFmtId="0" fontId="16" fillId="2" borderId="1" xfId="2" applyNumberFormat="1" applyFont="1" applyFill="1" applyBorder="1" applyAlignment="1" applyProtection="1">
      <alignment horizontal="center" vertical="top" wrapText="1"/>
    </xf>
    <xf numFmtId="164" fontId="9" fillId="6" borderId="2" xfId="0" applyNumberFormat="1" applyFont="1" applyFill="1" applyBorder="1" applyAlignment="1">
      <alignment horizontal="center" vertical="center"/>
    </xf>
    <xf numFmtId="164" fontId="9" fillId="6" borderId="3" xfId="0" applyNumberFormat="1" applyFont="1" applyFill="1" applyBorder="1" applyAlignment="1">
      <alignment horizontal="center" vertical="center"/>
    </xf>
    <xf numFmtId="164" fontId="9" fillId="6" borderId="4" xfId="0" applyNumberFormat="1" applyFont="1" applyFill="1" applyBorder="1" applyAlignment="1">
      <alignment horizontal="center" vertical="center"/>
    </xf>
    <xf numFmtId="49" fontId="18" fillId="2" borderId="2" xfId="0" applyNumberFormat="1" applyFont="1" applyFill="1" applyBorder="1" applyAlignment="1">
      <alignment horizontal="center" vertical="center"/>
    </xf>
    <xf numFmtId="49" fontId="18" fillId="2" borderId="3" xfId="0" applyNumberFormat="1" applyFont="1" applyFill="1" applyBorder="1" applyAlignment="1">
      <alignment horizontal="center" vertical="center"/>
    </xf>
    <xf numFmtId="49" fontId="18" fillId="2" borderId="4" xfId="0" applyNumberFormat="1" applyFont="1" applyFill="1" applyBorder="1" applyAlignment="1">
      <alignment horizontal="center" vertical="center"/>
    </xf>
  </cellXfs>
  <cellStyles count="4">
    <cellStyle name="Excel Built-in Good" xfId="3"/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1"/>
  <sheetViews>
    <sheetView tabSelected="1" zoomScaleNormal="100" workbookViewId="0">
      <selection activeCell="K314" sqref="K314"/>
    </sheetView>
  </sheetViews>
  <sheetFormatPr defaultColWidth="8.7109375" defaultRowHeight="15" x14ac:dyDescent="0.25"/>
  <cols>
    <col min="1" max="1" width="4.85546875" style="2" customWidth="1"/>
    <col min="2" max="2" width="56.28515625" style="2" customWidth="1"/>
    <col min="3" max="3" width="6.28515625" style="2" customWidth="1"/>
    <col min="4" max="5" width="14.7109375" style="2" customWidth="1"/>
    <col min="6" max="16384" width="8.7109375" style="2"/>
  </cols>
  <sheetData>
    <row r="1" spans="1:5" ht="15.75" x14ac:dyDescent="0.25">
      <c r="A1" s="1"/>
      <c r="B1" s="1"/>
      <c r="C1" s="1" t="s">
        <v>166</v>
      </c>
      <c r="E1" s="1"/>
    </row>
    <row r="2" spans="1:5" ht="15.75" x14ac:dyDescent="0.25">
      <c r="A2" s="1"/>
      <c r="B2" s="1"/>
      <c r="C2" s="1" t="s">
        <v>167</v>
      </c>
      <c r="E2" s="1"/>
    </row>
    <row r="3" spans="1:5" ht="15.75" x14ac:dyDescent="0.25">
      <c r="A3" s="1"/>
      <c r="B3" s="1"/>
      <c r="C3" s="1" t="s">
        <v>169</v>
      </c>
      <c r="E3" s="1"/>
    </row>
    <row r="4" spans="1:5" ht="15.75" x14ac:dyDescent="0.25">
      <c r="A4" s="1"/>
      <c r="B4" s="1"/>
      <c r="C4" s="1" t="s">
        <v>168</v>
      </c>
      <c r="E4" s="1"/>
    </row>
    <row r="6" spans="1:5" ht="15.75" x14ac:dyDescent="0.25">
      <c r="A6" s="1"/>
      <c r="B6" s="1"/>
      <c r="C6" s="1"/>
    </row>
    <row r="7" spans="1:5" ht="15.75" x14ac:dyDescent="0.25">
      <c r="A7" s="88" t="s">
        <v>171</v>
      </c>
      <c r="B7" s="88"/>
      <c r="C7" s="88"/>
      <c r="D7" s="88"/>
      <c r="E7" s="88"/>
    </row>
    <row r="8" spans="1:5" ht="15.75" x14ac:dyDescent="0.25">
      <c r="A8" s="1"/>
      <c r="B8" s="1"/>
      <c r="C8" s="1"/>
    </row>
    <row r="9" spans="1:5" ht="15.75" x14ac:dyDescent="0.25">
      <c r="A9" s="1"/>
      <c r="B9" s="1"/>
      <c r="C9" s="1"/>
      <c r="E9" s="78" t="s">
        <v>165</v>
      </c>
    </row>
    <row r="10" spans="1:5" x14ac:dyDescent="0.25">
      <c r="A10" s="101" t="s">
        <v>0</v>
      </c>
      <c r="B10" s="102" t="s">
        <v>1</v>
      </c>
      <c r="C10" s="101" t="s">
        <v>2</v>
      </c>
      <c r="D10" s="97" t="s">
        <v>146</v>
      </c>
      <c r="E10" s="99" t="s">
        <v>147</v>
      </c>
    </row>
    <row r="11" spans="1:5" ht="45" customHeight="1" x14ac:dyDescent="0.25">
      <c r="A11" s="101"/>
      <c r="B11" s="102"/>
      <c r="C11" s="101"/>
      <c r="D11" s="98"/>
      <c r="E11" s="100"/>
    </row>
    <row r="12" spans="1:5" s="7" customFormat="1" ht="18" customHeight="1" x14ac:dyDescent="0.25">
      <c r="A12" s="103" t="s">
        <v>3</v>
      </c>
      <c r="B12" s="55" t="s">
        <v>4</v>
      </c>
      <c r="C12" s="56"/>
      <c r="D12" s="11">
        <f t="shared" ref="D12:E13" si="0">SUM(D13)</f>
        <v>156.9</v>
      </c>
      <c r="E12" s="11">
        <f t="shared" si="0"/>
        <v>146.30000000000001</v>
      </c>
    </row>
    <row r="13" spans="1:5" s="7" customFormat="1" ht="15" customHeight="1" x14ac:dyDescent="0.25">
      <c r="A13" s="103"/>
      <c r="B13" s="3" t="s">
        <v>128</v>
      </c>
      <c r="C13" s="4" t="s">
        <v>6</v>
      </c>
      <c r="D13" s="14">
        <f t="shared" si="0"/>
        <v>156.9</v>
      </c>
      <c r="E13" s="14">
        <f t="shared" si="0"/>
        <v>146.30000000000001</v>
      </c>
    </row>
    <row r="14" spans="1:5" s="7" customFormat="1" ht="12.75" customHeight="1" x14ac:dyDescent="0.25">
      <c r="A14" s="103"/>
      <c r="B14" s="57" t="s">
        <v>5</v>
      </c>
      <c r="C14" s="53"/>
      <c r="D14" s="13">
        <v>156.9</v>
      </c>
      <c r="E14" s="13">
        <v>146.30000000000001</v>
      </c>
    </row>
    <row r="15" spans="1:5" s="6" customFormat="1" ht="18" customHeight="1" x14ac:dyDescent="0.25">
      <c r="A15" s="94" t="s">
        <v>7</v>
      </c>
      <c r="B15" s="58" t="s">
        <v>8</v>
      </c>
      <c r="C15" s="18"/>
      <c r="D15" s="42">
        <f t="shared" ref="D15:E15" si="1">SUM(D58+D54+D48+D40+D35+D30+D25+D16)</f>
        <v>25267.1</v>
      </c>
      <c r="E15" s="42">
        <f t="shared" si="1"/>
        <v>7543.3</v>
      </c>
    </row>
    <row r="16" spans="1:5" s="6" customFormat="1" ht="15" customHeight="1" x14ac:dyDescent="0.25">
      <c r="A16" s="94"/>
      <c r="B16" s="3" t="s">
        <v>128</v>
      </c>
      <c r="C16" s="4" t="s">
        <v>6</v>
      </c>
      <c r="D16" s="14">
        <f>SUM(D17:D24)</f>
        <v>9406.2000000000007</v>
      </c>
      <c r="E16" s="14">
        <f>SUM(E17:E24)</f>
        <v>7040.2</v>
      </c>
    </row>
    <row r="17" spans="1:5" s="6" customFormat="1" ht="12.75" customHeight="1" x14ac:dyDescent="0.25">
      <c r="A17" s="94"/>
      <c r="B17" s="57" t="s">
        <v>163</v>
      </c>
      <c r="C17" s="81"/>
      <c r="D17" s="15">
        <v>10</v>
      </c>
      <c r="E17" s="14"/>
    </row>
    <row r="18" spans="1:5" s="6" customFormat="1" ht="12.75" customHeight="1" x14ac:dyDescent="0.25">
      <c r="A18" s="94"/>
      <c r="B18" s="57" t="s">
        <v>10</v>
      </c>
      <c r="C18" s="82"/>
      <c r="D18" s="15">
        <v>1145.9000000000001</v>
      </c>
      <c r="E18" s="15">
        <v>1086</v>
      </c>
    </row>
    <row r="19" spans="1:5" s="6" customFormat="1" ht="12.75" customHeight="1" x14ac:dyDescent="0.25">
      <c r="A19" s="94"/>
      <c r="B19" s="57" t="s">
        <v>138</v>
      </c>
      <c r="C19" s="82"/>
      <c r="D19" s="15">
        <v>0</v>
      </c>
      <c r="E19" s="15"/>
    </row>
    <row r="20" spans="1:5" s="6" customFormat="1" ht="12.75" customHeight="1" x14ac:dyDescent="0.25">
      <c r="A20" s="94"/>
      <c r="B20" s="57" t="s">
        <v>143</v>
      </c>
      <c r="C20" s="82"/>
      <c r="D20" s="15">
        <v>0</v>
      </c>
      <c r="E20" s="15"/>
    </row>
    <row r="21" spans="1:5" s="6" customFormat="1" ht="12.75" customHeight="1" x14ac:dyDescent="0.25">
      <c r="A21" s="94"/>
      <c r="B21" s="57" t="s">
        <v>14</v>
      </c>
      <c r="C21" s="82"/>
      <c r="D21" s="15">
        <v>2.7</v>
      </c>
      <c r="E21" s="15">
        <v>2.7</v>
      </c>
    </row>
    <row r="22" spans="1:5" s="6" customFormat="1" ht="12.75" customHeight="1" x14ac:dyDescent="0.25">
      <c r="A22" s="94"/>
      <c r="B22" s="57" t="s">
        <v>11</v>
      </c>
      <c r="C22" s="82"/>
      <c r="D22" s="15">
        <v>0</v>
      </c>
      <c r="E22" s="15"/>
    </row>
    <row r="23" spans="1:5" s="6" customFormat="1" ht="12.95" customHeight="1" x14ac:dyDescent="0.25">
      <c r="A23" s="94"/>
      <c r="B23" s="57" t="s">
        <v>5</v>
      </c>
      <c r="C23" s="82"/>
      <c r="D23" s="15">
        <v>8215.1</v>
      </c>
      <c r="E23" s="15">
        <v>5951.5</v>
      </c>
    </row>
    <row r="24" spans="1:5" s="6" customFormat="1" ht="12.95" customHeight="1" x14ac:dyDescent="0.25">
      <c r="A24" s="94"/>
      <c r="B24" s="57" t="s">
        <v>12</v>
      </c>
      <c r="C24" s="83"/>
      <c r="D24" s="15">
        <v>32.5</v>
      </c>
      <c r="E24" s="15"/>
    </row>
    <row r="25" spans="1:5" s="6" customFormat="1" ht="30.75" customHeight="1" x14ac:dyDescent="0.25">
      <c r="A25" s="94"/>
      <c r="B25" s="5" t="s">
        <v>120</v>
      </c>
      <c r="C25" s="4" t="s">
        <v>13</v>
      </c>
      <c r="D25" s="43">
        <f t="shared" ref="D25:E25" si="2">SUM(D26:D29)</f>
        <v>544.1</v>
      </c>
      <c r="E25" s="54">
        <f t="shared" si="2"/>
        <v>0</v>
      </c>
    </row>
    <row r="26" spans="1:5" s="6" customFormat="1" ht="12.75" customHeight="1" x14ac:dyDescent="0.25">
      <c r="A26" s="94"/>
      <c r="B26" s="57" t="s">
        <v>9</v>
      </c>
      <c r="C26" s="95"/>
      <c r="D26" s="15">
        <v>15</v>
      </c>
      <c r="E26" s="43"/>
    </row>
    <row r="27" spans="1:5" s="6" customFormat="1" ht="12.95" customHeight="1" x14ac:dyDescent="0.25">
      <c r="A27" s="94"/>
      <c r="B27" s="57" t="s">
        <v>14</v>
      </c>
      <c r="C27" s="95"/>
      <c r="D27" s="15">
        <v>211.1</v>
      </c>
      <c r="E27" s="15"/>
    </row>
    <row r="28" spans="1:5" s="6" customFormat="1" ht="12.95" customHeight="1" x14ac:dyDescent="0.25">
      <c r="A28" s="94"/>
      <c r="B28" s="57" t="s">
        <v>15</v>
      </c>
      <c r="C28" s="95"/>
      <c r="D28" s="15">
        <v>50</v>
      </c>
      <c r="E28" s="15"/>
    </row>
    <row r="29" spans="1:5" s="6" customFormat="1" ht="12.95" customHeight="1" x14ac:dyDescent="0.25">
      <c r="A29" s="94"/>
      <c r="B29" s="57" t="s">
        <v>5</v>
      </c>
      <c r="C29" s="95"/>
      <c r="D29" s="15">
        <v>268</v>
      </c>
      <c r="E29" s="15"/>
    </row>
    <row r="30" spans="1:5" s="6" customFormat="1" ht="15" customHeight="1" x14ac:dyDescent="0.25">
      <c r="A30" s="94"/>
      <c r="B30" s="3" t="s">
        <v>121</v>
      </c>
      <c r="C30" s="4" t="s">
        <v>17</v>
      </c>
      <c r="D30" s="43">
        <f t="shared" ref="D30:E30" si="3">SUM(D31:D34)</f>
        <v>1128.8</v>
      </c>
      <c r="E30" s="43">
        <f t="shared" si="3"/>
        <v>0.5</v>
      </c>
    </row>
    <row r="31" spans="1:5" s="6" customFormat="1" ht="12.95" customHeight="1" x14ac:dyDescent="0.25">
      <c r="A31" s="94"/>
      <c r="B31" s="57" t="s">
        <v>9</v>
      </c>
      <c r="C31" s="87"/>
      <c r="D31" s="15">
        <v>101.9</v>
      </c>
      <c r="E31" s="15"/>
    </row>
    <row r="32" spans="1:5" s="6" customFormat="1" ht="12.95" customHeight="1" x14ac:dyDescent="0.25">
      <c r="A32" s="94"/>
      <c r="B32" s="57" t="s">
        <v>16</v>
      </c>
      <c r="C32" s="87"/>
      <c r="D32" s="15">
        <v>18</v>
      </c>
      <c r="E32" s="15"/>
    </row>
    <row r="33" spans="1:5" s="6" customFormat="1" ht="12.95" customHeight="1" x14ac:dyDescent="0.25">
      <c r="A33" s="94"/>
      <c r="B33" s="57" t="s">
        <v>14</v>
      </c>
      <c r="C33" s="87"/>
      <c r="D33" s="15">
        <v>24.8</v>
      </c>
      <c r="E33" s="15">
        <v>0.5</v>
      </c>
    </row>
    <row r="34" spans="1:5" s="6" customFormat="1" ht="12.95" customHeight="1" x14ac:dyDescent="0.25">
      <c r="A34" s="94"/>
      <c r="B34" s="57" t="s">
        <v>5</v>
      </c>
      <c r="C34" s="87"/>
      <c r="D34" s="15">
        <v>984.1</v>
      </c>
      <c r="E34" s="15"/>
    </row>
    <row r="35" spans="1:5" s="6" customFormat="1" ht="27" x14ac:dyDescent="0.25">
      <c r="A35" s="94"/>
      <c r="B35" s="5" t="s">
        <v>132</v>
      </c>
      <c r="C35" s="4" t="s">
        <v>18</v>
      </c>
      <c r="D35" s="12">
        <f t="shared" ref="D35:E35" si="4">SUM(D36:D39)</f>
        <v>2311</v>
      </c>
      <c r="E35" s="32">
        <f t="shared" si="4"/>
        <v>0</v>
      </c>
    </row>
    <row r="36" spans="1:5" s="6" customFormat="1" ht="12.95" customHeight="1" x14ac:dyDescent="0.25">
      <c r="A36" s="94"/>
      <c r="B36" s="57" t="s">
        <v>19</v>
      </c>
      <c r="C36" s="87"/>
      <c r="D36" s="13">
        <v>0</v>
      </c>
      <c r="E36" s="13"/>
    </row>
    <row r="37" spans="1:5" s="6" customFormat="1" ht="12.95" customHeight="1" x14ac:dyDescent="0.25">
      <c r="A37" s="94"/>
      <c r="B37" s="59" t="s">
        <v>10</v>
      </c>
      <c r="C37" s="87"/>
      <c r="D37" s="13">
        <v>0</v>
      </c>
      <c r="E37" s="13"/>
    </row>
    <row r="38" spans="1:5" s="6" customFormat="1" ht="12.95" customHeight="1" x14ac:dyDescent="0.25">
      <c r="A38" s="94"/>
      <c r="B38" s="57" t="s">
        <v>11</v>
      </c>
      <c r="C38" s="87"/>
      <c r="D38" s="13">
        <v>462.8</v>
      </c>
      <c r="E38" s="13"/>
    </row>
    <row r="39" spans="1:5" s="6" customFormat="1" ht="12.95" customHeight="1" x14ac:dyDescent="0.25">
      <c r="A39" s="94"/>
      <c r="B39" s="57" t="s">
        <v>5</v>
      </c>
      <c r="C39" s="87"/>
      <c r="D39" s="13">
        <v>1848.2</v>
      </c>
      <c r="E39" s="13"/>
    </row>
    <row r="40" spans="1:5" s="6" customFormat="1" ht="15" customHeight="1" x14ac:dyDescent="0.25">
      <c r="A40" s="94"/>
      <c r="B40" s="5" t="s">
        <v>123</v>
      </c>
      <c r="C40" s="4" t="s">
        <v>20</v>
      </c>
      <c r="D40" s="12">
        <f t="shared" ref="D40:E40" si="5">SUM(D41:D47)</f>
        <v>7988.8</v>
      </c>
      <c r="E40" s="12">
        <f t="shared" si="5"/>
        <v>502</v>
      </c>
    </row>
    <row r="41" spans="1:5" s="6" customFormat="1" ht="12.95" customHeight="1" x14ac:dyDescent="0.25">
      <c r="A41" s="94"/>
      <c r="B41" s="57" t="s">
        <v>9</v>
      </c>
      <c r="C41" s="87"/>
      <c r="D41" s="13">
        <v>21</v>
      </c>
      <c r="E41" s="13"/>
    </row>
    <row r="42" spans="1:5" s="6" customFormat="1" ht="12.95" customHeight="1" x14ac:dyDescent="0.25">
      <c r="A42" s="94"/>
      <c r="B42" s="57" t="s">
        <v>14</v>
      </c>
      <c r="C42" s="87"/>
      <c r="D42" s="15">
        <v>154.80000000000001</v>
      </c>
      <c r="E42" s="15">
        <v>3.9</v>
      </c>
    </row>
    <row r="43" spans="1:5" s="6" customFormat="1" ht="12.95" customHeight="1" x14ac:dyDescent="0.25">
      <c r="A43" s="94"/>
      <c r="B43" s="59" t="s">
        <v>10</v>
      </c>
      <c r="C43" s="87"/>
      <c r="D43" s="13">
        <v>1408.3</v>
      </c>
      <c r="E43" s="13">
        <v>48.5</v>
      </c>
    </row>
    <row r="44" spans="1:5" s="6" customFormat="1" ht="12.95" customHeight="1" x14ac:dyDescent="0.25">
      <c r="A44" s="94"/>
      <c r="B44" s="57" t="s">
        <v>141</v>
      </c>
      <c r="C44" s="87"/>
      <c r="D44" s="13">
        <v>4.5</v>
      </c>
      <c r="E44" s="13">
        <v>0.1</v>
      </c>
    </row>
    <row r="45" spans="1:5" s="6" customFormat="1" ht="12.95" customHeight="1" x14ac:dyDescent="0.25">
      <c r="A45" s="94"/>
      <c r="B45" s="57" t="s">
        <v>143</v>
      </c>
      <c r="C45" s="87"/>
      <c r="D45" s="13">
        <v>0</v>
      </c>
      <c r="E45" s="13"/>
    </row>
    <row r="46" spans="1:5" s="6" customFormat="1" ht="12.95" customHeight="1" x14ac:dyDescent="0.25">
      <c r="A46" s="94"/>
      <c r="B46" s="57" t="s">
        <v>5</v>
      </c>
      <c r="C46" s="87"/>
      <c r="D46" s="13">
        <v>2879.4</v>
      </c>
      <c r="E46" s="13">
        <v>449.5</v>
      </c>
    </row>
    <row r="47" spans="1:5" s="6" customFormat="1" ht="12.95" customHeight="1" x14ac:dyDescent="0.25">
      <c r="A47" s="94"/>
      <c r="B47" s="57" t="s">
        <v>21</v>
      </c>
      <c r="C47" s="87"/>
      <c r="D47" s="13">
        <v>3520.8</v>
      </c>
      <c r="E47" s="13"/>
    </row>
    <row r="48" spans="1:5" s="6" customFormat="1" ht="15" customHeight="1" x14ac:dyDescent="0.25">
      <c r="A48" s="94"/>
      <c r="B48" s="5" t="s">
        <v>124</v>
      </c>
      <c r="C48" s="4" t="s">
        <v>22</v>
      </c>
      <c r="D48" s="12">
        <f t="shared" ref="D48:E48" si="6">SUM(D49:D53)</f>
        <v>96.5</v>
      </c>
      <c r="E48" s="12">
        <f t="shared" si="6"/>
        <v>0.6</v>
      </c>
    </row>
    <row r="49" spans="1:5" s="6" customFormat="1" ht="12.95" customHeight="1" x14ac:dyDescent="0.25">
      <c r="A49" s="94"/>
      <c r="B49" s="57" t="s">
        <v>9</v>
      </c>
      <c r="C49" s="87"/>
      <c r="D49" s="13">
        <v>0.6</v>
      </c>
      <c r="E49" s="13">
        <v>0.6</v>
      </c>
    </row>
    <row r="50" spans="1:5" s="6" customFormat="1" ht="12.95" customHeight="1" x14ac:dyDescent="0.25">
      <c r="A50" s="94"/>
      <c r="B50" s="59" t="s">
        <v>10</v>
      </c>
      <c r="C50" s="87"/>
      <c r="D50" s="13">
        <v>0</v>
      </c>
      <c r="E50" s="13"/>
    </row>
    <row r="51" spans="1:5" s="6" customFormat="1" ht="12.95" customHeight="1" x14ac:dyDescent="0.25">
      <c r="A51" s="94"/>
      <c r="B51" s="57" t="s">
        <v>14</v>
      </c>
      <c r="C51" s="87"/>
      <c r="D51" s="13"/>
      <c r="E51" s="13"/>
    </row>
    <row r="52" spans="1:5" s="6" customFormat="1" ht="12.95" customHeight="1" x14ac:dyDescent="0.25">
      <c r="A52" s="94"/>
      <c r="B52" s="57" t="s">
        <v>5</v>
      </c>
      <c r="C52" s="87"/>
      <c r="D52" s="13">
        <v>73.5</v>
      </c>
      <c r="E52" s="13"/>
    </row>
    <row r="53" spans="1:5" s="6" customFormat="1" ht="12.95" customHeight="1" x14ac:dyDescent="0.25">
      <c r="A53" s="94"/>
      <c r="B53" s="57" t="s">
        <v>23</v>
      </c>
      <c r="C53" s="87"/>
      <c r="D53" s="13">
        <v>22.4</v>
      </c>
      <c r="E53" s="13"/>
    </row>
    <row r="54" spans="1:5" s="6" customFormat="1" ht="15" customHeight="1" x14ac:dyDescent="0.25">
      <c r="A54" s="94"/>
      <c r="B54" s="5" t="s">
        <v>133</v>
      </c>
      <c r="C54" s="4" t="s">
        <v>24</v>
      </c>
      <c r="D54" s="12">
        <f t="shared" ref="D54:E54" si="7">SUM(D55:D57)</f>
        <v>1613.6</v>
      </c>
      <c r="E54" s="32">
        <f t="shared" si="7"/>
        <v>0</v>
      </c>
    </row>
    <row r="55" spans="1:5" s="6" customFormat="1" ht="12.75" customHeight="1" x14ac:dyDescent="0.25">
      <c r="A55" s="94"/>
      <c r="B55" s="57" t="s">
        <v>5</v>
      </c>
      <c r="C55" s="87"/>
      <c r="D55" s="13">
        <v>1474</v>
      </c>
      <c r="E55" s="13"/>
    </row>
    <row r="56" spans="1:5" s="6" customFormat="1" ht="12.75" customHeight="1" x14ac:dyDescent="0.25">
      <c r="A56" s="94"/>
      <c r="B56" s="57" t="s">
        <v>14</v>
      </c>
      <c r="C56" s="87"/>
      <c r="D56" s="13">
        <v>0</v>
      </c>
      <c r="E56" s="13"/>
    </row>
    <row r="57" spans="1:5" s="6" customFormat="1" ht="12.95" customHeight="1" x14ac:dyDescent="0.25">
      <c r="A57" s="94"/>
      <c r="B57" s="57" t="s">
        <v>23</v>
      </c>
      <c r="C57" s="87"/>
      <c r="D57" s="13">
        <v>139.6</v>
      </c>
      <c r="E57" s="13"/>
    </row>
    <row r="58" spans="1:5" s="6" customFormat="1" ht="15" customHeight="1" x14ac:dyDescent="0.25">
      <c r="A58" s="94"/>
      <c r="B58" s="5" t="s">
        <v>126</v>
      </c>
      <c r="C58" s="4" t="s">
        <v>25</v>
      </c>
      <c r="D58" s="12">
        <f t="shared" ref="D58:E58" si="8">SUM(D59:D63)</f>
        <v>2178.1000000000004</v>
      </c>
      <c r="E58" s="32">
        <f t="shared" si="8"/>
        <v>0</v>
      </c>
    </row>
    <row r="59" spans="1:5" s="6" customFormat="1" ht="12.95" customHeight="1" x14ac:dyDescent="0.25">
      <c r="A59" s="94"/>
      <c r="B59" s="57" t="s">
        <v>9</v>
      </c>
      <c r="C59" s="87"/>
      <c r="D59" s="13">
        <v>486.6</v>
      </c>
      <c r="E59" s="13"/>
    </row>
    <row r="60" spans="1:5" s="6" customFormat="1" ht="12.95" customHeight="1" x14ac:dyDescent="0.25">
      <c r="A60" s="94"/>
      <c r="B60" s="59" t="s">
        <v>10</v>
      </c>
      <c r="C60" s="87"/>
      <c r="D60" s="13">
        <v>453.3</v>
      </c>
      <c r="E60" s="13"/>
    </row>
    <row r="61" spans="1:5" s="6" customFormat="1" ht="12.95" customHeight="1" x14ac:dyDescent="0.25">
      <c r="A61" s="94"/>
      <c r="B61" s="57" t="s">
        <v>142</v>
      </c>
      <c r="C61" s="87"/>
      <c r="D61" s="13">
        <v>656</v>
      </c>
      <c r="E61" s="13"/>
    </row>
    <row r="62" spans="1:5" s="6" customFormat="1" ht="12.95" customHeight="1" x14ac:dyDescent="0.25">
      <c r="A62" s="94"/>
      <c r="B62" s="57" t="s">
        <v>16</v>
      </c>
      <c r="C62" s="87"/>
      <c r="D62" s="13">
        <v>85.9</v>
      </c>
      <c r="E62" s="13"/>
    </row>
    <row r="63" spans="1:5" s="6" customFormat="1" ht="12.95" customHeight="1" x14ac:dyDescent="0.25">
      <c r="A63" s="94"/>
      <c r="B63" s="57" t="s">
        <v>5</v>
      </c>
      <c r="C63" s="87"/>
      <c r="D63" s="13">
        <v>496.3</v>
      </c>
      <c r="E63" s="13"/>
    </row>
    <row r="64" spans="1:5" s="6" customFormat="1" ht="18" customHeight="1" x14ac:dyDescent="0.25">
      <c r="A64" s="94" t="s">
        <v>26</v>
      </c>
      <c r="B64" s="24" t="s">
        <v>27</v>
      </c>
      <c r="C64" s="27"/>
      <c r="D64" s="11">
        <f>SUM(D65+D69+D72+D67)</f>
        <v>57.6</v>
      </c>
      <c r="E64" s="31">
        <f t="shared" ref="E64" si="9">SUM(E65+E69+E72)</f>
        <v>0</v>
      </c>
    </row>
    <row r="65" spans="1:5" s="6" customFormat="1" ht="15" customHeight="1" x14ac:dyDescent="0.25">
      <c r="A65" s="94"/>
      <c r="B65" s="3" t="s">
        <v>128</v>
      </c>
      <c r="C65" s="4" t="s">
        <v>6</v>
      </c>
      <c r="D65" s="14">
        <f t="shared" ref="D65:E67" si="10">SUM(D66)</f>
        <v>17.5</v>
      </c>
      <c r="E65" s="48">
        <f t="shared" si="10"/>
        <v>0</v>
      </c>
    </row>
    <row r="66" spans="1:5" s="6" customFormat="1" ht="12.75" customHeight="1" x14ac:dyDescent="0.25">
      <c r="A66" s="94"/>
      <c r="B66" s="57" t="s">
        <v>5</v>
      </c>
      <c r="C66" s="53"/>
      <c r="D66" s="13">
        <v>17.5</v>
      </c>
      <c r="E66" s="49"/>
    </row>
    <row r="67" spans="1:5" s="6" customFormat="1" ht="27" x14ac:dyDescent="0.25">
      <c r="A67" s="94"/>
      <c r="B67" s="5" t="s">
        <v>131</v>
      </c>
      <c r="C67" s="4" t="s">
        <v>13</v>
      </c>
      <c r="D67" s="14">
        <f t="shared" si="10"/>
        <v>8</v>
      </c>
      <c r="E67" s="32">
        <f t="shared" ref="E67:E69" si="11">SUM(E68:E69)</f>
        <v>0</v>
      </c>
    </row>
    <row r="68" spans="1:5" s="6" customFormat="1" ht="12.75" customHeight="1" x14ac:dyDescent="0.25">
      <c r="A68" s="94"/>
      <c r="B68" s="57" t="s">
        <v>5</v>
      </c>
      <c r="C68" s="53"/>
      <c r="D68" s="13">
        <v>8</v>
      </c>
      <c r="E68" s="49"/>
    </row>
    <row r="69" spans="1:5" s="6" customFormat="1" ht="27" x14ac:dyDescent="0.25">
      <c r="A69" s="94"/>
      <c r="B69" s="5" t="s">
        <v>134</v>
      </c>
      <c r="C69" s="4" t="s">
        <v>18</v>
      </c>
      <c r="D69" s="12">
        <f t="shared" ref="D69" si="12">SUM(D70:D71)</f>
        <v>26.5</v>
      </c>
      <c r="E69" s="32">
        <f t="shared" si="11"/>
        <v>0</v>
      </c>
    </row>
    <row r="70" spans="1:5" s="6" customFormat="1" ht="12.95" customHeight="1" x14ac:dyDescent="0.25">
      <c r="A70" s="94"/>
      <c r="B70" s="57" t="s">
        <v>5</v>
      </c>
      <c r="C70" s="87"/>
      <c r="D70" s="13">
        <v>25.6</v>
      </c>
      <c r="E70" s="49"/>
    </row>
    <row r="71" spans="1:5" s="6" customFormat="1" ht="12.95" customHeight="1" x14ac:dyDescent="0.25">
      <c r="A71" s="94"/>
      <c r="B71" s="57" t="s">
        <v>12</v>
      </c>
      <c r="C71" s="87"/>
      <c r="D71" s="13">
        <v>0.9</v>
      </c>
      <c r="E71" s="49"/>
    </row>
    <row r="72" spans="1:5" s="6" customFormat="1" ht="15" customHeight="1" x14ac:dyDescent="0.25">
      <c r="A72" s="94"/>
      <c r="B72" s="5" t="s">
        <v>135</v>
      </c>
      <c r="C72" s="4" t="s">
        <v>20</v>
      </c>
      <c r="D72" s="12">
        <f t="shared" ref="D72:E72" si="13">SUM(D73)</f>
        <v>5.6</v>
      </c>
      <c r="E72" s="32">
        <f t="shared" si="13"/>
        <v>0</v>
      </c>
    </row>
    <row r="73" spans="1:5" s="6" customFormat="1" ht="12.75" customHeight="1" x14ac:dyDescent="0.25">
      <c r="A73" s="94"/>
      <c r="B73" s="57" t="s">
        <v>5</v>
      </c>
      <c r="C73" s="53"/>
      <c r="D73" s="13">
        <v>5.6</v>
      </c>
      <c r="E73" s="50"/>
    </row>
    <row r="74" spans="1:5" s="6" customFormat="1" ht="18" customHeight="1" x14ac:dyDescent="0.25">
      <c r="A74" s="94" t="s">
        <v>28</v>
      </c>
      <c r="B74" s="24" t="s">
        <v>29</v>
      </c>
      <c r="C74" s="27"/>
      <c r="D74" s="11">
        <f>SUM(D75+D81+D84+D77+D79)</f>
        <v>77.399999999999991</v>
      </c>
      <c r="E74" s="31">
        <f t="shared" ref="E74" si="14">SUM(E75+E81+E84)</f>
        <v>0</v>
      </c>
    </row>
    <row r="75" spans="1:5" s="6" customFormat="1" ht="15" customHeight="1" x14ac:dyDescent="0.25">
      <c r="A75" s="94"/>
      <c r="B75" s="3" t="s">
        <v>128</v>
      </c>
      <c r="C75" s="4" t="s">
        <v>6</v>
      </c>
      <c r="D75" s="14">
        <f t="shared" ref="D75:E75" si="15">SUM(D76)</f>
        <v>21.2</v>
      </c>
      <c r="E75" s="48">
        <f t="shared" si="15"/>
        <v>0</v>
      </c>
    </row>
    <row r="76" spans="1:5" s="6" customFormat="1" ht="12.75" customHeight="1" x14ac:dyDescent="0.25">
      <c r="A76" s="94"/>
      <c r="B76" s="57" t="s">
        <v>5</v>
      </c>
      <c r="C76" s="53"/>
      <c r="D76" s="13">
        <v>21.2</v>
      </c>
      <c r="E76" s="49"/>
    </row>
    <row r="77" spans="1:5" s="6" customFormat="1" ht="27" x14ac:dyDescent="0.25">
      <c r="A77" s="94"/>
      <c r="B77" s="5" t="s">
        <v>131</v>
      </c>
      <c r="C77" s="4" t="s">
        <v>13</v>
      </c>
      <c r="D77" s="14">
        <f t="shared" ref="D77" si="16">SUM(D78)</f>
        <v>5.4</v>
      </c>
      <c r="E77" s="32">
        <f t="shared" ref="E77" si="17">SUM(E78:E79)</f>
        <v>0</v>
      </c>
    </row>
    <row r="78" spans="1:5" s="6" customFormat="1" ht="12.75" customHeight="1" x14ac:dyDescent="0.25">
      <c r="A78" s="94"/>
      <c r="B78" s="57" t="s">
        <v>5</v>
      </c>
      <c r="C78" s="53"/>
      <c r="D78" s="13">
        <v>5.4</v>
      </c>
      <c r="E78" s="49"/>
    </row>
    <row r="79" spans="1:5" s="6" customFormat="1" ht="15" customHeight="1" x14ac:dyDescent="0.25">
      <c r="A79" s="94"/>
      <c r="B79" s="3" t="s">
        <v>121</v>
      </c>
      <c r="C79" s="4" t="s">
        <v>17</v>
      </c>
      <c r="D79" s="12">
        <f t="shared" ref="D79" si="18">SUM(D80)</f>
        <v>7.6</v>
      </c>
      <c r="E79" s="32">
        <f t="shared" ref="E79" si="19">SUM(E80:E81)</f>
        <v>0</v>
      </c>
    </row>
    <row r="80" spans="1:5" s="6" customFormat="1" ht="12.75" customHeight="1" x14ac:dyDescent="0.25">
      <c r="A80" s="94"/>
      <c r="B80" s="57" t="s">
        <v>5</v>
      </c>
      <c r="C80" s="53"/>
      <c r="D80" s="13">
        <v>7.6</v>
      </c>
      <c r="E80" s="49"/>
    </row>
    <row r="81" spans="1:5" s="6" customFormat="1" ht="27" x14ac:dyDescent="0.25">
      <c r="A81" s="94"/>
      <c r="B81" s="5" t="s">
        <v>132</v>
      </c>
      <c r="C81" s="4" t="s">
        <v>18</v>
      </c>
      <c r="D81" s="12">
        <f t="shared" ref="D81" si="20">SUM(D82:D83)</f>
        <v>34.9</v>
      </c>
      <c r="E81" s="32">
        <f t="shared" ref="E81" si="21">SUM(E82:E83)</f>
        <v>0</v>
      </c>
    </row>
    <row r="82" spans="1:5" s="6" customFormat="1" ht="12.75" customHeight="1" x14ac:dyDescent="0.25">
      <c r="A82" s="94"/>
      <c r="B82" s="57" t="s">
        <v>5</v>
      </c>
      <c r="C82" s="87"/>
      <c r="D82" s="13">
        <v>32.9</v>
      </c>
      <c r="E82" s="49"/>
    </row>
    <row r="83" spans="1:5" s="6" customFormat="1" ht="12.75" customHeight="1" x14ac:dyDescent="0.25">
      <c r="A83" s="94"/>
      <c r="B83" s="57" t="s">
        <v>12</v>
      </c>
      <c r="C83" s="87"/>
      <c r="D83" s="13">
        <v>2</v>
      </c>
      <c r="E83" s="49"/>
    </row>
    <row r="84" spans="1:5" s="6" customFormat="1" ht="15" customHeight="1" x14ac:dyDescent="0.25">
      <c r="A84" s="94"/>
      <c r="B84" s="5" t="s">
        <v>123</v>
      </c>
      <c r="C84" s="4" t="s">
        <v>20</v>
      </c>
      <c r="D84" s="12">
        <f t="shared" ref="D84" si="22">SUM(D85)</f>
        <v>8.3000000000000007</v>
      </c>
      <c r="E84" s="32">
        <f t="shared" ref="E84" si="23">SUM(E85)</f>
        <v>0</v>
      </c>
    </row>
    <row r="85" spans="1:5" s="6" customFormat="1" ht="12.75" customHeight="1" x14ac:dyDescent="0.25">
      <c r="A85" s="94"/>
      <c r="B85" s="57" t="s">
        <v>5</v>
      </c>
      <c r="C85" s="53"/>
      <c r="D85" s="13">
        <v>8.3000000000000007</v>
      </c>
      <c r="E85" s="50"/>
    </row>
    <row r="86" spans="1:5" s="6" customFormat="1" ht="18" customHeight="1" x14ac:dyDescent="0.25">
      <c r="A86" s="94" t="s">
        <v>30</v>
      </c>
      <c r="B86" s="24" t="s">
        <v>31</v>
      </c>
      <c r="C86" s="18"/>
      <c r="D86" s="11">
        <f>SUM(D87+D91+D94+D89)</f>
        <v>45.3</v>
      </c>
      <c r="E86" s="31">
        <f t="shared" ref="E86" si="24">SUM(E87+E91+E94)</f>
        <v>0</v>
      </c>
    </row>
    <row r="87" spans="1:5" s="6" customFormat="1" ht="15" customHeight="1" x14ac:dyDescent="0.25">
      <c r="A87" s="94"/>
      <c r="B87" s="3" t="s">
        <v>128</v>
      </c>
      <c r="C87" s="4" t="s">
        <v>6</v>
      </c>
      <c r="D87" s="14">
        <f t="shared" ref="D87:E87" si="25">SUM(D88)</f>
        <v>13.4</v>
      </c>
      <c r="E87" s="48">
        <f t="shared" si="25"/>
        <v>0</v>
      </c>
    </row>
    <row r="88" spans="1:5" s="6" customFormat="1" ht="12.75" customHeight="1" x14ac:dyDescent="0.25">
      <c r="A88" s="94"/>
      <c r="B88" s="57" t="s">
        <v>5</v>
      </c>
      <c r="C88" s="53"/>
      <c r="D88" s="13">
        <v>13.4</v>
      </c>
      <c r="E88" s="49"/>
    </row>
    <row r="89" spans="1:5" s="6" customFormat="1" ht="15" customHeight="1" x14ac:dyDescent="0.25">
      <c r="A89" s="94"/>
      <c r="B89" s="3" t="s">
        <v>121</v>
      </c>
      <c r="C89" s="4" t="s">
        <v>17</v>
      </c>
      <c r="D89" s="12">
        <f t="shared" ref="D89" si="26">SUM(D90)</f>
        <v>5.8</v>
      </c>
      <c r="E89" s="32">
        <f t="shared" ref="E89" si="27">SUM(E90:E91)</f>
        <v>0</v>
      </c>
    </row>
    <row r="90" spans="1:5" s="6" customFormat="1" ht="12.75" customHeight="1" x14ac:dyDescent="0.25">
      <c r="A90" s="94"/>
      <c r="B90" s="57" t="s">
        <v>5</v>
      </c>
      <c r="C90" s="53"/>
      <c r="D90" s="13">
        <v>5.8</v>
      </c>
      <c r="E90" s="49"/>
    </row>
    <row r="91" spans="1:5" s="6" customFormat="1" ht="27" x14ac:dyDescent="0.25">
      <c r="A91" s="94"/>
      <c r="B91" s="5" t="s">
        <v>134</v>
      </c>
      <c r="C91" s="4" t="s">
        <v>18</v>
      </c>
      <c r="D91" s="12">
        <f t="shared" ref="D91" si="28">SUM(D92:D93)</f>
        <v>20.9</v>
      </c>
      <c r="E91" s="32">
        <f t="shared" ref="E91" si="29">SUM(E92:E93)</f>
        <v>0</v>
      </c>
    </row>
    <row r="92" spans="1:5" s="6" customFormat="1" ht="12.75" customHeight="1" x14ac:dyDescent="0.25">
      <c r="A92" s="94"/>
      <c r="B92" s="57" t="s">
        <v>5</v>
      </c>
      <c r="C92" s="87"/>
      <c r="D92" s="13">
        <v>20.2</v>
      </c>
      <c r="E92" s="49"/>
    </row>
    <row r="93" spans="1:5" s="6" customFormat="1" ht="12.75" customHeight="1" x14ac:dyDescent="0.25">
      <c r="A93" s="94"/>
      <c r="B93" s="57" t="s">
        <v>12</v>
      </c>
      <c r="C93" s="87"/>
      <c r="D93" s="13">
        <v>0.7</v>
      </c>
      <c r="E93" s="49"/>
    </row>
    <row r="94" spans="1:5" s="6" customFormat="1" ht="15" customHeight="1" x14ac:dyDescent="0.25">
      <c r="A94" s="94"/>
      <c r="B94" s="5" t="s">
        <v>123</v>
      </c>
      <c r="C94" s="4" t="s">
        <v>20</v>
      </c>
      <c r="D94" s="12">
        <f t="shared" ref="D94" si="30">SUM(D95)</f>
        <v>5.2</v>
      </c>
      <c r="E94" s="32">
        <f t="shared" ref="E94" si="31">SUM(E95)</f>
        <v>0</v>
      </c>
    </row>
    <row r="95" spans="1:5" s="6" customFormat="1" ht="12.75" customHeight="1" x14ac:dyDescent="0.25">
      <c r="A95" s="94"/>
      <c r="B95" s="57" t="s">
        <v>5</v>
      </c>
      <c r="C95" s="53"/>
      <c r="D95" s="13">
        <v>5.2</v>
      </c>
      <c r="E95" s="50"/>
    </row>
    <row r="96" spans="1:5" s="6" customFormat="1" ht="18" customHeight="1" x14ac:dyDescent="0.25">
      <c r="A96" s="94" t="s">
        <v>32</v>
      </c>
      <c r="B96" s="24" t="s">
        <v>33</v>
      </c>
      <c r="C96" s="27"/>
      <c r="D96" s="11">
        <f t="shared" ref="D96:E96" si="32">SUM(D97+D101+D104+D99)</f>
        <v>50.999999999999993</v>
      </c>
      <c r="E96" s="31">
        <f t="shared" si="32"/>
        <v>0</v>
      </c>
    </row>
    <row r="97" spans="1:5" s="6" customFormat="1" ht="15" customHeight="1" x14ac:dyDescent="0.25">
      <c r="A97" s="94"/>
      <c r="B97" s="3" t="s">
        <v>128</v>
      </c>
      <c r="C97" s="4" t="s">
        <v>6</v>
      </c>
      <c r="D97" s="14">
        <f t="shared" ref="D97:E97" si="33">SUM(D98)</f>
        <v>19.899999999999999</v>
      </c>
      <c r="E97" s="48">
        <f t="shared" si="33"/>
        <v>0</v>
      </c>
    </row>
    <row r="98" spans="1:5" s="6" customFormat="1" ht="12.75" customHeight="1" x14ac:dyDescent="0.25">
      <c r="A98" s="94"/>
      <c r="B98" s="57" t="s">
        <v>5</v>
      </c>
      <c r="C98" s="53"/>
      <c r="D98" s="13">
        <v>19.899999999999999</v>
      </c>
      <c r="E98" s="49"/>
    </row>
    <row r="99" spans="1:5" s="6" customFormat="1" ht="15" customHeight="1" x14ac:dyDescent="0.25">
      <c r="A99" s="94"/>
      <c r="B99" s="3" t="s">
        <v>121</v>
      </c>
      <c r="C99" s="4" t="s">
        <v>17</v>
      </c>
      <c r="D99" s="12">
        <f>SUM(D100)</f>
        <v>0</v>
      </c>
      <c r="E99" s="32">
        <f t="shared" ref="E99" si="34">SUM(E100:E102)</f>
        <v>0</v>
      </c>
    </row>
    <row r="100" spans="1:5" s="6" customFormat="1" ht="12.75" customHeight="1" x14ac:dyDescent="0.25">
      <c r="A100" s="94"/>
      <c r="B100" s="57" t="s">
        <v>5</v>
      </c>
      <c r="C100" s="53"/>
      <c r="D100" s="13">
        <v>0</v>
      </c>
      <c r="E100" s="49"/>
    </row>
    <row r="101" spans="1:5" s="6" customFormat="1" ht="27" x14ac:dyDescent="0.25">
      <c r="A101" s="94"/>
      <c r="B101" s="5" t="s">
        <v>134</v>
      </c>
      <c r="C101" s="4" t="s">
        <v>18</v>
      </c>
      <c r="D101" s="12">
        <f t="shared" ref="D101" si="35">SUM(D102:D103)</f>
        <v>26.2</v>
      </c>
      <c r="E101" s="32">
        <f t="shared" ref="E101" si="36">SUM(E102:E103)</f>
        <v>0</v>
      </c>
    </row>
    <row r="102" spans="1:5" s="6" customFormat="1" ht="12.75" customHeight="1" x14ac:dyDescent="0.25">
      <c r="A102" s="94"/>
      <c r="B102" s="57" t="s">
        <v>5</v>
      </c>
      <c r="C102" s="87"/>
      <c r="D102" s="13">
        <v>24.2</v>
      </c>
      <c r="E102" s="49"/>
    </row>
    <row r="103" spans="1:5" s="6" customFormat="1" ht="12.75" customHeight="1" x14ac:dyDescent="0.25">
      <c r="A103" s="94"/>
      <c r="B103" s="57" t="s">
        <v>12</v>
      </c>
      <c r="C103" s="87"/>
      <c r="D103" s="13">
        <v>2</v>
      </c>
      <c r="E103" s="49"/>
    </row>
    <row r="104" spans="1:5" s="6" customFormat="1" ht="15" customHeight="1" x14ac:dyDescent="0.25">
      <c r="A104" s="94"/>
      <c r="B104" s="5" t="s">
        <v>123</v>
      </c>
      <c r="C104" s="4" t="s">
        <v>20</v>
      </c>
      <c r="D104" s="12">
        <f t="shared" ref="D104" si="37">SUM(D105)</f>
        <v>4.9000000000000004</v>
      </c>
      <c r="E104" s="32">
        <f t="shared" ref="E104" si="38">SUM(E105)</f>
        <v>0</v>
      </c>
    </row>
    <row r="105" spans="1:5" s="6" customFormat="1" ht="12.75" customHeight="1" x14ac:dyDescent="0.25">
      <c r="A105" s="94"/>
      <c r="B105" s="57" t="s">
        <v>5</v>
      </c>
      <c r="C105" s="53"/>
      <c r="D105" s="13">
        <v>4.9000000000000004</v>
      </c>
      <c r="E105" s="50"/>
    </row>
    <row r="106" spans="1:5" s="6" customFormat="1" ht="18" customHeight="1" x14ac:dyDescent="0.25">
      <c r="A106" s="96" t="s">
        <v>34</v>
      </c>
      <c r="B106" s="24" t="s">
        <v>35</v>
      </c>
      <c r="C106" s="27"/>
      <c r="D106" s="11">
        <f>SUM(D107+D111+D114+D109)</f>
        <v>38.200000000000003</v>
      </c>
      <c r="E106" s="31">
        <f>SUM(E107+E111+E114)</f>
        <v>0</v>
      </c>
    </row>
    <row r="107" spans="1:5" s="6" customFormat="1" ht="15" customHeight="1" x14ac:dyDescent="0.25">
      <c r="A107" s="96"/>
      <c r="B107" s="3" t="s">
        <v>128</v>
      </c>
      <c r="C107" s="4" t="s">
        <v>6</v>
      </c>
      <c r="D107" s="14">
        <f t="shared" ref="D107:E107" si="39">SUM(D108)</f>
        <v>17</v>
      </c>
      <c r="E107" s="48">
        <f t="shared" si="39"/>
        <v>0</v>
      </c>
    </row>
    <row r="108" spans="1:5" s="6" customFormat="1" ht="12.75" customHeight="1" x14ac:dyDescent="0.25">
      <c r="A108" s="96"/>
      <c r="B108" s="57" t="s">
        <v>5</v>
      </c>
      <c r="C108" s="53"/>
      <c r="D108" s="13">
        <v>17</v>
      </c>
      <c r="E108" s="49"/>
    </row>
    <row r="109" spans="1:5" s="6" customFormat="1" ht="15" customHeight="1" x14ac:dyDescent="0.25">
      <c r="A109" s="96"/>
      <c r="B109" s="3" t="s">
        <v>121</v>
      </c>
      <c r="C109" s="4" t="s">
        <v>17</v>
      </c>
      <c r="D109" s="12">
        <f>SUM(D110)</f>
        <v>0.6</v>
      </c>
      <c r="E109" s="32">
        <f t="shared" ref="E109" si="40">SUM(E110:E112)</f>
        <v>0</v>
      </c>
    </row>
    <row r="110" spans="1:5" s="6" customFormat="1" ht="12.75" customHeight="1" x14ac:dyDescent="0.25">
      <c r="A110" s="96"/>
      <c r="B110" s="57" t="s">
        <v>5</v>
      </c>
      <c r="C110" s="53"/>
      <c r="D110" s="13">
        <v>0.6</v>
      </c>
      <c r="E110" s="49"/>
    </row>
    <row r="111" spans="1:5" s="6" customFormat="1" ht="27" x14ac:dyDescent="0.25">
      <c r="A111" s="96"/>
      <c r="B111" s="5" t="s">
        <v>132</v>
      </c>
      <c r="C111" s="4" t="s">
        <v>18</v>
      </c>
      <c r="D111" s="12">
        <f t="shared" ref="D111" si="41">SUM(D112:D113)</f>
        <v>14.2</v>
      </c>
      <c r="E111" s="32">
        <f t="shared" ref="E111" si="42">SUM(E112:E113)</f>
        <v>0</v>
      </c>
    </row>
    <row r="112" spans="1:5" s="6" customFormat="1" ht="12.75" customHeight="1" x14ac:dyDescent="0.25">
      <c r="A112" s="96"/>
      <c r="B112" s="57" t="s">
        <v>5</v>
      </c>
      <c r="C112" s="87"/>
      <c r="D112" s="13">
        <v>12.7</v>
      </c>
      <c r="E112" s="49"/>
    </row>
    <row r="113" spans="1:5" s="6" customFormat="1" ht="12.75" customHeight="1" x14ac:dyDescent="0.25">
      <c r="A113" s="96"/>
      <c r="B113" s="57" t="s">
        <v>12</v>
      </c>
      <c r="C113" s="87"/>
      <c r="D113" s="13">
        <v>1.5</v>
      </c>
      <c r="E113" s="49"/>
    </row>
    <row r="114" spans="1:5" s="6" customFormat="1" ht="15" customHeight="1" x14ac:dyDescent="0.25">
      <c r="A114" s="96"/>
      <c r="B114" s="5" t="s">
        <v>123</v>
      </c>
      <c r="C114" s="4" t="s">
        <v>20</v>
      </c>
      <c r="D114" s="12">
        <f t="shared" ref="D114" si="43">SUM(D115)</f>
        <v>6.4</v>
      </c>
      <c r="E114" s="32">
        <f t="shared" ref="E114" si="44">SUM(E115)</f>
        <v>0</v>
      </c>
    </row>
    <row r="115" spans="1:5" s="6" customFormat="1" ht="12.75" customHeight="1" x14ac:dyDescent="0.25">
      <c r="A115" s="96"/>
      <c r="B115" s="57" t="s">
        <v>5</v>
      </c>
      <c r="C115" s="53"/>
      <c r="D115" s="13">
        <v>6.4</v>
      </c>
      <c r="E115" s="50"/>
    </row>
    <row r="116" spans="1:5" s="6" customFormat="1" ht="18" customHeight="1" x14ac:dyDescent="0.25">
      <c r="A116" s="96" t="s">
        <v>36</v>
      </c>
      <c r="B116" s="24" t="s">
        <v>37</v>
      </c>
      <c r="C116" s="18"/>
      <c r="D116" s="11">
        <f>SUM(D117+D121+D124+D119)</f>
        <v>80.600000000000009</v>
      </c>
      <c r="E116" s="31">
        <f>SUM(E117+E121+E124)</f>
        <v>0</v>
      </c>
    </row>
    <row r="117" spans="1:5" s="6" customFormat="1" ht="15" customHeight="1" x14ac:dyDescent="0.25">
      <c r="A117" s="96"/>
      <c r="B117" s="3" t="s">
        <v>128</v>
      </c>
      <c r="C117" s="4" t="s">
        <v>6</v>
      </c>
      <c r="D117" s="14">
        <f t="shared" ref="D117:E117" si="45">SUM(D118)</f>
        <v>19.8</v>
      </c>
      <c r="E117" s="48">
        <f t="shared" si="45"/>
        <v>0</v>
      </c>
    </row>
    <row r="118" spans="1:5" s="6" customFormat="1" ht="12.75" customHeight="1" x14ac:dyDescent="0.25">
      <c r="A118" s="96"/>
      <c r="B118" s="57" t="s">
        <v>5</v>
      </c>
      <c r="C118" s="53"/>
      <c r="D118" s="13">
        <v>19.8</v>
      </c>
      <c r="E118" s="49"/>
    </row>
    <row r="119" spans="1:5" s="6" customFormat="1" ht="15" customHeight="1" x14ac:dyDescent="0.25">
      <c r="A119" s="96"/>
      <c r="B119" s="3" t="s">
        <v>121</v>
      </c>
      <c r="C119" s="4" t="s">
        <v>17</v>
      </c>
      <c r="D119" s="12">
        <f>SUM(D120)</f>
        <v>7.9</v>
      </c>
      <c r="E119" s="32">
        <f t="shared" ref="E119" si="46">SUM(E120:E122)</f>
        <v>0</v>
      </c>
    </row>
    <row r="120" spans="1:5" s="6" customFormat="1" ht="12.75" customHeight="1" x14ac:dyDescent="0.25">
      <c r="A120" s="96"/>
      <c r="B120" s="57" t="s">
        <v>5</v>
      </c>
      <c r="C120" s="53"/>
      <c r="D120" s="13">
        <v>7.9</v>
      </c>
      <c r="E120" s="49"/>
    </row>
    <row r="121" spans="1:5" s="6" customFormat="1" ht="27" x14ac:dyDescent="0.25">
      <c r="A121" s="96"/>
      <c r="B121" s="5" t="s">
        <v>134</v>
      </c>
      <c r="C121" s="4" t="s">
        <v>18</v>
      </c>
      <c r="D121" s="12">
        <f t="shared" ref="D121" si="47">SUM(D122:D123)</f>
        <v>44.5</v>
      </c>
      <c r="E121" s="32">
        <f t="shared" ref="E121" si="48">SUM(E122:E123)</f>
        <v>0</v>
      </c>
    </row>
    <row r="122" spans="1:5" s="6" customFormat="1" ht="12.75" customHeight="1" x14ac:dyDescent="0.25">
      <c r="A122" s="96"/>
      <c r="B122" s="57" t="s">
        <v>5</v>
      </c>
      <c r="C122" s="87"/>
      <c r="D122" s="13">
        <v>36.4</v>
      </c>
      <c r="E122" s="49"/>
    </row>
    <row r="123" spans="1:5" s="6" customFormat="1" ht="12.75" customHeight="1" x14ac:dyDescent="0.25">
      <c r="A123" s="96"/>
      <c r="B123" s="57" t="s">
        <v>12</v>
      </c>
      <c r="C123" s="87"/>
      <c r="D123" s="13">
        <v>8.1</v>
      </c>
      <c r="E123" s="49"/>
    </row>
    <row r="124" spans="1:5" s="6" customFormat="1" ht="15" customHeight="1" x14ac:dyDescent="0.25">
      <c r="A124" s="96"/>
      <c r="B124" s="5" t="s">
        <v>123</v>
      </c>
      <c r="C124" s="4" t="s">
        <v>20</v>
      </c>
      <c r="D124" s="12">
        <f t="shared" ref="D124" si="49">SUM(D125)</f>
        <v>8.4</v>
      </c>
      <c r="E124" s="32">
        <f t="shared" ref="E124" si="50">SUM(E125)</f>
        <v>0</v>
      </c>
    </row>
    <row r="125" spans="1:5" s="6" customFormat="1" ht="12.75" customHeight="1" x14ac:dyDescent="0.25">
      <c r="A125" s="96"/>
      <c r="B125" s="57" t="s">
        <v>5</v>
      </c>
      <c r="C125" s="53"/>
      <c r="D125" s="13">
        <v>8.4</v>
      </c>
      <c r="E125" s="50"/>
    </row>
    <row r="126" spans="1:5" s="6" customFormat="1" ht="18" customHeight="1" x14ac:dyDescent="0.25">
      <c r="A126" s="96" t="s">
        <v>38</v>
      </c>
      <c r="B126" s="24" t="s">
        <v>39</v>
      </c>
      <c r="C126" s="27"/>
      <c r="D126" s="11">
        <f t="shared" ref="D126:E126" si="51">SUM(D127+D129+D132)</f>
        <v>51.1</v>
      </c>
      <c r="E126" s="31">
        <f t="shared" si="51"/>
        <v>0</v>
      </c>
    </row>
    <row r="127" spans="1:5" s="6" customFormat="1" ht="15" customHeight="1" x14ac:dyDescent="0.25">
      <c r="A127" s="96"/>
      <c r="B127" s="3" t="s">
        <v>128</v>
      </c>
      <c r="C127" s="4" t="s">
        <v>6</v>
      </c>
      <c r="D127" s="14">
        <f t="shared" ref="D127:E127" si="52">SUM(D128)</f>
        <v>15.9</v>
      </c>
      <c r="E127" s="48">
        <f t="shared" si="52"/>
        <v>0</v>
      </c>
    </row>
    <row r="128" spans="1:5" s="6" customFormat="1" ht="12.95" customHeight="1" x14ac:dyDescent="0.25">
      <c r="A128" s="96"/>
      <c r="B128" s="57" t="s">
        <v>5</v>
      </c>
      <c r="C128" s="53"/>
      <c r="D128" s="13">
        <v>15.9</v>
      </c>
      <c r="E128" s="49"/>
    </row>
    <row r="129" spans="1:5" s="6" customFormat="1" ht="27" x14ac:dyDescent="0.25">
      <c r="A129" s="96"/>
      <c r="B129" s="5" t="s">
        <v>134</v>
      </c>
      <c r="C129" s="4" t="s">
        <v>18</v>
      </c>
      <c r="D129" s="12">
        <f t="shared" ref="D129" si="53">SUM(D130:D131)</f>
        <v>31</v>
      </c>
      <c r="E129" s="32">
        <f t="shared" ref="E129" si="54">SUM(E130:E131)</f>
        <v>0</v>
      </c>
    </row>
    <row r="130" spans="1:5" s="6" customFormat="1" ht="12.95" customHeight="1" x14ac:dyDescent="0.25">
      <c r="A130" s="96"/>
      <c r="B130" s="57" t="s">
        <v>5</v>
      </c>
      <c r="C130" s="87"/>
      <c r="D130" s="13">
        <v>30.3</v>
      </c>
      <c r="E130" s="13"/>
    </row>
    <row r="131" spans="1:5" s="6" customFormat="1" ht="12.95" customHeight="1" x14ac:dyDescent="0.25">
      <c r="A131" s="96"/>
      <c r="B131" s="57" t="s">
        <v>12</v>
      </c>
      <c r="C131" s="87"/>
      <c r="D131" s="13">
        <v>0.7</v>
      </c>
      <c r="E131" s="13"/>
    </row>
    <row r="132" spans="1:5" s="6" customFormat="1" ht="15" customHeight="1" x14ac:dyDescent="0.25">
      <c r="A132" s="96"/>
      <c r="B132" s="5" t="s">
        <v>135</v>
      </c>
      <c r="C132" s="4" t="s">
        <v>20</v>
      </c>
      <c r="D132" s="12">
        <f t="shared" ref="D132" si="55">SUM(D133)</f>
        <v>4.2</v>
      </c>
      <c r="E132" s="32">
        <f t="shared" ref="E132" si="56">SUM(E133)</f>
        <v>0</v>
      </c>
    </row>
    <row r="133" spans="1:5" s="6" customFormat="1" ht="12.95" customHeight="1" x14ac:dyDescent="0.25">
      <c r="A133" s="96"/>
      <c r="B133" s="57" t="s">
        <v>5</v>
      </c>
      <c r="C133" s="53"/>
      <c r="D133" s="13">
        <v>4.2</v>
      </c>
      <c r="E133" s="50"/>
    </row>
    <row r="134" spans="1:5" s="6" customFormat="1" ht="18" customHeight="1" x14ac:dyDescent="0.25">
      <c r="A134" s="96" t="s">
        <v>40</v>
      </c>
      <c r="B134" s="24" t="s">
        <v>41</v>
      </c>
      <c r="C134" s="27"/>
      <c r="D134" s="11">
        <f>SUM(D135+D139+D142+D137)</f>
        <v>88.100000000000009</v>
      </c>
      <c r="E134" s="31">
        <f t="shared" ref="E134" si="57">SUM(E135+E139+E142)</f>
        <v>0</v>
      </c>
    </row>
    <row r="135" spans="1:5" s="6" customFormat="1" ht="15" customHeight="1" x14ac:dyDescent="0.25">
      <c r="A135" s="96"/>
      <c r="B135" s="3" t="s">
        <v>128</v>
      </c>
      <c r="C135" s="4" t="s">
        <v>6</v>
      </c>
      <c r="D135" s="14">
        <f t="shared" ref="D135:E135" si="58">SUM(D136)</f>
        <v>22.8</v>
      </c>
      <c r="E135" s="48">
        <f t="shared" si="58"/>
        <v>0</v>
      </c>
    </row>
    <row r="136" spans="1:5" s="6" customFormat="1" ht="12.75" customHeight="1" x14ac:dyDescent="0.25">
      <c r="A136" s="96"/>
      <c r="B136" s="57" t="s">
        <v>5</v>
      </c>
      <c r="C136" s="53"/>
      <c r="D136" s="13">
        <v>22.8</v>
      </c>
      <c r="E136" s="49"/>
    </row>
    <row r="137" spans="1:5" s="6" customFormat="1" ht="15" customHeight="1" x14ac:dyDescent="0.25">
      <c r="A137" s="96"/>
      <c r="B137" s="3" t="s">
        <v>121</v>
      </c>
      <c r="C137" s="4" t="s">
        <v>17</v>
      </c>
      <c r="D137" s="12">
        <f>SUM(D138)</f>
        <v>6</v>
      </c>
      <c r="E137" s="32">
        <f t="shared" ref="E137" si="59">SUM(E138:E140)</f>
        <v>0</v>
      </c>
    </row>
    <row r="138" spans="1:5" s="6" customFormat="1" ht="12.75" customHeight="1" x14ac:dyDescent="0.25">
      <c r="A138" s="96"/>
      <c r="B138" s="57" t="s">
        <v>5</v>
      </c>
      <c r="C138" s="53"/>
      <c r="D138" s="13">
        <v>6</v>
      </c>
      <c r="E138" s="49"/>
    </row>
    <row r="139" spans="1:5" s="6" customFormat="1" ht="27" x14ac:dyDescent="0.25">
      <c r="A139" s="96"/>
      <c r="B139" s="5" t="s">
        <v>132</v>
      </c>
      <c r="C139" s="4" t="s">
        <v>18</v>
      </c>
      <c r="D139" s="12">
        <f t="shared" ref="D139" si="60">SUM(D140:D141)</f>
        <v>51.9</v>
      </c>
      <c r="E139" s="32">
        <f t="shared" ref="E139" si="61">SUM(E140:E141)</f>
        <v>0</v>
      </c>
    </row>
    <row r="140" spans="1:5" s="6" customFormat="1" ht="12.75" customHeight="1" x14ac:dyDescent="0.25">
      <c r="A140" s="96"/>
      <c r="B140" s="57" t="s">
        <v>5</v>
      </c>
      <c r="C140" s="87"/>
      <c r="D140" s="13">
        <v>48.4</v>
      </c>
      <c r="E140" s="49"/>
    </row>
    <row r="141" spans="1:5" s="6" customFormat="1" ht="12.75" customHeight="1" x14ac:dyDescent="0.25">
      <c r="A141" s="96"/>
      <c r="B141" s="57" t="s">
        <v>12</v>
      </c>
      <c r="C141" s="87"/>
      <c r="D141" s="13">
        <v>3.5</v>
      </c>
      <c r="E141" s="49"/>
    </row>
    <row r="142" spans="1:5" s="6" customFormat="1" ht="15" customHeight="1" x14ac:dyDescent="0.25">
      <c r="A142" s="96"/>
      <c r="B142" s="5" t="s">
        <v>123</v>
      </c>
      <c r="C142" s="4" t="s">
        <v>20</v>
      </c>
      <c r="D142" s="12">
        <f t="shared" ref="D142" si="62">SUM(D143)</f>
        <v>7.4</v>
      </c>
      <c r="E142" s="32">
        <f t="shared" ref="E142" si="63">SUM(E143)</f>
        <v>0</v>
      </c>
    </row>
    <row r="143" spans="1:5" s="6" customFormat="1" ht="12.75" customHeight="1" x14ac:dyDescent="0.25">
      <c r="A143" s="96"/>
      <c r="B143" s="57" t="s">
        <v>5</v>
      </c>
      <c r="C143" s="53"/>
      <c r="D143" s="13">
        <v>7.4</v>
      </c>
      <c r="E143" s="50"/>
    </row>
    <row r="144" spans="1:5" s="6" customFormat="1" ht="18" customHeight="1" x14ac:dyDescent="0.25">
      <c r="A144" s="96" t="s">
        <v>42</v>
      </c>
      <c r="B144" s="24" t="s">
        <v>43</v>
      </c>
      <c r="C144" s="27"/>
      <c r="D144" s="11">
        <f>SUM(D145+D149+D152+D147)</f>
        <v>53.9</v>
      </c>
      <c r="E144" s="31">
        <f t="shared" ref="E144" si="64">SUM(E145+E149+E152)</f>
        <v>0</v>
      </c>
    </row>
    <row r="145" spans="1:5" s="6" customFormat="1" ht="15" customHeight="1" x14ac:dyDescent="0.25">
      <c r="A145" s="96"/>
      <c r="B145" s="3" t="s">
        <v>128</v>
      </c>
      <c r="C145" s="4" t="s">
        <v>6</v>
      </c>
      <c r="D145" s="14">
        <f t="shared" ref="D145:E145" si="65">SUM(D146)</f>
        <v>15.1</v>
      </c>
      <c r="E145" s="48">
        <f t="shared" si="65"/>
        <v>0</v>
      </c>
    </row>
    <row r="146" spans="1:5" s="6" customFormat="1" ht="12.75" customHeight="1" x14ac:dyDescent="0.25">
      <c r="A146" s="96"/>
      <c r="B146" s="57" t="s">
        <v>5</v>
      </c>
      <c r="C146" s="53"/>
      <c r="D146" s="13">
        <v>15.1</v>
      </c>
      <c r="E146" s="49"/>
    </row>
    <row r="147" spans="1:5" s="6" customFormat="1" ht="15" customHeight="1" x14ac:dyDescent="0.25">
      <c r="A147" s="96"/>
      <c r="B147" s="3" t="s">
        <v>121</v>
      </c>
      <c r="C147" s="4" t="s">
        <v>17</v>
      </c>
      <c r="D147" s="12">
        <f>SUM(D148)</f>
        <v>8.6</v>
      </c>
      <c r="E147" s="32">
        <f t="shared" ref="E147" si="66">SUM(E148:E150)</f>
        <v>0</v>
      </c>
    </row>
    <row r="148" spans="1:5" s="6" customFormat="1" ht="12.75" customHeight="1" x14ac:dyDescent="0.25">
      <c r="A148" s="96"/>
      <c r="B148" s="57" t="s">
        <v>5</v>
      </c>
      <c r="C148" s="53"/>
      <c r="D148" s="13">
        <v>8.6</v>
      </c>
      <c r="E148" s="49"/>
    </row>
    <row r="149" spans="1:5" s="6" customFormat="1" ht="27" x14ac:dyDescent="0.25">
      <c r="A149" s="96"/>
      <c r="B149" s="5" t="s">
        <v>134</v>
      </c>
      <c r="C149" s="4" t="s">
        <v>18</v>
      </c>
      <c r="D149" s="12">
        <f t="shared" ref="D149" si="67">SUM(D150:D151)</f>
        <v>23.599999999999998</v>
      </c>
      <c r="E149" s="32">
        <f t="shared" ref="E149" si="68">SUM(E150:E151)</f>
        <v>0</v>
      </c>
    </row>
    <row r="150" spans="1:5" s="6" customFormat="1" ht="12.75" customHeight="1" x14ac:dyDescent="0.25">
      <c r="A150" s="96"/>
      <c r="B150" s="57" t="s">
        <v>5</v>
      </c>
      <c r="C150" s="87"/>
      <c r="D150" s="13">
        <v>21.9</v>
      </c>
      <c r="E150" s="49"/>
    </row>
    <row r="151" spans="1:5" s="6" customFormat="1" ht="12.75" customHeight="1" x14ac:dyDescent="0.25">
      <c r="A151" s="96"/>
      <c r="B151" s="57" t="s">
        <v>12</v>
      </c>
      <c r="C151" s="87"/>
      <c r="D151" s="13">
        <v>1.7</v>
      </c>
      <c r="E151" s="49"/>
    </row>
    <row r="152" spans="1:5" s="6" customFormat="1" ht="15" customHeight="1" x14ac:dyDescent="0.25">
      <c r="A152" s="96"/>
      <c r="B152" s="5" t="s">
        <v>123</v>
      </c>
      <c r="C152" s="4" t="s">
        <v>20</v>
      </c>
      <c r="D152" s="12">
        <f t="shared" ref="D152" si="69">SUM(D153)</f>
        <v>6.6</v>
      </c>
      <c r="E152" s="32">
        <f t="shared" ref="E152" si="70">SUM(E153)</f>
        <v>0</v>
      </c>
    </row>
    <row r="153" spans="1:5" s="6" customFormat="1" ht="12.75" customHeight="1" x14ac:dyDescent="0.25">
      <c r="A153" s="96"/>
      <c r="B153" s="57" t="s">
        <v>5</v>
      </c>
      <c r="C153" s="53"/>
      <c r="D153" s="13">
        <v>6.6</v>
      </c>
      <c r="E153" s="50"/>
    </row>
    <row r="154" spans="1:5" s="6" customFormat="1" ht="18" customHeight="1" x14ac:dyDescent="0.25">
      <c r="A154" s="96" t="s">
        <v>44</v>
      </c>
      <c r="B154" s="24" t="s">
        <v>45</v>
      </c>
      <c r="C154" s="27"/>
      <c r="D154" s="11">
        <f>SUM(D155+D159+D162+D157)</f>
        <v>52.199999999999996</v>
      </c>
      <c r="E154" s="31">
        <f t="shared" ref="E154" si="71">SUM(E155+E159+E162)</f>
        <v>0</v>
      </c>
    </row>
    <row r="155" spans="1:5" s="6" customFormat="1" ht="15" customHeight="1" x14ac:dyDescent="0.25">
      <c r="A155" s="96"/>
      <c r="B155" s="3" t="s">
        <v>128</v>
      </c>
      <c r="C155" s="4" t="s">
        <v>6</v>
      </c>
      <c r="D155" s="14">
        <f t="shared" ref="D155:E155" si="72">SUM(D156)</f>
        <v>11.3</v>
      </c>
      <c r="E155" s="48">
        <f t="shared" si="72"/>
        <v>0</v>
      </c>
    </row>
    <row r="156" spans="1:5" s="6" customFormat="1" ht="12.75" customHeight="1" x14ac:dyDescent="0.25">
      <c r="A156" s="96"/>
      <c r="B156" s="57" t="s">
        <v>5</v>
      </c>
      <c r="C156" s="53"/>
      <c r="D156" s="13">
        <v>11.3</v>
      </c>
      <c r="E156" s="49"/>
    </row>
    <row r="157" spans="1:5" s="6" customFormat="1" ht="27" x14ac:dyDescent="0.25">
      <c r="A157" s="96"/>
      <c r="B157" s="5" t="s">
        <v>131</v>
      </c>
      <c r="C157" s="4" t="s">
        <v>13</v>
      </c>
      <c r="D157" s="14">
        <f t="shared" ref="D157" si="73">SUM(D158)</f>
        <v>11</v>
      </c>
      <c r="E157" s="32">
        <f t="shared" ref="E157" si="74">SUM(E158:E159)</f>
        <v>0</v>
      </c>
    </row>
    <row r="158" spans="1:5" s="6" customFormat="1" ht="12.75" customHeight="1" x14ac:dyDescent="0.25">
      <c r="A158" s="96"/>
      <c r="B158" s="57" t="s">
        <v>5</v>
      </c>
      <c r="C158" s="53"/>
      <c r="D158" s="13">
        <v>11</v>
      </c>
      <c r="E158" s="49"/>
    </row>
    <row r="159" spans="1:5" s="6" customFormat="1" ht="27" x14ac:dyDescent="0.25">
      <c r="A159" s="96"/>
      <c r="B159" s="5" t="s">
        <v>134</v>
      </c>
      <c r="C159" s="4" t="s">
        <v>18</v>
      </c>
      <c r="D159" s="12">
        <f t="shared" ref="D159" si="75">SUM(D160:D161)</f>
        <v>25.5</v>
      </c>
      <c r="E159" s="32">
        <f t="shared" ref="E159" si="76">SUM(E160:E161)</f>
        <v>0</v>
      </c>
    </row>
    <row r="160" spans="1:5" s="6" customFormat="1" ht="12.75" customHeight="1" x14ac:dyDescent="0.25">
      <c r="A160" s="96"/>
      <c r="B160" s="57" t="s">
        <v>5</v>
      </c>
      <c r="C160" s="87"/>
      <c r="D160" s="13">
        <v>23</v>
      </c>
      <c r="E160" s="49"/>
    </row>
    <row r="161" spans="1:5" s="6" customFormat="1" ht="12.75" customHeight="1" x14ac:dyDescent="0.25">
      <c r="A161" s="96"/>
      <c r="B161" s="57" t="s">
        <v>12</v>
      </c>
      <c r="C161" s="87"/>
      <c r="D161" s="13">
        <v>2.5</v>
      </c>
      <c r="E161" s="49"/>
    </row>
    <row r="162" spans="1:5" s="6" customFormat="1" ht="15" customHeight="1" x14ac:dyDescent="0.25">
      <c r="A162" s="96"/>
      <c r="B162" s="5" t="s">
        <v>135</v>
      </c>
      <c r="C162" s="4" t="s">
        <v>20</v>
      </c>
      <c r="D162" s="12">
        <f t="shared" ref="D162" si="77">SUM(D163)</f>
        <v>4.4000000000000004</v>
      </c>
      <c r="E162" s="32">
        <f t="shared" ref="E162" si="78">SUM(E163)</f>
        <v>0</v>
      </c>
    </row>
    <row r="163" spans="1:5" s="6" customFormat="1" ht="12.75" customHeight="1" x14ac:dyDescent="0.25">
      <c r="A163" s="96"/>
      <c r="B163" s="57" t="s">
        <v>5</v>
      </c>
      <c r="C163" s="53"/>
      <c r="D163" s="13">
        <v>4.4000000000000004</v>
      </c>
      <c r="E163" s="50"/>
    </row>
    <row r="164" spans="1:5" s="6" customFormat="1" ht="18" customHeight="1" x14ac:dyDescent="0.25">
      <c r="A164" s="94" t="s">
        <v>46</v>
      </c>
      <c r="B164" s="24" t="s">
        <v>47</v>
      </c>
      <c r="C164" s="27"/>
      <c r="D164" s="11">
        <f t="shared" ref="D164:E164" si="79">SUM(D165+D167+D170)</f>
        <v>37</v>
      </c>
      <c r="E164" s="31">
        <f t="shared" si="79"/>
        <v>0</v>
      </c>
    </row>
    <row r="165" spans="1:5" s="6" customFormat="1" ht="15" customHeight="1" x14ac:dyDescent="0.25">
      <c r="A165" s="94"/>
      <c r="B165" s="3" t="s">
        <v>128</v>
      </c>
      <c r="C165" s="4" t="s">
        <v>6</v>
      </c>
      <c r="D165" s="14">
        <f t="shared" ref="D165:E165" si="80">SUM(D166)</f>
        <v>14.6</v>
      </c>
      <c r="E165" s="48">
        <f t="shared" si="80"/>
        <v>0</v>
      </c>
    </row>
    <row r="166" spans="1:5" s="6" customFormat="1" ht="12.75" customHeight="1" x14ac:dyDescent="0.25">
      <c r="A166" s="94"/>
      <c r="B166" s="57" t="s">
        <v>5</v>
      </c>
      <c r="C166" s="53"/>
      <c r="D166" s="13">
        <v>14.6</v>
      </c>
      <c r="E166" s="49"/>
    </row>
    <row r="167" spans="1:5" s="6" customFormat="1" ht="27" x14ac:dyDescent="0.25">
      <c r="A167" s="94"/>
      <c r="B167" s="5" t="s">
        <v>134</v>
      </c>
      <c r="C167" s="4" t="s">
        <v>18</v>
      </c>
      <c r="D167" s="12">
        <f t="shared" ref="D167" si="81">SUM(D168:D169)</f>
        <v>19.2</v>
      </c>
      <c r="E167" s="32">
        <f t="shared" ref="E167" si="82">SUM(E168:E169)</f>
        <v>0</v>
      </c>
    </row>
    <row r="168" spans="1:5" s="6" customFormat="1" ht="12.75" customHeight="1" x14ac:dyDescent="0.25">
      <c r="A168" s="94"/>
      <c r="B168" s="57" t="s">
        <v>5</v>
      </c>
      <c r="C168" s="87"/>
      <c r="D168" s="13">
        <v>16.3</v>
      </c>
      <c r="E168" s="49"/>
    </row>
    <row r="169" spans="1:5" s="6" customFormat="1" ht="12.75" customHeight="1" x14ac:dyDescent="0.25">
      <c r="A169" s="94"/>
      <c r="B169" s="57" t="s">
        <v>12</v>
      </c>
      <c r="C169" s="87"/>
      <c r="D169" s="13">
        <v>2.9</v>
      </c>
      <c r="E169" s="49"/>
    </row>
    <row r="170" spans="1:5" s="6" customFormat="1" ht="15" customHeight="1" x14ac:dyDescent="0.25">
      <c r="A170" s="94"/>
      <c r="B170" s="5" t="s">
        <v>135</v>
      </c>
      <c r="C170" s="4" t="s">
        <v>20</v>
      </c>
      <c r="D170" s="12">
        <f t="shared" ref="D170" si="83">SUM(D171)</f>
        <v>3.2</v>
      </c>
      <c r="E170" s="32">
        <f t="shared" ref="E170" si="84">SUM(E171)</f>
        <v>0</v>
      </c>
    </row>
    <row r="171" spans="1:5" s="6" customFormat="1" ht="12.75" customHeight="1" x14ac:dyDescent="0.25">
      <c r="A171" s="94"/>
      <c r="B171" s="57" t="s">
        <v>5</v>
      </c>
      <c r="C171" s="53"/>
      <c r="D171" s="13">
        <v>3.2</v>
      </c>
      <c r="E171" s="50"/>
    </row>
    <row r="172" spans="1:5" s="6" customFormat="1" ht="18" customHeight="1" x14ac:dyDescent="0.25">
      <c r="A172" s="94" t="s">
        <v>48</v>
      </c>
      <c r="B172" s="24" t="s">
        <v>49</v>
      </c>
      <c r="C172" s="27"/>
      <c r="D172" s="11">
        <f t="shared" ref="D172:E172" si="85">SUM(D173+D177+D180+D182+D175)</f>
        <v>70.599999999999994</v>
      </c>
      <c r="E172" s="31">
        <f t="shared" si="85"/>
        <v>0</v>
      </c>
    </row>
    <row r="173" spans="1:5" s="6" customFormat="1" ht="15" customHeight="1" x14ac:dyDescent="0.25">
      <c r="A173" s="94"/>
      <c r="B173" s="3" t="s">
        <v>128</v>
      </c>
      <c r="C173" s="4" t="s">
        <v>6</v>
      </c>
      <c r="D173" s="14">
        <f t="shared" ref="D173:E173" si="86">SUM(D174)</f>
        <v>25.3</v>
      </c>
      <c r="E173" s="48">
        <f t="shared" si="86"/>
        <v>0</v>
      </c>
    </row>
    <row r="174" spans="1:5" s="6" customFormat="1" ht="12.75" customHeight="1" x14ac:dyDescent="0.25">
      <c r="A174" s="94"/>
      <c r="B174" s="57" t="s">
        <v>5</v>
      </c>
      <c r="C174" s="53"/>
      <c r="D174" s="13">
        <v>25.3</v>
      </c>
      <c r="E174" s="49"/>
    </row>
    <row r="175" spans="1:5" s="6" customFormat="1" ht="15" customHeight="1" x14ac:dyDescent="0.25">
      <c r="A175" s="94"/>
      <c r="B175" s="3" t="s">
        <v>121</v>
      </c>
      <c r="C175" s="4" t="s">
        <v>17</v>
      </c>
      <c r="D175" s="12">
        <f>SUM(D176)</f>
        <v>4</v>
      </c>
      <c r="E175" s="32">
        <f t="shared" ref="E175" si="87">SUM(E176:E178)</f>
        <v>0</v>
      </c>
    </row>
    <row r="176" spans="1:5" s="6" customFormat="1" ht="12.75" customHeight="1" x14ac:dyDescent="0.25">
      <c r="A176" s="94"/>
      <c r="B176" s="57" t="s">
        <v>5</v>
      </c>
      <c r="C176" s="53"/>
      <c r="D176" s="13">
        <v>4</v>
      </c>
      <c r="E176" s="49"/>
    </row>
    <row r="177" spans="1:5" s="6" customFormat="1" ht="27" x14ac:dyDescent="0.25">
      <c r="A177" s="94"/>
      <c r="B177" s="5" t="s">
        <v>132</v>
      </c>
      <c r="C177" s="4" t="s">
        <v>18</v>
      </c>
      <c r="D177" s="12">
        <f t="shared" ref="D177" si="88">SUM(D178:D179)</f>
        <v>34.799999999999997</v>
      </c>
      <c r="E177" s="32">
        <f t="shared" ref="E177" si="89">SUM(E178:E179)</f>
        <v>0</v>
      </c>
    </row>
    <row r="178" spans="1:5" s="6" customFormat="1" ht="12.75" customHeight="1" x14ac:dyDescent="0.25">
      <c r="A178" s="94"/>
      <c r="B178" s="57" t="s">
        <v>5</v>
      </c>
      <c r="C178" s="87"/>
      <c r="D178" s="13">
        <v>29.8</v>
      </c>
      <c r="E178" s="49"/>
    </row>
    <row r="179" spans="1:5" s="6" customFormat="1" ht="12.75" customHeight="1" x14ac:dyDescent="0.25">
      <c r="A179" s="94"/>
      <c r="B179" s="57" t="s">
        <v>12</v>
      </c>
      <c r="C179" s="87"/>
      <c r="D179" s="13">
        <v>5</v>
      </c>
      <c r="E179" s="49"/>
    </row>
    <row r="180" spans="1:5" s="6" customFormat="1" ht="15" customHeight="1" x14ac:dyDescent="0.25">
      <c r="A180" s="94"/>
      <c r="B180" s="5" t="s">
        <v>135</v>
      </c>
      <c r="C180" s="4" t="s">
        <v>20</v>
      </c>
      <c r="D180" s="12">
        <f t="shared" ref="D180" si="90">SUM(D181)</f>
        <v>6.5</v>
      </c>
      <c r="E180" s="32">
        <f t="shared" ref="E180" si="91">SUM(E181)</f>
        <v>0</v>
      </c>
    </row>
    <row r="181" spans="1:5" s="6" customFormat="1" ht="12.75" customHeight="1" x14ac:dyDescent="0.25">
      <c r="A181" s="94"/>
      <c r="B181" s="57" t="s">
        <v>5</v>
      </c>
      <c r="C181" s="53"/>
      <c r="D181" s="13">
        <v>6.5</v>
      </c>
      <c r="E181" s="50"/>
    </row>
    <row r="182" spans="1:5" s="6" customFormat="1" ht="15" customHeight="1" x14ac:dyDescent="0.25">
      <c r="A182" s="94"/>
      <c r="B182" s="5" t="s">
        <v>133</v>
      </c>
      <c r="C182" s="4" t="s">
        <v>24</v>
      </c>
      <c r="D182" s="32">
        <f t="shared" ref="D182:E182" si="92">SUM(D183)</f>
        <v>0</v>
      </c>
      <c r="E182" s="32">
        <f t="shared" si="92"/>
        <v>0</v>
      </c>
    </row>
    <row r="183" spans="1:5" s="6" customFormat="1" ht="12.75" customHeight="1" x14ac:dyDescent="0.25">
      <c r="A183" s="94"/>
      <c r="B183" s="57" t="s">
        <v>5</v>
      </c>
      <c r="C183" s="53"/>
      <c r="D183" s="13"/>
      <c r="E183" s="50"/>
    </row>
    <row r="184" spans="1:5" s="6" customFormat="1" ht="18" customHeight="1" x14ac:dyDescent="0.25">
      <c r="A184" s="94" t="s">
        <v>50</v>
      </c>
      <c r="B184" s="24" t="s">
        <v>51</v>
      </c>
      <c r="C184" s="18"/>
      <c r="D184" s="11">
        <f t="shared" ref="D184:E184" si="93">SUM(D186:D187)</f>
        <v>1349.5</v>
      </c>
      <c r="E184" s="11">
        <f t="shared" si="93"/>
        <v>1249.2</v>
      </c>
    </row>
    <row r="185" spans="1:5" s="6" customFormat="1" ht="15" customHeight="1" x14ac:dyDescent="0.25">
      <c r="A185" s="94"/>
      <c r="B185" s="3" t="s">
        <v>128</v>
      </c>
      <c r="C185" s="4" t="s">
        <v>6</v>
      </c>
      <c r="D185" s="14">
        <f t="shared" ref="D185:E185" si="94">SUM(D186:D187)</f>
        <v>1349.5</v>
      </c>
      <c r="E185" s="14">
        <f t="shared" si="94"/>
        <v>1249.2</v>
      </c>
    </row>
    <row r="186" spans="1:5" s="6" customFormat="1" ht="12.75" customHeight="1" x14ac:dyDescent="0.25">
      <c r="A186" s="94"/>
      <c r="B186" s="59" t="s">
        <v>10</v>
      </c>
      <c r="C186" s="87"/>
      <c r="D186" s="13">
        <v>1299.8</v>
      </c>
      <c r="E186" s="13">
        <v>1206</v>
      </c>
    </row>
    <row r="187" spans="1:5" s="6" customFormat="1" ht="12.75" customHeight="1" x14ac:dyDescent="0.25">
      <c r="A187" s="94"/>
      <c r="B187" s="57" t="s">
        <v>5</v>
      </c>
      <c r="C187" s="87"/>
      <c r="D187" s="13">
        <v>49.7</v>
      </c>
      <c r="E187" s="13">
        <v>43.2</v>
      </c>
    </row>
    <row r="188" spans="1:5" s="6" customFormat="1" ht="18" customHeight="1" x14ac:dyDescent="0.25">
      <c r="A188" s="94" t="s">
        <v>52</v>
      </c>
      <c r="B188" s="24" t="s">
        <v>53</v>
      </c>
      <c r="C188" s="27"/>
      <c r="D188" s="11">
        <f t="shared" ref="D188:E188" si="95">SUM(D189+D191)</f>
        <v>1728.3999999999999</v>
      </c>
      <c r="E188" s="11">
        <f t="shared" si="95"/>
        <v>1455.3</v>
      </c>
    </row>
    <row r="189" spans="1:5" s="6" customFormat="1" ht="15" customHeight="1" x14ac:dyDescent="0.25">
      <c r="A189" s="94"/>
      <c r="B189" s="3" t="s">
        <v>128</v>
      </c>
      <c r="C189" s="4" t="s">
        <v>6</v>
      </c>
      <c r="D189" s="48">
        <f t="shared" ref="D189:E189" si="96">SUM(D190)</f>
        <v>0</v>
      </c>
      <c r="E189" s="48">
        <f t="shared" si="96"/>
        <v>0</v>
      </c>
    </row>
    <row r="190" spans="1:5" s="6" customFormat="1" ht="12.75" customHeight="1" x14ac:dyDescent="0.25">
      <c r="A190" s="94"/>
      <c r="B190" s="59" t="s">
        <v>10</v>
      </c>
      <c r="C190" s="53"/>
      <c r="D190" s="10"/>
      <c r="E190" s="10"/>
    </row>
    <row r="191" spans="1:5" s="6" customFormat="1" ht="30.75" customHeight="1" x14ac:dyDescent="0.25">
      <c r="A191" s="94"/>
      <c r="B191" s="5" t="s">
        <v>131</v>
      </c>
      <c r="C191" s="4" t="s">
        <v>13</v>
      </c>
      <c r="D191" s="12">
        <f t="shared" ref="D191:E191" si="97">SUM(D192:D197)</f>
        <v>1728.3999999999999</v>
      </c>
      <c r="E191" s="12">
        <f t="shared" si="97"/>
        <v>1455.3</v>
      </c>
    </row>
    <row r="192" spans="1:5" s="6" customFormat="1" ht="12.75" customHeight="1" x14ac:dyDescent="0.25">
      <c r="A192" s="94"/>
      <c r="B192" s="57" t="s">
        <v>15</v>
      </c>
      <c r="C192" s="87"/>
      <c r="D192" s="51">
        <v>1044.8</v>
      </c>
      <c r="E192" s="51">
        <v>1009.1</v>
      </c>
    </row>
    <row r="193" spans="1:5" s="6" customFormat="1" ht="12.75" customHeight="1" x14ac:dyDescent="0.25">
      <c r="A193" s="94"/>
      <c r="B193" s="59" t="s">
        <v>10</v>
      </c>
      <c r="C193" s="87"/>
      <c r="D193" s="45">
        <v>39</v>
      </c>
      <c r="E193" s="51"/>
    </row>
    <row r="194" spans="1:5" s="6" customFormat="1" ht="12.75" customHeight="1" x14ac:dyDescent="0.25">
      <c r="A194" s="94"/>
      <c r="B194" s="57" t="s">
        <v>143</v>
      </c>
      <c r="C194" s="87"/>
      <c r="D194" s="51"/>
      <c r="E194" s="51"/>
    </row>
    <row r="195" spans="1:5" s="6" customFormat="1" ht="12.75" customHeight="1" x14ac:dyDescent="0.25">
      <c r="A195" s="94"/>
      <c r="B195" s="57" t="s">
        <v>142</v>
      </c>
      <c r="C195" s="87"/>
      <c r="D195" s="51"/>
      <c r="E195" s="51"/>
    </row>
    <row r="196" spans="1:5" s="6" customFormat="1" ht="12.75" customHeight="1" x14ac:dyDescent="0.25">
      <c r="A196" s="94"/>
      <c r="B196" s="57" t="s">
        <v>5</v>
      </c>
      <c r="C196" s="87"/>
      <c r="D196" s="51">
        <v>641.9</v>
      </c>
      <c r="E196" s="51">
        <v>446.2</v>
      </c>
    </row>
    <row r="197" spans="1:5" s="6" customFormat="1" ht="12.75" customHeight="1" x14ac:dyDescent="0.25">
      <c r="A197" s="94"/>
      <c r="B197" s="57" t="s">
        <v>12</v>
      </c>
      <c r="C197" s="87"/>
      <c r="D197" s="51">
        <v>2.7</v>
      </c>
      <c r="E197" s="51"/>
    </row>
    <row r="198" spans="1:5" s="6" customFormat="1" ht="18" customHeight="1" x14ac:dyDescent="0.25">
      <c r="A198" s="94" t="s">
        <v>54</v>
      </c>
      <c r="B198" s="24" t="s">
        <v>56</v>
      </c>
      <c r="C198" s="27"/>
      <c r="D198" s="11">
        <f t="shared" ref="D198:E198" si="98">SUM(D199+D201)</f>
        <v>1636.7</v>
      </c>
      <c r="E198" s="11">
        <f t="shared" si="98"/>
        <v>1339.8</v>
      </c>
    </row>
    <row r="199" spans="1:5" s="6" customFormat="1" ht="15" customHeight="1" x14ac:dyDescent="0.25">
      <c r="A199" s="94"/>
      <c r="B199" s="3" t="s">
        <v>128</v>
      </c>
      <c r="C199" s="4" t="s">
        <v>6</v>
      </c>
      <c r="D199" s="48">
        <f t="shared" ref="D199:E199" si="99">SUM(D200)</f>
        <v>0</v>
      </c>
      <c r="E199" s="48">
        <f t="shared" si="99"/>
        <v>0</v>
      </c>
    </row>
    <row r="200" spans="1:5" s="6" customFormat="1" ht="12.75" customHeight="1" x14ac:dyDescent="0.25">
      <c r="A200" s="94"/>
      <c r="B200" s="59" t="s">
        <v>10</v>
      </c>
      <c r="C200" s="53"/>
      <c r="D200" s="10"/>
      <c r="E200" s="10"/>
    </row>
    <row r="201" spans="1:5" s="6" customFormat="1" ht="30.75" customHeight="1" x14ac:dyDescent="0.25">
      <c r="A201" s="94"/>
      <c r="B201" s="5" t="s">
        <v>136</v>
      </c>
      <c r="C201" s="4" t="s">
        <v>13</v>
      </c>
      <c r="D201" s="12">
        <f t="shared" ref="D201:E201" si="100">SUM(D202:D207)</f>
        <v>1636.7</v>
      </c>
      <c r="E201" s="12">
        <f t="shared" si="100"/>
        <v>1339.8</v>
      </c>
    </row>
    <row r="202" spans="1:5" s="6" customFormat="1" ht="12.75" customHeight="1" x14ac:dyDescent="0.25">
      <c r="A202" s="94"/>
      <c r="B202" s="57" t="s">
        <v>15</v>
      </c>
      <c r="C202" s="87"/>
      <c r="D202" s="13">
        <v>904</v>
      </c>
      <c r="E202" s="13">
        <v>873.4</v>
      </c>
    </row>
    <row r="203" spans="1:5" s="6" customFormat="1" ht="12.75" customHeight="1" x14ac:dyDescent="0.25">
      <c r="A203" s="94"/>
      <c r="B203" s="59" t="s">
        <v>10</v>
      </c>
      <c r="C203" s="87"/>
      <c r="D203" s="45">
        <v>34</v>
      </c>
      <c r="E203" s="13"/>
    </row>
    <row r="204" spans="1:5" s="6" customFormat="1" ht="12.75" customHeight="1" x14ac:dyDescent="0.25">
      <c r="A204" s="94"/>
      <c r="B204" s="57" t="s">
        <v>143</v>
      </c>
      <c r="C204" s="87"/>
      <c r="D204" s="13"/>
      <c r="E204" s="13"/>
    </row>
    <row r="205" spans="1:5" s="6" customFormat="1" ht="12.75" customHeight="1" x14ac:dyDescent="0.25">
      <c r="A205" s="94"/>
      <c r="B205" s="57" t="s">
        <v>142</v>
      </c>
      <c r="C205" s="87"/>
      <c r="D205" s="13"/>
      <c r="E205" s="13"/>
    </row>
    <row r="206" spans="1:5" s="6" customFormat="1" ht="12.75" customHeight="1" x14ac:dyDescent="0.25">
      <c r="A206" s="94"/>
      <c r="B206" s="57" t="s">
        <v>5</v>
      </c>
      <c r="C206" s="87"/>
      <c r="D206" s="13">
        <v>681.3</v>
      </c>
      <c r="E206" s="13">
        <v>466.4</v>
      </c>
    </row>
    <row r="207" spans="1:5" s="6" customFormat="1" ht="12.75" customHeight="1" x14ac:dyDescent="0.25">
      <c r="A207" s="94"/>
      <c r="B207" s="57" t="s">
        <v>12</v>
      </c>
      <c r="C207" s="87"/>
      <c r="D207" s="13">
        <v>17.399999999999999</v>
      </c>
      <c r="E207" s="13"/>
    </row>
    <row r="208" spans="1:5" s="6" customFormat="1" ht="18" customHeight="1" x14ac:dyDescent="0.25">
      <c r="A208" s="94" t="s">
        <v>55</v>
      </c>
      <c r="B208" s="24" t="s">
        <v>58</v>
      </c>
      <c r="C208" s="18"/>
      <c r="D208" s="11">
        <f t="shared" ref="D208:E208" si="101">SUM(D209+D211)</f>
        <v>2234.1999999999998</v>
      </c>
      <c r="E208" s="11">
        <f t="shared" si="101"/>
        <v>1846.5</v>
      </c>
    </row>
    <row r="209" spans="1:5" s="6" customFormat="1" ht="15" customHeight="1" x14ac:dyDescent="0.25">
      <c r="A209" s="94"/>
      <c r="B209" s="3" t="s">
        <v>128</v>
      </c>
      <c r="C209" s="4" t="s">
        <v>6</v>
      </c>
      <c r="D209" s="48">
        <f t="shared" ref="D209:E209" si="102">SUM(D210)</f>
        <v>0</v>
      </c>
      <c r="E209" s="48">
        <f t="shared" si="102"/>
        <v>0</v>
      </c>
    </row>
    <row r="210" spans="1:5" s="6" customFormat="1" ht="12.75" customHeight="1" x14ac:dyDescent="0.25">
      <c r="A210" s="94"/>
      <c r="B210" s="59" t="s">
        <v>10</v>
      </c>
      <c r="C210" s="53"/>
      <c r="D210" s="10"/>
      <c r="E210" s="10"/>
    </row>
    <row r="211" spans="1:5" s="6" customFormat="1" ht="30.75" customHeight="1" x14ac:dyDescent="0.25">
      <c r="A211" s="94"/>
      <c r="B211" s="5" t="s">
        <v>131</v>
      </c>
      <c r="C211" s="4" t="s">
        <v>13</v>
      </c>
      <c r="D211" s="12">
        <f t="shared" ref="D211:E211" si="103">SUM(D212:D219)</f>
        <v>2234.1999999999998</v>
      </c>
      <c r="E211" s="12">
        <f t="shared" si="103"/>
        <v>1846.5</v>
      </c>
    </row>
    <row r="212" spans="1:5" s="6" customFormat="1" ht="12.75" customHeight="1" x14ac:dyDescent="0.25">
      <c r="A212" s="94"/>
      <c r="B212" s="57" t="s">
        <v>14</v>
      </c>
      <c r="C212" s="81"/>
      <c r="D212" s="13"/>
      <c r="E212" s="13"/>
    </row>
    <row r="213" spans="1:5" s="6" customFormat="1" ht="12.75" customHeight="1" x14ac:dyDescent="0.25">
      <c r="A213" s="94"/>
      <c r="B213" s="57" t="s">
        <v>15</v>
      </c>
      <c r="C213" s="82"/>
      <c r="D213" s="13">
        <v>1069.3</v>
      </c>
      <c r="E213" s="13">
        <v>1034.7</v>
      </c>
    </row>
    <row r="214" spans="1:5" s="6" customFormat="1" ht="12.75" customHeight="1" x14ac:dyDescent="0.25">
      <c r="A214" s="94"/>
      <c r="B214" s="59" t="s">
        <v>10</v>
      </c>
      <c r="C214" s="82"/>
      <c r="D214" s="45">
        <v>38</v>
      </c>
      <c r="E214" s="13"/>
    </row>
    <row r="215" spans="1:5" s="6" customFormat="1" ht="12.75" customHeight="1" x14ac:dyDescent="0.25">
      <c r="A215" s="94"/>
      <c r="B215" s="57" t="s">
        <v>144</v>
      </c>
      <c r="C215" s="82"/>
      <c r="D215" s="13"/>
      <c r="E215" s="13"/>
    </row>
    <row r="216" spans="1:5" s="6" customFormat="1" ht="12.75" customHeight="1" x14ac:dyDescent="0.25">
      <c r="A216" s="94"/>
      <c r="B216" s="57" t="s">
        <v>143</v>
      </c>
      <c r="C216" s="82"/>
      <c r="D216" s="13"/>
      <c r="E216" s="13"/>
    </row>
    <row r="217" spans="1:5" s="6" customFormat="1" ht="12.75" customHeight="1" x14ac:dyDescent="0.25">
      <c r="A217" s="94"/>
      <c r="B217" s="57" t="s">
        <v>142</v>
      </c>
      <c r="C217" s="82"/>
      <c r="D217" s="13"/>
      <c r="E217" s="13"/>
    </row>
    <row r="218" spans="1:5" s="6" customFormat="1" ht="12.75" customHeight="1" x14ac:dyDescent="0.25">
      <c r="A218" s="94"/>
      <c r="B218" s="57" t="s">
        <v>5</v>
      </c>
      <c r="C218" s="82"/>
      <c r="D218" s="13">
        <v>1090.7</v>
      </c>
      <c r="E218" s="13">
        <v>811.8</v>
      </c>
    </row>
    <row r="219" spans="1:5" s="6" customFormat="1" ht="12.75" customHeight="1" x14ac:dyDescent="0.25">
      <c r="A219" s="94"/>
      <c r="B219" s="57" t="s">
        <v>12</v>
      </c>
      <c r="C219" s="83"/>
      <c r="D219" s="13">
        <v>36.200000000000003</v>
      </c>
      <c r="E219" s="49"/>
    </row>
    <row r="220" spans="1:5" s="6" customFormat="1" ht="18" customHeight="1" x14ac:dyDescent="0.25">
      <c r="A220" s="94" t="s">
        <v>57</v>
      </c>
      <c r="B220" s="24" t="s">
        <v>60</v>
      </c>
      <c r="C220" s="18"/>
      <c r="D220" s="11">
        <f t="shared" ref="D220:E220" si="104">SUM(D221+D223)</f>
        <v>2428.4</v>
      </c>
      <c r="E220" s="11">
        <f t="shared" si="104"/>
        <v>1938.7</v>
      </c>
    </row>
    <row r="221" spans="1:5" s="6" customFormat="1" ht="15" customHeight="1" x14ac:dyDescent="0.25">
      <c r="A221" s="94"/>
      <c r="B221" s="3" t="s">
        <v>128</v>
      </c>
      <c r="C221" s="4" t="s">
        <v>6</v>
      </c>
      <c r="D221" s="48">
        <f t="shared" ref="D221:E221" si="105">SUM(D222)</f>
        <v>0</v>
      </c>
      <c r="E221" s="48">
        <f t="shared" si="105"/>
        <v>0</v>
      </c>
    </row>
    <row r="222" spans="1:5" s="6" customFormat="1" ht="12.75" customHeight="1" x14ac:dyDescent="0.25">
      <c r="A222" s="94"/>
      <c r="B222" s="59" t="s">
        <v>10</v>
      </c>
      <c r="C222" s="53"/>
      <c r="D222" s="13"/>
      <c r="E222" s="13"/>
    </row>
    <row r="223" spans="1:5" s="6" customFormat="1" ht="30.75" customHeight="1" x14ac:dyDescent="0.25">
      <c r="A223" s="94"/>
      <c r="B223" s="5" t="s">
        <v>131</v>
      </c>
      <c r="C223" s="4" t="s">
        <v>13</v>
      </c>
      <c r="D223" s="12">
        <f t="shared" ref="D223:E223" si="106">SUM(D224:D229)</f>
        <v>2428.4</v>
      </c>
      <c r="E223" s="12">
        <f t="shared" si="106"/>
        <v>1938.7</v>
      </c>
    </row>
    <row r="224" spans="1:5" s="6" customFormat="1" ht="12.75" customHeight="1" x14ac:dyDescent="0.25">
      <c r="A224" s="94"/>
      <c r="B224" s="57" t="s">
        <v>14</v>
      </c>
      <c r="C224" s="81"/>
      <c r="D224" s="13"/>
      <c r="E224" s="13"/>
    </row>
    <row r="225" spans="1:5" s="6" customFormat="1" ht="12.75" customHeight="1" x14ac:dyDescent="0.25">
      <c r="A225" s="94"/>
      <c r="B225" s="57" t="s">
        <v>15</v>
      </c>
      <c r="C225" s="82"/>
      <c r="D225" s="13">
        <v>1412.2</v>
      </c>
      <c r="E225" s="13">
        <v>1364.5</v>
      </c>
    </row>
    <row r="226" spans="1:5" s="6" customFormat="1" ht="12.75" customHeight="1" x14ac:dyDescent="0.25">
      <c r="A226" s="94"/>
      <c r="B226" s="59" t="s">
        <v>10</v>
      </c>
      <c r="C226" s="82"/>
      <c r="D226" s="45">
        <v>73</v>
      </c>
      <c r="E226" s="13"/>
    </row>
    <row r="227" spans="1:5" s="6" customFormat="1" ht="12.75" customHeight="1" x14ac:dyDescent="0.25">
      <c r="A227" s="94"/>
      <c r="B227" s="57" t="s">
        <v>143</v>
      </c>
      <c r="C227" s="82"/>
      <c r="D227" s="13"/>
      <c r="E227" s="13"/>
    </row>
    <row r="228" spans="1:5" s="6" customFormat="1" ht="12.75" customHeight="1" x14ac:dyDescent="0.25">
      <c r="A228" s="94"/>
      <c r="B228" s="57" t="s">
        <v>5</v>
      </c>
      <c r="C228" s="82"/>
      <c r="D228" s="13">
        <v>938.1</v>
      </c>
      <c r="E228" s="13">
        <v>574.20000000000005</v>
      </c>
    </row>
    <row r="229" spans="1:5" s="6" customFormat="1" ht="12.75" customHeight="1" x14ac:dyDescent="0.25">
      <c r="A229" s="94"/>
      <c r="B229" s="57" t="s">
        <v>12</v>
      </c>
      <c r="C229" s="83"/>
      <c r="D229" s="13">
        <v>5.0999999999999996</v>
      </c>
      <c r="E229" s="49"/>
    </row>
    <row r="230" spans="1:5" s="6" customFormat="1" ht="18" customHeight="1" x14ac:dyDescent="0.25">
      <c r="A230" s="94" t="s">
        <v>59</v>
      </c>
      <c r="B230" s="24" t="s">
        <v>62</v>
      </c>
      <c r="C230" s="18"/>
      <c r="D230" s="11">
        <f t="shared" ref="D230:E230" si="107">SUM(D231+D233)</f>
        <v>1806.4</v>
      </c>
      <c r="E230" s="11">
        <f t="shared" si="107"/>
        <v>1452</v>
      </c>
    </row>
    <row r="231" spans="1:5" s="6" customFormat="1" ht="15" customHeight="1" x14ac:dyDescent="0.25">
      <c r="A231" s="94"/>
      <c r="B231" s="3" t="s">
        <v>128</v>
      </c>
      <c r="C231" s="4" t="s">
        <v>6</v>
      </c>
      <c r="D231" s="48">
        <f t="shared" ref="D231:E231" si="108">SUM(D232)</f>
        <v>0</v>
      </c>
      <c r="E231" s="48">
        <f t="shared" si="108"/>
        <v>0</v>
      </c>
    </row>
    <row r="232" spans="1:5" s="6" customFormat="1" ht="12.75" customHeight="1" x14ac:dyDescent="0.25">
      <c r="A232" s="94"/>
      <c r="B232" s="59" t="s">
        <v>10</v>
      </c>
      <c r="C232" s="53"/>
      <c r="D232" s="13"/>
      <c r="E232" s="13"/>
    </row>
    <row r="233" spans="1:5" s="6" customFormat="1" ht="30.75" customHeight="1" x14ac:dyDescent="0.25">
      <c r="A233" s="94"/>
      <c r="B233" s="5" t="s">
        <v>131</v>
      </c>
      <c r="C233" s="4" t="s">
        <v>13</v>
      </c>
      <c r="D233" s="12">
        <f t="shared" ref="D233:E233" si="109">SUM(D234:D239)</f>
        <v>1806.4</v>
      </c>
      <c r="E233" s="12">
        <f t="shared" si="109"/>
        <v>1452</v>
      </c>
    </row>
    <row r="234" spans="1:5" s="6" customFormat="1" ht="12.75" customHeight="1" x14ac:dyDescent="0.25">
      <c r="A234" s="94"/>
      <c r="B234" s="57" t="s">
        <v>14</v>
      </c>
      <c r="C234" s="81"/>
      <c r="D234" s="13"/>
      <c r="E234" s="13"/>
    </row>
    <row r="235" spans="1:5" s="6" customFormat="1" ht="12.75" customHeight="1" x14ac:dyDescent="0.25">
      <c r="A235" s="94"/>
      <c r="B235" s="57" t="s">
        <v>15</v>
      </c>
      <c r="C235" s="82"/>
      <c r="D235" s="13">
        <v>943.2</v>
      </c>
      <c r="E235" s="13">
        <v>911.5</v>
      </c>
    </row>
    <row r="236" spans="1:5" s="6" customFormat="1" ht="12.75" customHeight="1" x14ac:dyDescent="0.25">
      <c r="A236" s="94"/>
      <c r="B236" s="59" t="s">
        <v>10</v>
      </c>
      <c r="C236" s="82"/>
      <c r="D236" s="45">
        <v>52</v>
      </c>
      <c r="E236" s="13"/>
    </row>
    <row r="237" spans="1:5" s="6" customFormat="1" ht="12.75" customHeight="1" x14ac:dyDescent="0.25">
      <c r="A237" s="94"/>
      <c r="B237" s="57" t="s">
        <v>143</v>
      </c>
      <c r="C237" s="82"/>
      <c r="D237" s="13"/>
      <c r="E237" s="13"/>
    </row>
    <row r="238" spans="1:5" s="6" customFormat="1" ht="12.75" customHeight="1" x14ac:dyDescent="0.25">
      <c r="A238" s="94"/>
      <c r="B238" s="57" t="s">
        <v>5</v>
      </c>
      <c r="C238" s="82"/>
      <c r="D238" s="13">
        <v>794.7</v>
      </c>
      <c r="E238" s="13">
        <v>540.5</v>
      </c>
    </row>
    <row r="239" spans="1:5" s="6" customFormat="1" ht="12.75" customHeight="1" x14ac:dyDescent="0.25">
      <c r="A239" s="94"/>
      <c r="B239" s="57" t="s">
        <v>12</v>
      </c>
      <c r="C239" s="83"/>
      <c r="D239" s="13">
        <v>16.5</v>
      </c>
      <c r="E239" s="49"/>
    </row>
    <row r="240" spans="1:5" s="6" customFormat="1" ht="18" customHeight="1" x14ac:dyDescent="0.25">
      <c r="A240" s="94" t="s">
        <v>61</v>
      </c>
      <c r="B240" s="24" t="s">
        <v>64</v>
      </c>
      <c r="C240" s="18"/>
      <c r="D240" s="11">
        <f t="shared" ref="D240:E240" si="110">SUM(D241+D243)</f>
        <v>2967.6</v>
      </c>
      <c r="E240" s="11">
        <f t="shared" si="110"/>
        <v>2450.7000000000003</v>
      </c>
    </row>
    <row r="241" spans="1:5" s="6" customFormat="1" ht="15" customHeight="1" x14ac:dyDescent="0.25">
      <c r="A241" s="94"/>
      <c r="B241" s="3" t="s">
        <v>128</v>
      </c>
      <c r="C241" s="4" t="s">
        <v>6</v>
      </c>
      <c r="D241" s="48">
        <f t="shared" ref="D241:E241" si="111">SUM(D242)</f>
        <v>0</v>
      </c>
      <c r="E241" s="48">
        <f t="shared" si="111"/>
        <v>0</v>
      </c>
    </row>
    <row r="242" spans="1:5" s="6" customFormat="1" ht="12.75" customHeight="1" x14ac:dyDescent="0.25">
      <c r="A242" s="94"/>
      <c r="B242" s="59" t="s">
        <v>10</v>
      </c>
      <c r="C242" s="53"/>
      <c r="D242" s="13"/>
      <c r="E242" s="13"/>
    </row>
    <row r="243" spans="1:5" s="6" customFormat="1" ht="30.75" customHeight="1" x14ac:dyDescent="0.25">
      <c r="A243" s="94"/>
      <c r="B243" s="5" t="s">
        <v>131</v>
      </c>
      <c r="C243" s="4" t="s">
        <v>13</v>
      </c>
      <c r="D243" s="12">
        <f t="shared" ref="D243:E243" si="112">SUM(D244:D249)</f>
        <v>2967.6</v>
      </c>
      <c r="E243" s="12">
        <f t="shared" si="112"/>
        <v>2450.7000000000003</v>
      </c>
    </row>
    <row r="244" spans="1:5" s="6" customFormat="1" ht="12.75" customHeight="1" x14ac:dyDescent="0.25">
      <c r="A244" s="94"/>
      <c r="B244" s="57" t="s">
        <v>15</v>
      </c>
      <c r="C244" s="87"/>
      <c r="D244" s="13">
        <v>2062.1999999999998</v>
      </c>
      <c r="E244" s="13">
        <v>1983.4</v>
      </c>
    </row>
    <row r="245" spans="1:5" s="6" customFormat="1" ht="12.75" customHeight="1" x14ac:dyDescent="0.25">
      <c r="A245" s="94"/>
      <c r="B245" s="59" t="s">
        <v>10</v>
      </c>
      <c r="C245" s="87"/>
      <c r="D245" s="45">
        <v>68</v>
      </c>
      <c r="E245" s="13"/>
    </row>
    <row r="246" spans="1:5" s="6" customFormat="1" ht="12.75" customHeight="1" x14ac:dyDescent="0.25">
      <c r="A246" s="94"/>
      <c r="B246" s="57" t="s">
        <v>143</v>
      </c>
      <c r="C246" s="87"/>
      <c r="D246" s="13"/>
      <c r="E246" s="13"/>
    </row>
    <row r="247" spans="1:5" s="6" customFormat="1" ht="12.75" customHeight="1" x14ac:dyDescent="0.25">
      <c r="A247" s="94"/>
      <c r="B247" s="57" t="s">
        <v>142</v>
      </c>
      <c r="C247" s="87"/>
      <c r="D247" s="13"/>
      <c r="E247" s="13"/>
    </row>
    <row r="248" spans="1:5" s="6" customFormat="1" ht="12.75" customHeight="1" x14ac:dyDescent="0.25">
      <c r="A248" s="94"/>
      <c r="B248" s="57" t="s">
        <v>5</v>
      </c>
      <c r="C248" s="87"/>
      <c r="D248" s="13">
        <v>833.8</v>
      </c>
      <c r="E248" s="13">
        <v>467.3</v>
      </c>
    </row>
    <row r="249" spans="1:5" s="6" customFormat="1" ht="12.75" customHeight="1" x14ac:dyDescent="0.25">
      <c r="A249" s="94"/>
      <c r="B249" s="57" t="s">
        <v>12</v>
      </c>
      <c r="C249" s="87"/>
      <c r="D249" s="13">
        <v>3.6</v>
      </c>
      <c r="E249" s="49"/>
    </row>
    <row r="250" spans="1:5" s="6" customFormat="1" ht="18" customHeight="1" x14ac:dyDescent="0.25">
      <c r="A250" s="94" t="s">
        <v>63</v>
      </c>
      <c r="B250" s="24" t="s">
        <v>66</v>
      </c>
      <c r="C250" s="18"/>
      <c r="D250" s="11">
        <f t="shared" ref="D250:E250" si="113">SUM(D251+D253)</f>
        <v>920.4</v>
      </c>
      <c r="E250" s="11">
        <f t="shared" si="113"/>
        <v>778.7</v>
      </c>
    </row>
    <row r="251" spans="1:5" s="6" customFormat="1" ht="15" customHeight="1" x14ac:dyDescent="0.25">
      <c r="A251" s="94"/>
      <c r="B251" s="3" t="s">
        <v>128</v>
      </c>
      <c r="C251" s="4" t="s">
        <v>6</v>
      </c>
      <c r="D251" s="48">
        <f t="shared" ref="D251:E251" si="114">SUM(D252)</f>
        <v>0</v>
      </c>
      <c r="E251" s="48">
        <f t="shared" si="114"/>
        <v>0</v>
      </c>
    </row>
    <row r="252" spans="1:5" s="6" customFormat="1" ht="12.75" customHeight="1" x14ac:dyDescent="0.25">
      <c r="A252" s="94"/>
      <c r="B252" s="59" t="s">
        <v>10</v>
      </c>
      <c r="C252" s="53"/>
      <c r="D252" s="13"/>
      <c r="E252" s="13"/>
    </row>
    <row r="253" spans="1:5" s="6" customFormat="1" ht="30.75" customHeight="1" x14ac:dyDescent="0.25">
      <c r="A253" s="94"/>
      <c r="B253" s="5" t="s">
        <v>131</v>
      </c>
      <c r="C253" s="4" t="s">
        <v>13</v>
      </c>
      <c r="D253" s="12">
        <f t="shared" ref="D253:E253" si="115">SUM(D254:D259)</f>
        <v>920.4</v>
      </c>
      <c r="E253" s="12">
        <f t="shared" si="115"/>
        <v>778.7</v>
      </c>
    </row>
    <row r="254" spans="1:5" s="6" customFormat="1" ht="12.75" customHeight="1" x14ac:dyDescent="0.25">
      <c r="A254" s="94"/>
      <c r="B254" s="57" t="s">
        <v>15</v>
      </c>
      <c r="C254" s="87"/>
      <c r="D254" s="13">
        <v>432.4</v>
      </c>
      <c r="E254" s="13">
        <v>417.8</v>
      </c>
    </row>
    <row r="255" spans="1:5" s="6" customFormat="1" ht="12.75" customHeight="1" x14ac:dyDescent="0.25">
      <c r="A255" s="94"/>
      <c r="B255" s="59" t="s">
        <v>10</v>
      </c>
      <c r="C255" s="87"/>
      <c r="D255" s="45">
        <v>16.399999999999999</v>
      </c>
      <c r="E255" s="13"/>
    </row>
    <row r="256" spans="1:5" s="6" customFormat="1" ht="12.75" customHeight="1" x14ac:dyDescent="0.25">
      <c r="A256" s="94"/>
      <c r="B256" s="57" t="s">
        <v>144</v>
      </c>
      <c r="C256" s="87"/>
      <c r="D256" s="13"/>
      <c r="E256" s="13"/>
    </row>
    <row r="257" spans="1:5" s="6" customFormat="1" ht="12.75" customHeight="1" x14ac:dyDescent="0.25">
      <c r="A257" s="94"/>
      <c r="B257" s="57" t="s">
        <v>143</v>
      </c>
      <c r="C257" s="87"/>
      <c r="D257" s="13"/>
      <c r="E257" s="13"/>
    </row>
    <row r="258" spans="1:5" s="6" customFormat="1" ht="12.75" customHeight="1" x14ac:dyDescent="0.25">
      <c r="A258" s="94"/>
      <c r="B258" s="57" t="s">
        <v>5</v>
      </c>
      <c r="C258" s="87"/>
      <c r="D258" s="13">
        <v>448.6</v>
      </c>
      <c r="E258" s="13">
        <v>360.9</v>
      </c>
    </row>
    <row r="259" spans="1:5" s="6" customFormat="1" ht="12.75" customHeight="1" x14ac:dyDescent="0.25">
      <c r="A259" s="94"/>
      <c r="B259" s="57" t="s">
        <v>12</v>
      </c>
      <c r="C259" s="87"/>
      <c r="D259" s="13">
        <v>23</v>
      </c>
      <c r="E259" s="49"/>
    </row>
    <row r="260" spans="1:5" s="6" customFormat="1" ht="18" customHeight="1" x14ac:dyDescent="0.25">
      <c r="A260" s="94" t="s">
        <v>65</v>
      </c>
      <c r="B260" s="24" t="s">
        <v>69</v>
      </c>
      <c r="C260" s="18"/>
      <c r="D260" s="11">
        <f t="shared" ref="D260:E260" si="116">SUM(D261+D263)</f>
        <v>1435</v>
      </c>
      <c r="E260" s="11">
        <f t="shared" si="116"/>
        <v>1207.2</v>
      </c>
    </row>
    <row r="261" spans="1:5" s="6" customFormat="1" ht="15" customHeight="1" x14ac:dyDescent="0.25">
      <c r="A261" s="94"/>
      <c r="B261" s="3" t="s">
        <v>128</v>
      </c>
      <c r="C261" s="4" t="s">
        <v>6</v>
      </c>
      <c r="D261" s="48">
        <f t="shared" ref="D261:E261" si="117">SUM(D262)</f>
        <v>0</v>
      </c>
      <c r="E261" s="48">
        <f t="shared" si="117"/>
        <v>0</v>
      </c>
    </row>
    <row r="262" spans="1:5" s="6" customFormat="1" ht="12.75" customHeight="1" x14ac:dyDescent="0.25">
      <c r="A262" s="94"/>
      <c r="B262" s="59" t="s">
        <v>10</v>
      </c>
      <c r="C262" s="53"/>
      <c r="D262" s="13"/>
      <c r="E262" s="13"/>
    </row>
    <row r="263" spans="1:5" s="6" customFormat="1" ht="30.75" customHeight="1" x14ac:dyDescent="0.25">
      <c r="A263" s="94"/>
      <c r="B263" s="5" t="s">
        <v>136</v>
      </c>
      <c r="C263" s="4" t="s">
        <v>13</v>
      </c>
      <c r="D263" s="12">
        <f t="shared" ref="D263:E263" si="118">SUM(D264:D270)</f>
        <v>1435</v>
      </c>
      <c r="E263" s="12">
        <f t="shared" si="118"/>
        <v>1207.2</v>
      </c>
    </row>
    <row r="264" spans="1:5" s="6" customFormat="1" ht="12.75" customHeight="1" x14ac:dyDescent="0.25">
      <c r="A264" s="94"/>
      <c r="B264" s="57" t="s">
        <v>14</v>
      </c>
      <c r="C264" s="81"/>
      <c r="D264" s="13"/>
      <c r="E264" s="13"/>
    </row>
    <row r="265" spans="1:5" s="6" customFormat="1" ht="12.75" customHeight="1" x14ac:dyDescent="0.25">
      <c r="A265" s="94"/>
      <c r="B265" s="57" t="s">
        <v>15</v>
      </c>
      <c r="C265" s="82"/>
      <c r="D265" s="13">
        <v>765</v>
      </c>
      <c r="E265" s="13">
        <v>742</v>
      </c>
    </row>
    <row r="266" spans="1:5" s="6" customFormat="1" ht="12.75" customHeight="1" x14ac:dyDescent="0.25">
      <c r="A266" s="94"/>
      <c r="B266" s="59" t="s">
        <v>10</v>
      </c>
      <c r="C266" s="82"/>
      <c r="D266" s="13">
        <v>31</v>
      </c>
      <c r="E266" s="13"/>
    </row>
    <row r="267" spans="1:5" s="6" customFormat="1" ht="12.75" customHeight="1" x14ac:dyDescent="0.25">
      <c r="A267" s="94"/>
      <c r="B267" s="57" t="s">
        <v>144</v>
      </c>
      <c r="C267" s="82"/>
      <c r="D267" s="13"/>
      <c r="E267" s="13"/>
    </row>
    <row r="268" spans="1:5" s="6" customFormat="1" ht="12.75" customHeight="1" x14ac:dyDescent="0.25">
      <c r="A268" s="94"/>
      <c r="B268" s="57" t="s">
        <v>143</v>
      </c>
      <c r="C268" s="82"/>
      <c r="D268" s="13"/>
      <c r="E268" s="13"/>
    </row>
    <row r="269" spans="1:5" s="6" customFormat="1" ht="12.75" customHeight="1" x14ac:dyDescent="0.25">
      <c r="A269" s="94"/>
      <c r="B269" s="57" t="s">
        <v>5</v>
      </c>
      <c r="C269" s="82"/>
      <c r="D269" s="13">
        <v>613</v>
      </c>
      <c r="E269" s="13">
        <v>465.2</v>
      </c>
    </row>
    <row r="270" spans="1:5" s="6" customFormat="1" ht="12.75" customHeight="1" x14ac:dyDescent="0.25">
      <c r="A270" s="94"/>
      <c r="B270" s="57" t="s">
        <v>12</v>
      </c>
      <c r="C270" s="83"/>
      <c r="D270" s="13">
        <v>26</v>
      </c>
      <c r="E270" s="13"/>
    </row>
    <row r="271" spans="1:5" s="6" customFormat="1" ht="18" customHeight="1" x14ac:dyDescent="0.25">
      <c r="A271" s="94" t="s">
        <v>67</v>
      </c>
      <c r="B271" s="24" t="s">
        <v>71</v>
      </c>
      <c r="C271" s="18"/>
      <c r="D271" s="11">
        <f t="shared" ref="D271:E271" si="119">SUM(D272+D274)</f>
        <v>1251.5999999999999</v>
      </c>
      <c r="E271" s="11">
        <f t="shared" si="119"/>
        <v>1010.9</v>
      </c>
    </row>
    <row r="272" spans="1:5" s="6" customFormat="1" ht="15" customHeight="1" x14ac:dyDescent="0.25">
      <c r="A272" s="94"/>
      <c r="B272" s="3" t="s">
        <v>128</v>
      </c>
      <c r="C272" s="4" t="s">
        <v>6</v>
      </c>
      <c r="D272" s="48">
        <f t="shared" ref="D272:E272" si="120">SUM(D273)</f>
        <v>0</v>
      </c>
      <c r="E272" s="48">
        <f t="shared" si="120"/>
        <v>0</v>
      </c>
    </row>
    <row r="273" spans="1:5" s="6" customFormat="1" ht="12.75" customHeight="1" x14ac:dyDescent="0.25">
      <c r="A273" s="94"/>
      <c r="B273" s="59" t="s">
        <v>10</v>
      </c>
      <c r="C273" s="53"/>
      <c r="D273" s="13"/>
      <c r="E273" s="13"/>
    </row>
    <row r="274" spans="1:5" s="6" customFormat="1" ht="30.75" customHeight="1" x14ac:dyDescent="0.25">
      <c r="A274" s="94"/>
      <c r="B274" s="5" t="s">
        <v>136</v>
      </c>
      <c r="C274" s="4" t="s">
        <v>13</v>
      </c>
      <c r="D274" s="12">
        <f t="shared" ref="D274:E274" si="121">SUM(D275:D280)</f>
        <v>1251.5999999999999</v>
      </c>
      <c r="E274" s="12">
        <f t="shared" si="121"/>
        <v>1010.9</v>
      </c>
    </row>
    <row r="275" spans="1:5" s="6" customFormat="1" ht="12.75" customHeight="1" x14ac:dyDescent="0.25">
      <c r="A275" s="94"/>
      <c r="B275" s="57" t="s">
        <v>15</v>
      </c>
      <c r="C275" s="87"/>
      <c r="D275" s="13">
        <v>729.8</v>
      </c>
      <c r="E275" s="13">
        <v>705.9</v>
      </c>
    </row>
    <row r="276" spans="1:5" s="6" customFormat="1" ht="12.75" customHeight="1" x14ac:dyDescent="0.25">
      <c r="A276" s="94"/>
      <c r="B276" s="59" t="s">
        <v>10</v>
      </c>
      <c r="C276" s="87"/>
      <c r="D276" s="13">
        <v>32</v>
      </c>
      <c r="E276" s="13"/>
    </row>
    <row r="277" spans="1:5" s="6" customFormat="1" ht="12.75" customHeight="1" x14ac:dyDescent="0.25">
      <c r="A277" s="94"/>
      <c r="B277" s="57" t="s">
        <v>144</v>
      </c>
      <c r="C277" s="87"/>
      <c r="D277" s="13"/>
      <c r="E277" s="13"/>
    </row>
    <row r="278" spans="1:5" s="6" customFormat="1" ht="12.75" customHeight="1" x14ac:dyDescent="0.25">
      <c r="A278" s="94"/>
      <c r="B278" s="57" t="s">
        <v>143</v>
      </c>
      <c r="C278" s="87"/>
      <c r="D278" s="13"/>
      <c r="E278" s="13"/>
    </row>
    <row r="279" spans="1:5" s="6" customFormat="1" ht="12.75" customHeight="1" x14ac:dyDescent="0.25">
      <c r="A279" s="94"/>
      <c r="B279" s="57" t="s">
        <v>5</v>
      </c>
      <c r="C279" s="87"/>
      <c r="D279" s="15">
        <v>458.4</v>
      </c>
      <c r="E279" s="15">
        <v>305</v>
      </c>
    </row>
    <row r="280" spans="1:5" s="6" customFormat="1" ht="12.75" customHeight="1" x14ac:dyDescent="0.25">
      <c r="A280" s="94"/>
      <c r="B280" s="57" t="s">
        <v>12</v>
      </c>
      <c r="C280" s="87"/>
      <c r="D280" s="13">
        <v>31.4</v>
      </c>
      <c r="E280" s="13"/>
    </row>
    <row r="281" spans="1:5" s="6" customFormat="1" ht="18" customHeight="1" x14ac:dyDescent="0.25">
      <c r="A281" s="94" t="s">
        <v>68</v>
      </c>
      <c r="B281" s="24" t="s">
        <v>139</v>
      </c>
      <c r="C281" s="18"/>
      <c r="D281" s="11">
        <f t="shared" ref="D281:E281" si="122">SUM(D282+D284)</f>
        <v>1014.4</v>
      </c>
      <c r="E281" s="11">
        <f t="shared" si="122"/>
        <v>831.09999999999991</v>
      </c>
    </row>
    <row r="282" spans="1:5" s="6" customFormat="1" ht="15" customHeight="1" x14ac:dyDescent="0.25">
      <c r="A282" s="94"/>
      <c r="B282" s="3" t="s">
        <v>128</v>
      </c>
      <c r="C282" s="4" t="s">
        <v>6</v>
      </c>
      <c r="D282" s="48">
        <f t="shared" ref="D282:E282" si="123">SUM(D283)</f>
        <v>0</v>
      </c>
      <c r="E282" s="48">
        <f t="shared" si="123"/>
        <v>0</v>
      </c>
    </row>
    <row r="283" spans="1:5" s="6" customFormat="1" ht="12.75" customHeight="1" x14ac:dyDescent="0.25">
      <c r="A283" s="94"/>
      <c r="B283" s="59" t="s">
        <v>10</v>
      </c>
      <c r="C283" s="53"/>
      <c r="D283" s="13"/>
      <c r="E283" s="13"/>
    </row>
    <row r="284" spans="1:5" s="6" customFormat="1" ht="30.75" customHeight="1" x14ac:dyDescent="0.25">
      <c r="A284" s="94"/>
      <c r="B284" s="5" t="s">
        <v>131</v>
      </c>
      <c r="C284" s="4" t="s">
        <v>13</v>
      </c>
      <c r="D284" s="12">
        <f t="shared" ref="D284:E284" si="124">SUM(D285:D290)</f>
        <v>1014.4</v>
      </c>
      <c r="E284" s="12">
        <f t="shared" si="124"/>
        <v>831.09999999999991</v>
      </c>
    </row>
    <row r="285" spans="1:5" s="6" customFormat="1" ht="12.75" customHeight="1" x14ac:dyDescent="0.25">
      <c r="A285" s="94"/>
      <c r="B285" s="57" t="s">
        <v>15</v>
      </c>
      <c r="C285" s="87"/>
      <c r="D285" s="13">
        <v>542.29999999999995</v>
      </c>
      <c r="E285" s="13">
        <v>526.79999999999995</v>
      </c>
    </row>
    <row r="286" spans="1:5" s="6" customFormat="1" ht="12.75" customHeight="1" x14ac:dyDescent="0.25">
      <c r="A286" s="94"/>
      <c r="B286" s="59" t="s">
        <v>10</v>
      </c>
      <c r="C286" s="87"/>
      <c r="D286" s="13">
        <v>16</v>
      </c>
      <c r="E286" s="13"/>
    </row>
    <row r="287" spans="1:5" s="6" customFormat="1" ht="12.75" customHeight="1" x14ac:dyDescent="0.25">
      <c r="A287" s="94"/>
      <c r="B287" s="57" t="s">
        <v>144</v>
      </c>
      <c r="C287" s="87"/>
      <c r="D287" s="13"/>
      <c r="E287" s="13"/>
    </row>
    <row r="288" spans="1:5" s="6" customFormat="1" ht="12.75" customHeight="1" x14ac:dyDescent="0.25">
      <c r="A288" s="94"/>
      <c r="B288" s="57" t="s">
        <v>143</v>
      </c>
      <c r="C288" s="87"/>
      <c r="D288" s="13"/>
      <c r="E288" s="13"/>
    </row>
    <row r="289" spans="1:5" s="6" customFormat="1" ht="12.75" customHeight="1" x14ac:dyDescent="0.25">
      <c r="A289" s="94"/>
      <c r="B289" s="57" t="s">
        <v>5</v>
      </c>
      <c r="C289" s="87"/>
      <c r="D289" s="13">
        <v>455.6</v>
      </c>
      <c r="E289" s="13">
        <v>304.3</v>
      </c>
    </row>
    <row r="290" spans="1:5" s="6" customFormat="1" ht="12.75" customHeight="1" x14ac:dyDescent="0.25">
      <c r="A290" s="94"/>
      <c r="B290" s="57" t="s">
        <v>12</v>
      </c>
      <c r="C290" s="87"/>
      <c r="D290" s="13">
        <v>0.5</v>
      </c>
      <c r="E290" s="13"/>
    </row>
    <row r="291" spans="1:5" s="6" customFormat="1" ht="18" customHeight="1" x14ac:dyDescent="0.25">
      <c r="A291" s="94" t="s">
        <v>70</v>
      </c>
      <c r="B291" s="24" t="s">
        <v>75</v>
      </c>
      <c r="C291" s="18"/>
      <c r="D291" s="11">
        <f t="shared" ref="D291:E291" si="125">SUM(D292+D294)</f>
        <v>731.1</v>
      </c>
      <c r="E291" s="11">
        <f t="shared" si="125"/>
        <v>627.5</v>
      </c>
    </row>
    <row r="292" spans="1:5" s="6" customFormat="1" ht="15" customHeight="1" x14ac:dyDescent="0.25">
      <c r="A292" s="94"/>
      <c r="B292" s="3" t="s">
        <v>128</v>
      </c>
      <c r="C292" s="4" t="s">
        <v>6</v>
      </c>
      <c r="D292" s="48">
        <f t="shared" ref="D292:E292" si="126">SUM(D293)</f>
        <v>0</v>
      </c>
      <c r="E292" s="48">
        <f t="shared" si="126"/>
        <v>0</v>
      </c>
    </row>
    <row r="293" spans="1:5" s="6" customFormat="1" ht="12.75" customHeight="1" x14ac:dyDescent="0.25">
      <c r="A293" s="94"/>
      <c r="B293" s="59" t="s">
        <v>10</v>
      </c>
      <c r="C293" s="53"/>
      <c r="D293" s="13"/>
      <c r="E293" s="13"/>
    </row>
    <row r="294" spans="1:5" s="6" customFormat="1" ht="30.75" customHeight="1" x14ac:dyDescent="0.25">
      <c r="A294" s="94"/>
      <c r="B294" s="5" t="s">
        <v>131</v>
      </c>
      <c r="C294" s="4" t="s">
        <v>13</v>
      </c>
      <c r="D294" s="12">
        <f t="shared" ref="D294:E294" si="127">SUM(D295:D300)</f>
        <v>731.1</v>
      </c>
      <c r="E294" s="12">
        <f t="shared" si="127"/>
        <v>627.5</v>
      </c>
    </row>
    <row r="295" spans="1:5" s="6" customFormat="1" ht="12.75" customHeight="1" x14ac:dyDescent="0.25">
      <c r="A295" s="94"/>
      <c r="B295" s="57" t="s">
        <v>15</v>
      </c>
      <c r="C295" s="87"/>
      <c r="D295" s="13">
        <v>296.39999999999998</v>
      </c>
      <c r="E295" s="13">
        <v>286.2</v>
      </c>
    </row>
    <row r="296" spans="1:5" s="6" customFormat="1" ht="12.75" customHeight="1" x14ac:dyDescent="0.25">
      <c r="A296" s="94"/>
      <c r="B296" s="59" t="s">
        <v>10</v>
      </c>
      <c r="C296" s="87"/>
      <c r="D296" s="13">
        <v>16</v>
      </c>
      <c r="E296" s="13"/>
    </row>
    <row r="297" spans="1:5" s="6" customFormat="1" ht="12.75" customHeight="1" x14ac:dyDescent="0.25">
      <c r="A297" s="94"/>
      <c r="B297" s="57" t="s">
        <v>144</v>
      </c>
      <c r="C297" s="87"/>
      <c r="D297" s="13"/>
      <c r="E297" s="13"/>
    </row>
    <row r="298" spans="1:5" s="6" customFormat="1" ht="12.75" customHeight="1" x14ac:dyDescent="0.25">
      <c r="A298" s="94"/>
      <c r="B298" s="57" t="s">
        <v>143</v>
      </c>
      <c r="C298" s="87"/>
      <c r="D298" s="13"/>
      <c r="E298" s="13"/>
    </row>
    <row r="299" spans="1:5" s="6" customFormat="1" ht="12.75" customHeight="1" x14ac:dyDescent="0.25">
      <c r="A299" s="94"/>
      <c r="B299" s="57" t="s">
        <v>5</v>
      </c>
      <c r="C299" s="87"/>
      <c r="D299" s="13">
        <v>398</v>
      </c>
      <c r="E299" s="13">
        <v>341.3</v>
      </c>
    </row>
    <row r="300" spans="1:5" s="6" customFormat="1" ht="12.75" customHeight="1" x14ac:dyDescent="0.25">
      <c r="A300" s="94"/>
      <c r="B300" s="57" t="s">
        <v>12</v>
      </c>
      <c r="C300" s="87"/>
      <c r="D300" s="13">
        <v>20.7</v>
      </c>
      <c r="E300" s="13"/>
    </row>
    <row r="301" spans="1:5" s="6" customFormat="1" ht="18" customHeight="1" x14ac:dyDescent="0.25">
      <c r="A301" s="94" t="s">
        <v>72</v>
      </c>
      <c r="B301" s="24" t="s">
        <v>77</v>
      </c>
      <c r="C301" s="18"/>
      <c r="D301" s="11">
        <f t="shared" ref="D301:E301" si="128">SUM(D302+D304)</f>
        <v>1507.2</v>
      </c>
      <c r="E301" s="11">
        <f t="shared" si="128"/>
        <v>1238</v>
      </c>
    </row>
    <row r="302" spans="1:5" s="6" customFormat="1" ht="15" customHeight="1" x14ac:dyDescent="0.25">
      <c r="A302" s="94"/>
      <c r="B302" s="3" t="s">
        <v>128</v>
      </c>
      <c r="C302" s="4" t="s">
        <v>6</v>
      </c>
      <c r="D302" s="48">
        <f t="shared" ref="D302:E302" si="129">SUM(D303)</f>
        <v>0</v>
      </c>
      <c r="E302" s="48">
        <f t="shared" si="129"/>
        <v>0</v>
      </c>
    </row>
    <row r="303" spans="1:5" s="6" customFormat="1" ht="12.75" customHeight="1" x14ac:dyDescent="0.25">
      <c r="A303" s="94"/>
      <c r="B303" s="59" t="s">
        <v>10</v>
      </c>
      <c r="C303" s="53"/>
      <c r="D303" s="13"/>
      <c r="E303" s="13"/>
    </row>
    <row r="304" spans="1:5" s="6" customFormat="1" ht="30.75" customHeight="1" x14ac:dyDescent="0.25">
      <c r="A304" s="94"/>
      <c r="B304" s="5" t="s">
        <v>131</v>
      </c>
      <c r="C304" s="4" t="s">
        <v>13</v>
      </c>
      <c r="D304" s="12">
        <f t="shared" ref="D304:E304" si="130">SUM(D305:D310)</f>
        <v>1507.2</v>
      </c>
      <c r="E304" s="12">
        <f t="shared" si="130"/>
        <v>1238</v>
      </c>
    </row>
    <row r="305" spans="1:5" s="6" customFormat="1" ht="12.75" customHeight="1" x14ac:dyDescent="0.25">
      <c r="A305" s="94"/>
      <c r="B305" s="57" t="s">
        <v>15</v>
      </c>
      <c r="C305" s="87"/>
      <c r="D305" s="13">
        <v>648.20000000000005</v>
      </c>
      <c r="E305" s="13">
        <v>624.9</v>
      </c>
    </row>
    <row r="306" spans="1:5" s="6" customFormat="1" ht="12.75" customHeight="1" x14ac:dyDescent="0.25">
      <c r="A306" s="94"/>
      <c r="B306" s="59" t="s">
        <v>10</v>
      </c>
      <c r="C306" s="87"/>
      <c r="D306" s="13">
        <v>29</v>
      </c>
      <c r="E306" s="13"/>
    </row>
    <row r="307" spans="1:5" s="6" customFormat="1" ht="12.75" customHeight="1" x14ac:dyDescent="0.25">
      <c r="A307" s="94"/>
      <c r="B307" s="57" t="s">
        <v>144</v>
      </c>
      <c r="C307" s="87"/>
      <c r="D307" s="13"/>
      <c r="E307" s="13"/>
    </row>
    <row r="308" spans="1:5" s="6" customFormat="1" ht="12.75" customHeight="1" x14ac:dyDescent="0.25">
      <c r="A308" s="94"/>
      <c r="B308" s="57" t="s">
        <v>143</v>
      </c>
      <c r="C308" s="87"/>
      <c r="D308" s="13"/>
      <c r="E308" s="13"/>
    </row>
    <row r="309" spans="1:5" s="6" customFormat="1" ht="12.75" customHeight="1" x14ac:dyDescent="0.25">
      <c r="A309" s="94"/>
      <c r="B309" s="57" t="s">
        <v>5</v>
      </c>
      <c r="C309" s="87"/>
      <c r="D309" s="13">
        <v>741</v>
      </c>
      <c r="E309" s="13">
        <v>613.1</v>
      </c>
    </row>
    <row r="310" spans="1:5" s="6" customFormat="1" ht="12.75" customHeight="1" x14ac:dyDescent="0.25">
      <c r="A310" s="94"/>
      <c r="B310" s="57" t="s">
        <v>12</v>
      </c>
      <c r="C310" s="87"/>
      <c r="D310" s="13">
        <v>89</v>
      </c>
      <c r="E310" s="13"/>
    </row>
    <row r="311" spans="1:5" s="6" customFormat="1" ht="18" customHeight="1" x14ac:dyDescent="0.25">
      <c r="A311" s="94" t="s">
        <v>73</v>
      </c>
      <c r="B311" s="24" t="s">
        <v>79</v>
      </c>
      <c r="C311" s="18"/>
      <c r="D311" s="11">
        <f t="shared" ref="D311:E311" si="131">SUM(D312+D314)</f>
        <v>720.4</v>
      </c>
      <c r="E311" s="11">
        <f t="shared" si="131"/>
        <v>625.29999999999995</v>
      </c>
    </row>
    <row r="312" spans="1:5" s="6" customFormat="1" ht="15" customHeight="1" x14ac:dyDescent="0.25">
      <c r="A312" s="94"/>
      <c r="B312" s="3" t="s">
        <v>128</v>
      </c>
      <c r="C312" s="4" t="s">
        <v>6</v>
      </c>
      <c r="D312" s="48">
        <f t="shared" ref="D312:E312" si="132">SUM(D313)</f>
        <v>0</v>
      </c>
      <c r="E312" s="48">
        <f t="shared" si="132"/>
        <v>0</v>
      </c>
    </row>
    <row r="313" spans="1:5" s="6" customFormat="1" ht="12.75" customHeight="1" x14ac:dyDescent="0.25">
      <c r="A313" s="94"/>
      <c r="B313" s="59" t="s">
        <v>10</v>
      </c>
      <c r="C313" s="53"/>
      <c r="D313" s="13"/>
      <c r="E313" s="13"/>
    </row>
    <row r="314" spans="1:5" s="6" customFormat="1" ht="30.75" customHeight="1" x14ac:dyDescent="0.25">
      <c r="A314" s="94"/>
      <c r="B314" s="5" t="s">
        <v>131</v>
      </c>
      <c r="C314" s="4" t="s">
        <v>13</v>
      </c>
      <c r="D314" s="12">
        <f t="shared" ref="D314:E314" si="133">SUM(D315:D318)</f>
        <v>720.4</v>
      </c>
      <c r="E314" s="12">
        <f t="shared" si="133"/>
        <v>625.29999999999995</v>
      </c>
    </row>
    <row r="315" spans="1:5" s="6" customFormat="1" ht="12.75" customHeight="1" x14ac:dyDescent="0.25">
      <c r="A315" s="94"/>
      <c r="B315" s="57" t="s">
        <v>15</v>
      </c>
      <c r="C315" s="87"/>
      <c r="D315" s="13">
        <v>193.2</v>
      </c>
      <c r="E315" s="13">
        <v>186.6</v>
      </c>
    </row>
    <row r="316" spans="1:5" s="6" customFormat="1" ht="12.75" customHeight="1" x14ac:dyDescent="0.25">
      <c r="A316" s="94"/>
      <c r="B316" s="59" t="s">
        <v>10</v>
      </c>
      <c r="C316" s="87"/>
      <c r="D316" s="13">
        <v>7</v>
      </c>
      <c r="E316" s="13"/>
    </row>
    <row r="317" spans="1:5" s="6" customFormat="1" ht="12.75" customHeight="1" x14ac:dyDescent="0.25">
      <c r="A317" s="94"/>
      <c r="B317" s="57" t="s">
        <v>5</v>
      </c>
      <c r="C317" s="87"/>
      <c r="D317" s="13">
        <v>496.8</v>
      </c>
      <c r="E317" s="13">
        <v>438.7</v>
      </c>
    </row>
    <row r="318" spans="1:5" s="6" customFormat="1" ht="12.75" customHeight="1" x14ac:dyDescent="0.25">
      <c r="A318" s="94"/>
      <c r="B318" s="57" t="s">
        <v>12</v>
      </c>
      <c r="C318" s="87"/>
      <c r="D318" s="13">
        <v>23.4</v>
      </c>
      <c r="E318" s="13"/>
    </row>
    <row r="319" spans="1:5" s="6" customFormat="1" ht="18" customHeight="1" x14ac:dyDescent="0.25">
      <c r="A319" s="94" t="s">
        <v>74</v>
      </c>
      <c r="B319" s="24" t="s">
        <v>81</v>
      </c>
      <c r="C319" s="18"/>
      <c r="D319" s="11">
        <f t="shared" ref="D319:E319" si="134">SUM(D320+D322)</f>
        <v>1152.6999999999998</v>
      </c>
      <c r="E319" s="11">
        <f t="shared" si="134"/>
        <v>995.8</v>
      </c>
    </row>
    <row r="320" spans="1:5" s="6" customFormat="1" ht="15" customHeight="1" x14ac:dyDescent="0.25">
      <c r="A320" s="94"/>
      <c r="B320" s="3" t="s">
        <v>128</v>
      </c>
      <c r="C320" s="4" t="s">
        <v>6</v>
      </c>
      <c r="D320" s="48">
        <f t="shared" ref="D320:E320" si="135">SUM(D321)</f>
        <v>0</v>
      </c>
      <c r="E320" s="48">
        <f t="shared" si="135"/>
        <v>0</v>
      </c>
    </row>
    <row r="321" spans="1:5" s="6" customFormat="1" ht="12.75" customHeight="1" x14ac:dyDescent="0.25">
      <c r="A321" s="94"/>
      <c r="B321" s="59" t="s">
        <v>10</v>
      </c>
      <c r="C321" s="53"/>
      <c r="D321" s="13"/>
      <c r="E321" s="13"/>
    </row>
    <row r="322" spans="1:5" s="6" customFormat="1" ht="30.75" customHeight="1" x14ac:dyDescent="0.25">
      <c r="A322" s="94"/>
      <c r="B322" s="5" t="s">
        <v>131</v>
      </c>
      <c r="C322" s="4" t="s">
        <v>13</v>
      </c>
      <c r="D322" s="12">
        <f t="shared" ref="D322:E322" si="136">SUM(D323:D329)</f>
        <v>1152.6999999999998</v>
      </c>
      <c r="E322" s="12">
        <f t="shared" si="136"/>
        <v>995.8</v>
      </c>
    </row>
    <row r="323" spans="1:5" s="6" customFormat="1" ht="12.75" customHeight="1" x14ac:dyDescent="0.25">
      <c r="A323" s="94"/>
      <c r="B323" s="57" t="s">
        <v>14</v>
      </c>
      <c r="C323" s="87"/>
      <c r="D323" s="13"/>
      <c r="E323" s="13"/>
    </row>
    <row r="324" spans="1:5" s="6" customFormat="1" ht="12.75" customHeight="1" x14ac:dyDescent="0.25">
      <c r="A324" s="94"/>
      <c r="B324" s="57" t="s">
        <v>15</v>
      </c>
      <c r="C324" s="87"/>
      <c r="D324" s="13">
        <v>393.7</v>
      </c>
      <c r="E324" s="13">
        <v>382.3</v>
      </c>
    </row>
    <row r="325" spans="1:5" s="6" customFormat="1" ht="12.75" customHeight="1" x14ac:dyDescent="0.25">
      <c r="A325" s="94"/>
      <c r="B325" s="59" t="s">
        <v>10</v>
      </c>
      <c r="C325" s="87"/>
      <c r="D325" s="13">
        <v>8.4</v>
      </c>
      <c r="E325" s="13"/>
    </row>
    <row r="326" spans="1:5" s="6" customFormat="1" ht="12.75" customHeight="1" x14ac:dyDescent="0.25">
      <c r="A326" s="94"/>
      <c r="B326" s="57" t="s">
        <v>144</v>
      </c>
      <c r="C326" s="87"/>
      <c r="D326" s="13"/>
      <c r="E326" s="13"/>
    </row>
    <row r="327" spans="1:5" s="6" customFormat="1" ht="12.75" customHeight="1" x14ac:dyDescent="0.25">
      <c r="A327" s="94"/>
      <c r="B327" s="57" t="s">
        <v>143</v>
      </c>
      <c r="C327" s="87"/>
      <c r="D327" s="13"/>
      <c r="E327" s="13"/>
    </row>
    <row r="328" spans="1:5" s="6" customFormat="1" ht="12.75" customHeight="1" x14ac:dyDescent="0.25">
      <c r="A328" s="94"/>
      <c r="B328" s="57" t="s">
        <v>5</v>
      </c>
      <c r="C328" s="87"/>
      <c r="D328" s="13">
        <v>705.5</v>
      </c>
      <c r="E328" s="13">
        <v>613.5</v>
      </c>
    </row>
    <row r="329" spans="1:5" s="6" customFormat="1" ht="12.75" customHeight="1" x14ac:dyDescent="0.25">
      <c r="A329" s="94"/>
      <c r="B329" s="57" t="s">
        <v>12</v>
      </c>
      <c r="C329" s="87"/>
      <c r="D329" s="13">
        <v>45.1</v>
      </c>
      <c r="E329" s="13"/>
    </row>
    <row r="330" spans="1:5" s="6" customFormat="1" ht="18" customHeight="1" x14ac:dyDescent="0.25">
      <c r="A330" s="94" t="s">
        <v>76</v>
      </c>
      <c r="B330" s="24" t="s">
        <v>83</v>
      </c>
      <c r="C330" s="18"/>
      <c r="D330" s="11">
        <f t="shared" ref="D330:E330" si="137">SUM(D331+D333)</f>
        <v>609.4</v>
      </c>
      <c r="E330" s="11">
        <f t="shared" si="137"/>
        <v>524.40000000000009</v>
      </c>
    </row>
    <row r="331" spans="1:5" s="6" customFormat="1" ht="15" customHeight="1" x14ac:dyDescent="0.25">
      <c r="A331" s="94"/>
      <c r="B331" s="3" t="s">
        <v>128</v>
      </c>
      <c r="C331" s="4" t="s">
        <v>6</v>
      </c>
      <c r="D331" s="48">
        <f t="shared" ref="D331:E331" si="138">SUM(D332)</f>
        <v>0</v>
      </c>
      <c r="E331" s="48">
        <f t="shared" si="138"/>
        <v>0</v>
      </c>
    </row>
    <row r="332" spans="1:5" s="6" customFormat="1" ht="12.75" customHeight="1" x14ac:dyDescent="0.25">
      <c r="A332" s="94"/>
      <c r="B332" s="59" t="s">
        <v>10</v>
      </c>
      <c r="C332" s="53"/>
      <c r="D332" s="13"/>
      <c r="E332" s="13"/>
    </row>
    <row r="333" spans="1:5" s="6" customFormat="1" ht="30.75" customHeight="1" x14ac:dyDescent="0.25">
      <c r="A333" s="94"/>
      <c r="B333" s="5" t="s">
        <v>131</v>
      </c>
      <c r="C333" s="4" t="s">
        <v>13</v>
      </c>
      <c r="D333" s="12">
        <f t="shared" ref="D333:E333" si="139">SUM(D334:D340)</f>
        <v>609.4</v>
      </c>
      <c r="E333" s="12">
        <f t="shared" si="139"/>
        <v>524.40000000000009</v>
      </c>
    </row>
    <row r="334" spans="1:5" s="6" customFormat="1" ht="12.75" customHeight="1" x14ac:dyDescent="0.25">
      <c r="A334" s="94"/>
      <c r="B334" s="57" t="s">
        <v>14</v>
      </c>
      <c r="C334" s="87"/>
      <c r="D334" s="13"/>
      <c r="E334" s="13"/>
    </row>
    <row r="335" spans="1:5" s="6" customFormat="1" ht="12.75" customHeight="1" x14ac:dyDescent="0.25">
      <c r="A335" s="94"/>
      <c r="B335" s="57" t="s">
        <v>15</v>
      </c>
      <c r="C335" s="87"/>
      <c r="D335" s="13">
        <v>181.4</v>
      </c>
      <c r="E335" s="13">
        <v>175.8</v>
      </c>
    </row>
    <row r="336" spans="1:5" s="6" customFormat="1" ht="12.75" customHeight="1" x14ac:dyDescent="0.25">
      <c r="A336" s="94"/>
      <c r="B336" s="59" t="s">
        <v>10</v>
      </c>
      <c r="C336" s="87"/>
      <c r="D336" s="13">
        <v>4.5</v>
      </c>
      <c r="E336" s="13"/>
    </row>
    <row r="337" spans="1:5" s="6" customFormat="1" ht="12.75" customHeight="1" x14ac:dyDescent="0.25">
      <c r="A337" s="94"/>
      <c r="B337" s="57" t="s">
        <v>144</v>
      </c>
      <c r="C337" s="87"/>
      <c r="D337" s="13"/>
      <c r="E337" s="13"/>
    </row>
    <row r="338" spans="1:5" s="6" customFormat="1" ht="12.75" customHeight="1" x14ac:dyDescent="0.25">
      <c r="A338" s="94"/>
      <c r="B338" s="57" t="s">
        <v>143</v>
      </c>
      <c r="C338" s="87"/>
      <c r="D338" s="13"/>
      <c r="E338" s="13"/>
    </row>
    <row r="339" spans="1:5" s="6" customFormat="1" ht="12.75" customHeight="1" x14ac:dyDescent="0.25">
      <c r="A339" s="94"/>
      <c r="B339" s="57" t="s">
        <v>5</v>
      </c>
      <c r="C339" s="87"/>
      <c r="D339" s="13">
        <v>404.5</v>
      </c>
      <c r="E339" s="13">
        <v>348.6</v>
      </c>
    </row>
    <row r="340" spans="1:5" s="6" customFormat="1" ht="12.75" customHeight="1" x14ac:dyDescent="0.25">
      <c r="A340" s="94"/>
      <c r="B340" s="57" t="s">
        <v>12</v>
      </c>
      <c r="C340" s="87"/>
      <c r="D340" s="13">
        <v>19</v>
      </c>
      <c r="E340" s="13"/>
    </row>
    <row r="341" spans="1:5" s="6" customFormat="1" ht="18" customHeight="1" x14ac:dyDescent="0.25">
      <c r="A341" s="94" t="s">
        <v>78</v>
      </c>
      <c r="B341" s="24" t="s">
        <v>85</v>
      </c>
      <c r="C341" s="18"/>
      <c r="D341" s="11">
        <f t="shared" ref="D341:E341" si="140">SUM(D342+D344)</f>
        <v>659.8</v>
      </c>
      <c r="E341" s="11">
        <f t="shared" si="140"/>
        <v>556.79999999999995</v>
      </c>
    </row>
    <row r="342" spans="1:5" s="6" customFormat="1" ht="15" customHeight="1" x14ac:dyDescent="0.25">
      <c r="A342" s="94"/>
      <c r="B342" s="3" t="s">
        <v>128</v>
      </c>
      <c r="C342" s="4" t="s">
        <v>6</v>
      </c>
      <c r="D342" s="48">
        <f t="shared" ref="D342:E342" si="141">SUM(D343)</f>
        <v>0</v>
      </c>
      <c r="E342" s="48">
        <f t="shared" si="141"/>
        <v>0</v>
      </c>
    </row>
    <row r="343" spans="1:5" s="6" customFormat="1" ht="12.75" customHeight="1" x14ac:dyDescent="0.25">
      <c r="A343" s="94"/>
      <c r="B343" s="59" t="s">
        <v>10</v>
      </c>
      <c r="C343" s="53"/>
      <c r="D343" s="13"/>
      <c r="E343" s="13"/>
    </row>
    <row r="344" spans="1:5" s="6" customFormat="1" ht="30.75" customHeight="1" x14ac:dyDescent="0.25">
      <c r="A344" s="94"/>
      <c r="B344" s="5" t="s">
        <v>131</v>
      </c>
      <c r="C344" s="4" t="s">
        <v>13</v>
      </c>
      <c r="D344" s="12">
        <f t="shared" ref="D344:E344" si="142">SUM(D345:D350)</f>
        <v>659.8</v>
      </c>
      <c r="E344" s="12">
        <f t="shared" si="142"/>
        <v>556.79999999999995</v>
      </c>
    </row>
    <row r="345" spans="1:5" s="6" customFormat="1" ht="12.75" customHeight="1" x14ac:dyDescent="0.25">
      <c r="A345" s="94"/>
      <c r="B345" s="57" t="s">
        <v>15</v>
      </c>
      <c r="C345" s="95"/>
      <c r="D345" s="13">
        <v>264.5</v>
      </c>
      <c r="E345" s="13">
        <v>256.2</v>
      </c>
    </row>
    <row r="346" spans="1:5" s="6" customFormat="1" ht="12.75" customHeight="1" x14ac:dyDescent="0.25">
      <c r="A346" s="94"/>
      <c r="B346" s="59" t="s">
        <v>10</v>
      </c>
      <c r="C346" s="95"/>
      <c r="D346" s="13">
        <v>6.2</v>
      </c>
      <c r="E346" s="13"/>
    </row>
    <row r="347" spans="1:5" s="6" customFormat="1" ht="12.75" customHeight="1" x14ac:dyDescent="0.25">
      <c r="A347" s="94"/>
      <c r="B347" s="57" t="s">
        <v>144</v>
      </c>
      <c r="C347" s="95"/>
      <c r="D347" s="13"/>
      <c r="E347" s="13"/>
    </row>
    <row r="348" spans="1:5" s="6" customFormat="1" ht="12.75" customHeight="1" x14ac:dyDescent="0.25">
      <c r="A348" s="94"/>
      <c r="B348" s="57" t="s">
        <v>143</v>
      </c>
      <c r="C348" s="95"/>
      <c r="D348" s="13"/>
      <c r="E348" s="13"/>
    </row>
    <row r="349" spans="1:5" s="6" customFormat="1" ht="12.75" customHeight="1" x14ac:dyDescent="0.25">
      <c r="A349" s="94"/>
      <c r="B349" s="57" t="s">
        <v>5</v>
      </c>
      <c r="C349" s="95"/>
      <c r="D349" s="13">
        <v>359.8</v>
      </c>
      <c r="E349" s="13">
        <v>300.60000000000002</v>
      </c>
    </row>
    <row r="350" spans="1:5" s="6" customFormat="1" ht="12.75" customHeight="1" x14ac:dyDescent="0.25">
      <c r="A350" s="94"/>
      <c r="B350" s="57" t="s">
        <v>12</v>
      </c>
      <c r="C350" s="95"/>
      <c r="D350" s="13">
        <v>29.3</v>
      </c>
      <c r="E350" s="13"/>
    </row>
    <row r="351" spans="1:5" s="6" customFormat="1" ht="18" customHeight="1" x14ac:dyDescent="0.25">
      <c r="A351" s="94" t="s">
        <v>80</v>
      </c>
      <c r="B351" s="24" t="s">
        <v>86</v>
      </c>
      <c r="C351" s="18"/>
      <c r="D351" s="11">
        <f t="shared" ref="D351:E351" si="143">SUM(D352+D354)</f>
        <v>1085.8</v>
      </c>
      <c r="E351" s="11">
        <f t="shared" si="143"/>
        <v>898.9</v>
      </c>
    </row>
    <row r="352" spans="1:5" s="6" customFormat="1" ht="15" customHeight="1" x14ac:dyDescent="0.25">
      <c r="A352" s="94"/>
      <c r="B352" s="3" t="s">
        <v>128</v>
      </c>
      <c r="C352" s="4" t="s">
        <v>6</v>
      </c>
      <c r="D352" s="48">
        <f t="shared" ref="D352:E352" si="144">SUM(D353)</f>
        <v>0</v>
      </c>
      <c r="E352" s="48">
        <f t="shared" si="144"/>
        <v>0</v>
      </c>
    </row>
    <row r="353" spans="1:5" s="6" customFormat="1" ht="12.75" customHeight="1" x14ac:dyDescent="0.25">
      <c r="A353" s="94"/>
      <c r="B353" s="59" t="s">
        <v>10</v>
      </c>
      <c r="C353" s="53"/>
      <c r="D353" s="13"/>
      <c r="E353" s="13"/>
    </row>
    <row r="354" spans="1:5" s="6" customFormat="1" ht="30.75" customHeight="1" x14ac:dyDescent="0.25">
      <c r="A354" s="94"/>
      <c r="B354" s="5" t="s">
        <v>131</v>
      </c>
      <c r="C354" s="4" t="s">
        <v>13</v>
      </c>
      <c r="D354" s="12">
        <f t="shared" ref="D354:E354" si="145">SUM(D355:D359)</f>
        <v>1085.8</v>
      </c>
      <c r="E354" s="12">
        <f t="shared" si="145"/>
        <v>898.9</v>
      </c>
    </row>
    <row r="355" spans="1:5" s="6" customFormat="1" ht="12.75" customHeight="1" x14ac:dyDescent="0.25">
      <c r="A355" s="94"/>
      <c r="B355" s="57" t="s">
        <v>15</v>
      </c>
      <c r="C355" s="95"/>
      <c r="D355" s="13">
        <v>401.9</v>
      </c>
      <c r="E355" s="13">
        <v>389</v>
      </c>
    </row>
    <row r="356" spans="1:5" s="6" customFormat="1" ht="12.75" customHeight="1" x14ac:dyDescent="0.25">
      <c r="A356" s="94"/>
      <c r="B356" s="59" t="s">
        <v>10</v>
      </c>
      <c r="C356" s="95"/>
      <c r="D356" s="13">
        <v>12</v>
      </c>
      <c r="E356" s="13"/>
    </row>
    <row r="357" spans="1:5" s="6" customFormat="1" ht="12.75" customHeight="1" x14ac:dyDescent="0.25">
      <c r="A357" s="94"/>
      <c r="B357" s="57" t="s">
        <v>143</v>
      </c>
      <c r="C357" s="95"/>
      <c r="D357" s="13"/>
      <c r="E357" s="13"/>
    </row>
    <row r="358" spans="1:5" s="6" customFormat="1" ht="12.75" customHeight="1" x14ac:dyDescent="0.25">
      <c r="A358" s="94"/>
      <c r="B358" s="57" t="s">
        <v>5</v>
      </c>
      <c r="C358" s="95"/>
      <c r="D358" s="13">
        <v>603.29999999999995</v>
      </c>
      <c r="E358" s="13">
        <v>509.9</v>
      </c>
    </row>
    <row r="359" spans="1:5" s="6" customFormat="1" ht="12.75" customHeight="1" x14ac:dyDescent="0.25">
      <c r="A359" s="94"/>
      <c r="B359" s="57" t="s">
        <v>12</v>
      </c>
      <c r="C359" s="95"/>
      <c r="D359" s="13">
        <v>68.599999999999994</v>
      </c>
      <c r="E359" s="13"/>
    </row>
    <row r="360" spans="1:5" s="6" customFormat="1" ht="18" customHeight="1" x14ac:dyDescent="0.25">
      <c r="A360" s="94" t="s">
        <v>82</v>
      </c>
      <c r="B360" s="24" t="s">
        <v>88</v>
      </c>
      <c r="C360" s="18"/>
      <c r="D360" s="11">
        <f t="shared" ref="D360:E360" si="146">SUM(D361+D365)</f>
        <v>660.5</v>
      </c>
      <c r="E360" s="11">
        <f t="shared" si="146"/>
        <v>497.5</v>
      </c>
    </row>
    <row r="361" spans="1:5" s="6" customFormat="1" ht="30.75" customHeight="1" x14ac:dyDescent="0.25">
      <c r="A361" s="94"/>
      <c r="B361" s="5" t="s">
        <v>129</v>
      </c>
      <c r="C361" s="4" t="s">
        <v>13</v>
      </c>
      <c r="D361" s="12">
        <f t="shared" ref="D361:E361" si="147">SUM(D362:D364)</f>
        <v>625.5</v>
      </c>
      <c r="E361" s="12">
        <f t="shared" si="147"/>
        <v>492.6</v>
      </c>
    </row>
    <row r="362" spans="1:5" s="6" customFormat="1" ht="12.75" customHeight="1" x14ac:dyDescent="0.25">
      <c r="A362" s="94"/>
      <c r="B362" s="57" t="s">
        <v>15</v>
      </c>
      <c r="C362" s="81"/>
      <c r="D362" s="52">
        <v>136.9</v>
      </c>
      <c r="E362" s="52">
        <v>134.9</v>
      </c>
    </row>
    <row r="363" spans="1:5" s="6" customFormat="1" ht="12.95" customHeight="1" x14ac:dyDescent="0.25">
      <c r="A363" s="94"/>
      <c r="B363" s="57" t="s">
        <v>5</v>
      </c>
      <c r="C363" s="82"/>
      <c r="D363" s="52">
        <v>453.6</v>
      </c>
      <c r="E363" s="52">
        <v>357.7</v>
      </c>
    </row>
    <row r="364" spans="1:5" s="6" customFormat="1" ht="12.95" customHeight="1" x14ac:dyDescent="0.25">
      <c r="A364" s="94"/>
      <c r="B364" s="57" t="s">
        <v>12</v>
      </c>
      <c r="C364" s="83"/>
      <c r="D364" s="13">
        <v>35</v>
      </c>
      <c r="E364" s="10"/>
    </row>
    <row r="365" spans="1:5" s="6" customFormat="1" ht="15" customHeight="1" x14ac:dyDescent="0.25">
      <c r="A365" s="94"/>
      <c r="B365" s="3" t="s">
        <v>121</v>
      </c>
      <c r="C365" s="4" t="s">
        <v>17</v>
      </c>
      <c r="D365" s="12">
        <f t="shared" ref="D365:E365" si="148">SUM(D366)</f>
        <v>35</v>
      </c>
      <c r="E365" s="12">
        <f t="shared" si="148"/>
        <v>4.9000000000000004</v>
      </c>
    </row>
    <row r="366" spans="1:5" s="6" customFormat="1" ht="12.95" customHeight="1" x14ac:dyDescent="0.25">
      <c r="A366" s="94"/>
      <c r="B366" s="57" t="s">
        <v>5</v>
      </c>
      <c r="C366" s="53"/>
      <c r="D366" s="13">
        <v>35</v>
      </c>
      <c r="E366" s="13">
        <v>4.9000000000000004</v>
      </c>
    </row>
    <row r="367" spans="1:5" s="6" customFormat="1" ht="18" customHeight="1" x14ac:dyDescent="0.25">
      <c r="A367" s="94" t="s">
        <v>84</v>
      </c>
      <c r="B367" s="24" t="s">
        <v>91</v>
      </c>
      <c r="C367" s="27"/>
      <c r="D367" s="11">
        <f t="shared" ref="D367:E367" si="149">SUM(D368)</f>
        <v>620.00000000000011</v>
      </c>
      <c r="E367" s="11">
        <f t="shared" si="149"/>
        <v>553</v>
      </c>
    </row>
    <row r="368" spans="1:5" s="6" customFormat="1" ht="30.75" customHeight="1" x14ac:dyDescent="0.25">
      <c r="A368" s="94"/>
      <c r="B368" s="5" t="s">
        <v>129</v>
      </c>
      <c r="C368" s="4" t="s">
        <v>13</v>
      </c>
      <c r="D368" s="12">
        <f t="shared" ref="D368:E368" si="150">SUM(D369:D371)</f>
        <v>620.00000000000011</v>
      </c>
      <c r="E368" s="12">
        <f t="shared" si="150"/>
        <v>553</v>
      </c>
    </row>
    <row r="369" spans="1:5" s="6" customFormat="1" ht="12.75" customHeight="1" x14ac:dyDescent="0.25">
      <c r="A369" s="94"/>
      <c r="B369" s="57" t="s">
        <v>15</v>
      </c>
      <c r="C369" s="87"/>
      <c r="D369" s="13">
        <v>63.1</v>
      </c>
      <c r="E369" s="13">
        <v>62.2</v>
      </c>
    </row>
    <row r="370" spans="1:5" s="6" customFormat="1" ht="12.75" customHeight="1" x14ac:dyDescent="0.25">
      <c r="A370" s="94"/>
      <c r="B370" s="57" t="s">
        <v>5</v>
      </c>
      <c r="C370" s="87"/>
      <c r="D370" s="13">
        <v>546.70000000000005</v>
      </c>
      <c r="E370" s="13">
        <v>490.8</v>
      </c>
    </row>
    <row r="371" spans="1:5" s="6" customFormat="1" ht="12.75" customHeight="1" x14ac:dyDescent="0.25">
      <c r="A371" s="94"/>
      <c r="B371" s="57" t="s">
        <v>12</v>
      </c>
      <c r="C371" s="87"/>
      <c r="D371" s="13">
        <v>10.199999999999999</v>
      </c>
      <c r="E371" s="13"/>
    </row>
    <row r="372" spans="1:5" s="6" customFormat="1" ht="18" customHeight="1" x14ac:dyDescent="0.25">
      <c r="A372" s="94" t="s">
        <v>145</v>
      </c>
      <c r="B372" s="24" t="s">
        <v>93</v>
      </c>
      <c r="C372" s="27"/>
      <c r="D372" s="11">
        <f t="shared" ref="D372:E372" si="151">SUM(D373)</f>
        <v>1541.3</v>
      </c>
      <c r="E372" s="11">
        <f t="shared" si="151"/>
        <v>1247</v>
      </c>
    </row>
    <row r="373" spans="1:5" s="6" customFormat="1" ht="15" customHeight="1" x14ac:dyDescent="0.25">
      <c r="A373" s="94"/>
      <c r="B373" s="3" t="s">
        <v>121</v>
      </c>
      <c r="C373" s="4" t="s">
        <v>17</v>
      </c>
      <c r="D373" s="12">
        <f t="shared" ref="D373:E373" si="152">SUM(D374:D376)</f>
        <v>1541.3</v>
      </c>
      <c r="E373" s="12">
        <f t="shared" si="152"/>
        <v>1247</v>
      </c>
    </row>
    <row r="374" spans="1:5" s="6" customFormat="1" ht="12.75" customHeight="1" x14ac:dyDescent="0.25">
      <c r="A374" s="94"/>
      <c r="B374" s="57" t="s">
        <v>14</v>
      </c>
      <c r="C374" s="87"/>
      <c r="D374" s="13">
        <v>46</v>
      </c>
      <c r="E374" s="13"/>
    </row>
    <row r="375" spans="1:5" s="6" customFormat="1" ht="12.75" customHeight="1" x14ac:dyDescent="0.25">
      <c r="A375" s="94"/>
      <c r="B375" s="57" t="s">
        <v>5</v>
      </c>
      <c r="C375" s="87"/>
      <c r="D375" s="13">
        <v>1493.5</v>
      </c>
      <c r="E375" s="13">
        <v>1247</v>
      </c>
    </row>
    <row r="376" spans="1:5" s="6" customFormat="1" ht="12.75" customHeight="1" x14ac:dyDescent="0.25">
      <c r="A376" s="94"/>
      <c r="B376" s="57" t="s">
        <v>12</v>
      </c>
      <c r="C376" s="87"/>
      <c r="D376" s="13">
        <v>1.8</v>
      </c>
      <c r="E376" s="13"/>
    </row>
    <row r="377" spans="1:5" s="6" customFormat="1" ht="18" customHeight="1" x14ac:dyDescent="0.25">
      <c r="A377" s="94" t="s">
        <v>87</v>
      </c>
      <c r="B377" s="24" t="s">
        <v>95</v>
      </c>
      <c r="C377" s="27"/>
      <c r="D377" s="11">
        <f t="shared" ref="D377:E377" si="153">SUM(D378)</f>
        <v>228.60000000000002</v>
      </c>
      <c r="E377" s="11">
        <f t="shared" si="153"/>
        <v>171.1</v>
      </c>
    </row>
    <row r="378" spans="1:5" s="6" customFormat="1" ht="15" customHeight="1" x14ac:dyDescent="0.25">
      <c r="A378" s="94"/>
      <c r="B378" s="3" t="s">
        <v>130</v>
      </c>
      <c r="C378" s="4" t="s">
        <v>17</v>
      </c>
      <c r="D378" s="12">
        <f t="shared" ref="D378:E378" si="154">SUM(D379:D380)</f>
        <v>228.60000000000002</v>
      </c>
      <c r="E378" s="12">
        <f t="shared" si="154"/>
        <v>171.1</v>
      </c>
    </row>
    <row r="379" spans="1:5" s="6" customFormat="1" ht="12.75" customHeight="1" x14ac:dyDescent="0.25">
      <c r="A379" s="94"/>
      <c r="B379" s="57" t="s">
        <v>5</v>
      </c>
      <c r="C379" s="87"/>
      <c r="D379" s="15">
        <v>224.8</v>
      </c>
      <c r="E379" s="15">
        <v>171.1</v>
      </c>
    </row>
    <row r="380" spans="1:5" s="6" customFormat="1" ht="12.75" customHeight="1" x14ac:dyDescent="0.25">
      <c r="A380" s="94"/>
      <c r="B380" s="57" t="s">
        <v>12</v>
      </c>
      <c r="C380" s="87"/>
      <c r="D380" s="13">
        <v>3.8</v>
      </c>
      <c r="E380" s="13"/>
    </row>
    <row r="381" spans="1:5" s="6" customFormat="1" ht="18" customHeight="1" x14ac:dyDescent="0.25">
      <c r="A381" s="94" t="s">
        <v>89</v>
      </c>
      <c r="B381" s="24" t="s">
        <v>97</v>
      </c>
      <c r="C381" s="27"/>
      <c r="D381" s="11">
        <f t="shared" ref="D381:E381" si="155">SUM(D382)</f>
        <v>295.2</v>
      </c>
      <c r="E381" s="11">
        <f t="shared" si="155"/>
        <v>189.8</v>
      </c>
    </row>
    <row r="382" spans="1:5" s="6" customFormat="1" ht="15" customHeight="1" x14ac:dyDescent="0.25">
      <c r="A382" s="94"/>
      <c r="B382" s="3" t="s">
        <v>130</v>
      </c>
      <c r="C382" s="4" t="s">
        <v>17</v>
      </c>
      <c r="D382" s="12">
        <f t="shared" ref="D382:E382" si="156">SUM(D383:D384)</f>
        <v>295.2</v>
      </c>
      <c r="E382" s="12">
        <f t="shared" si="156"/>
        <v>189.8</v>
      </c>
    </row>
    <row r="383" spans="1:5" s="6" customFormat="1" ht="12.75" customHeight="1" x14ac:dyDescent="0.25">
      <c r="A383" s="94"/>
      <c r="B383" s="57" t="s">
        <v>5</v>
      </c>
      <c r="C383" s="87"/>
      <c r="D383" s="13">
        <v>290.7</v>
      </c>
      <c r="E383" s="13">
        <v>189.8</v>
      </c>
    </row>
    <row r="384" spans="1:5" s="6" customFormat="1" ht="12.75" customHeight="1" x14ac:dyDescent="0.25">
      <c r="A384" s="94"/>
      <c r="B384" s="57" t="s">
        <v>12</v>
      </c>
      <c r="C384" s="87"/>
      <c r="D384" s="13">
        <v>4.5</v>
      </c>
      <c r="E384" s="13"/>
    </row>
    <row r="385" spans="1:5" s="6" customFormat="1" ht="18" customHeight="1" x14ac:dyDescent="0.25">
      <c r="A385" s="94" t="s">
        <v>90</v>
      </c>
      <c r="B385" s="24" t="s">
        <v>99</v>
      </c>
      <c r="C385" s="18"/>
      <c r="D385" s="11">
        <f t="shared" ref="D385:E385" si="157">SUM(D386)</f>
        <v>234.9</v>
      </c>
      <c r="E385" s="11">
        <f t="shared" si="157"/>
        <v>175.2</v>
      </c>
    </row>
    <row r="386" spans="1:5" s="6" customFormat="1" ht="15" customHeight="1" x14ac:dyDescent="0.25">
      <c r="A386" s="94"/>
      <c r="B386" s="3" t="s">
        <v>121</v>
      </c>
      <c r="C386" s="4" t="s">
        <v>17</v>
      </c>
      <c r="D386" s="12">
        <f t="shared" ref="D386:E386" si="158">SUM(D387:D388)</f>
        <v>234.9</v>
      </c>
      <c r="E386" s="12">
        <f t="shared" si="158"/>
        <v>175.2</v>
      </c>
    </row>
    <row r="387" spans="1:5" s="6" customFormat="1" ht="12.75" customHeight="1" x14ac:dyDescent="0.25">
      <c r="A387" s="94"/>
      <c r="B387" s="57" t="s">
        <v>5</v>
      </c>
      <c r="C387" s="87"/>
      <c r="D387" s="13">
        <v>232.9</v>
      </c>
      <c r="E387" s="13">
        <v>175.2</v>
      </c>
    </row>
    <row r="388" spans="1:5" s="6" customFormat="1" ht="12.75" customHeight="1" x14ac:dyDescent="0.25">
      <c r="A388" s="94"/>
      <c r="B388" s="57" t="s">
        <v>12</v>
      </c>
      <c r="C388" s="87"/>
      <c r="D388" s="13">
        <v>2</v>
      </c>
      <c r="E388" s="13"/>
    </row>
    <row r="389" spans="1:5" s="6" customFormat="1" ht="18" customHeight="1" x14ac:dyDescent="0.25">
      <c r="A389" s="94" t="s">
        <v>92</v>
      </c>
      <c r="B389" s="24" t="s">
        <v>101</v>
      </c>
      <c r="C389" s="27"/>
      <c r="D389" s="11">
        <f t="shared" ref="D389:E389" si="159">SUM(D390)</f>
        <v>351.1</v>
      </c>
      <c r="E389" s="11">
        <f t="shared" si="159"/>
        <v>258.7</v>
      </c>
    </row>
    <row r="390" spans="1:5" s="6" customFormat="1" ht="15" customHeight="1" x14ac:dyDescent="0.25">
      <c r="A390" s="94"/>
      <c r="B390" s="3" t="s">
        <v>130</v>
      </c>
      <c r="C390" s="4" t="s">
        <v>17</v>
      </c>
      <c r="D390" s="12">
        <f t="shared" ref="D390:E390" si="160">SUM(D391:D392)</f>
        <v>351.1</v>
      </c>
      <c r="E390" s="12">
        <f t="shared" si="160"/>
        <v>258.7</v>
      </c>
    </row>
    <row r="391" spans="1:5" s="6" customFormat="1" ht="12.75" customHeight="1" x14ac:dyDescent="0.25">
      <c r="A391" s="94"/>
      <c r="B391" s="57" t="s">
        <v>5</v>
      </c>
      <c r="C391" s="87"/>
      <c r="D391" s="13">
        <v>345.1</v>
      </c>
      <c r="E391" s="13">
        <v>258.7</v>
      </c>
    </row>
    <row r="392" spans="1:5" s="6" customFormat="1" ht="12.75" customHeight="1" x14ac:dyDescent="0.25">
      <c r="A392" s="94"/>
      <c r="B392" s="57" t="s">
        <v>12</v>
      </c>
      <c r="C392" s="87"/>
      <c r="D392" s="13">
        <v>6</v>
      </c>
      <c r="E392" s="13"/>
    </row>
    <row r="393" spans="1:5" s="6" customFormat="1" ht="18" customHeight="1" x14ac:dyDescent="0.25">
      <c r="A393" s="94" t="s">
        <v>94</v>
      </c>
      <c r="B393" s="24" t="s">
        <v>103</v>
      </c>
      <c r="C393" s="18"/>
      <c r="D393" s="11">
        <f t="shared" ref="D393:E393" si="161">SUM(D394)</f>
        <v>221.3</v>
      </c>
      <c r="E393" s="11">
        <f t="shared" si="161"/>
        <v>165.6</v>
      </c>
    </row>
    <row r="394" spans="1:5" s="6" customFormat="1" ht="15" customHeight="1" x14ac:dyDescent="0.25">
      <c r="A394" s="94"/>
      <c r="B394" s="3" t="s">
        <v>121</v>
      </c>
      <c r="C394" s="4" t="s">
        <v>17</v>
      </c>
      <c r="D394" s="12">
        <f t="shared" ref="D394:E394" si="162">SUM(D395:D396)</f>
        <v>221.3</v>
      </c>
      <c r="E394" s="12">
        <f t="shared" si="162"/>
        <v>165.6</v>
      </c>
    </row>
    <row r="395" spans="1:5" s="6" customFormat="1" ht="12.75" customHeight="1" x14ac:dyDescent="0.25">
      <c r="A395" s="94"/>
      <c r="B395" s="57" t="s">
        <v>5</v>
      </c>
      <c r="C395" s="87"/>
      <c r="D395" s="13">
        <v>220.3</v>
      </c>
      <c r="E395" s="13">
        <v>165.6</v>
      </c>
    </row>
    <row r="396" spans="1:5" s="6" customFormat="1" ht="12.75" customHeight="1" x14ac:dyDescent="0.25">
      <c r="A396" s="94"/>
      <c r="B396" s="57" t="s">
        <v>12</v>
      </c>
      <c r="C396" s="87"/>
      <c r="D396" s="13">
        <v>1</v>
      </c>
      <c r="E396" s="13"/>
    </row>
    <row r="397" spans="1:5" s="6" customFormat="1" ht="18" customHeight="1" x14ac:dyDescent="0.25">
      <c r="A397" s="94" t="s">
        <v>96</v>
      </c>
      <c r="B397" s="24" t="s">
        <v>105</v>
      </c>
      <c r="C397" s="18"/>
      <c r="D397" s="11">
        <f t="shared" ref="D397:E397" si="163">SUM(D398)</f>
        <v>273.60000000000002</v>
      </c>
      <c r="E397" s="11">
        <f t="shared" si="163"/>
        <v>188.4</v>
      </c>
    </row>
    <row r="398" spans="1:5" s="6" customFormat="1" ht="15" customHeight="1" x14ac:dyDescent="0.25">
      <c r="A398" s="94"/>
      <c r="B398" s="3" t="s">
        <v>121</v>
      </c>
      <c r="C398" s="4" t="s">
        <v>17</v>
      </c>
      <c r="D398" s="12">
        <f t="shared" ref="D398:E398" si="164">SUM(D399:D400)</f>
        <v>273.60000000000002</v>
      </c>
      <c r="E398" s="12">
        <f t="shared" si="164"/>
        <v>188.4</v>
      </c>
    </row>
    <row r="399" spans="1:5" s="6" customFormat="1" ht="12.75" customHeight="1" x14ac:dyDescent="0.25">
      <c r="A399" s="94"/>
      <c r="B399" s="57" t="s">
        <v>5</v>
      </c>
      <c r="C399" s="87"/>
      <c r="D399" s="13">
        <v>269.60000000000002</v>
      </c>
      <c r="E399" s="13">
        <v>188.4</v>
      </c>
    </row>
    <row r="400" spans="1:5" s="6" customFormat="1" ht="12.75" customHeight="1" x14ac:dyDescent="0.25">
      <c r="A400" s="94"/>
      <c r="B400" s="57" t="s">
        <v>12</v>
      </c>
      <c r="C400" s="87"/>
      <c r="D400" s="13">
        <v>4</v>
      </c>
      <c r="E400" s="13"/>
    </row>
    <row r="401" spans="1:5" s="6" customFormat="1" ht="18" customHeight="1" x14ac:dyDescent="0.25">
      <c r="A401" s="94" t="s">
        <v>98</v>
      </c>
      <c r="B401" s="24" t="s">
        <v>107</v>
      </c>
      <c r="C401" s="18"/>
      <c r="D401" s="11">
        <f t="shared" ref="D401:E401" si="165">SUM(D402)</f>
        <v>212.9</v>
      </c>
      <c r="E401" s="11">
        <f t="shared" si="165"/>
        <v>136.6</v>
      </c>
    </row>
    <row r="402" spans="1:5" s="6" customFormat="1" ht="15" customHeight="1" x14ac:dyDescent="0.25">
      <c r="A402" s="94"/>
      <c r="B402" s="3" t="s">
        <v>130</v>
      </c>
      <c r="C402" s="4" t="s">
        <v>17</v>
      </c>
      <c r="D402" s="12">
        <f t="shared" ref="D402:E402" si="166">SUM(D403:D404)</f>
        <v>212.9</v>
      </c>
      <c r="E402" s="12">
        <f t="shared" si="166"/>
        <v>136.6</v>
      </c>
    </row>
    <row r="403" spans="1:5" s="6" customFormat="1" ht="12.75" customHeight="1" x14ac:dyDescent="0.25">
      <c r="A403" s="94"/>
      <c r="B403" s="57" t="s">
        <v>5</v>
      </c>
      <c r="C403" s="87"/>
      <c r="D403" s="13">
        <v>212.4</v>
      </c>
      <c r="E403" s="13">
        <v>136.6</v>
      </c>
    </row>
    <row r="404" spans="1:5" s="6" customFormat="1" ht="12.75" customHeight="1" x14ac:dyDescent="0.25">
      <c r="A404" s="94"/>
      <c r="B404" s="57" t="s">
        <v>12</v>
      </c>
      <c r="C404" s="87"/>
      <c r="D404" s="13">
        <v>0.5</v>
      </c>
      <c r="E404" s="13"/>
    </row>
    <row r="405" spans="1:5" s="6" customFormat="1" ht="18" customHeight="1" x14ac:dyDescent="0.25">
      <c r="A405" s="94" t="s">
        <v>100</v>
      </c>
      <c r="B405" s="24" t="s">
        <v>109</v>
      </c>
      <c r="C405" s="18"/>
      <c r="D405" s="11">
        <f t="shared" ref="D405:E405" si="167">SUM(D406)</f>
        <v>242.9</v>
      </c>
      <c r="E405" s="11">
        <f t="shared" si="167"/>
        <v>190.9</v>
      </c>
    </row>
    <row r="406" spans="1:5" s="6" customFormat="1" ht="15.75" customHeight="1" x14ac:dyDescent="0.25">
      <c r="A406" s="94"/>
      <c r="B406" s="3" t="s">
        <v>137</v>
      </c>
      <c r="C406" s="4" t="s">
        <v>17</v>
      </c>
      <c r="D406" s="12">
        <f t="shared" ref="D406:E406" si="168">SUM(D407:D408)</f>
        <v>242.9</v>
      </c>
      <c r="E406" s="12">
        <f t="shared" si="168"/>
        <v>190.9</v>
      </c>
    </row>
    <row r="407" spans="1:5" s="6" customFormat="1" ht="12.75" customHeight="1" x14ac:dyDescent="0.25">
      <c r="A407" s="94"/>
      <c r="B407" s="57" t="s">
        <v>5</v>
      </c>
      <c r="C407" s="87"/>
      <c r="D407" s="13">
        <v>240.6</v>
      </c>
      <c r="E407" s="13">
        <v>190.9</v>
      </c>
    </row>
    <row r="408" spans="1:5" s="6" customFormat="1" ht="12.75" customHeight="1" x14ac:dyDescent="0.25">
      <c r="A408" s="94"/>
      <c r="B408" s="57" t="s">
        <v>12</v>
      </c>
      <c r="C408" s="87"/>
      <c r="D408" s="13">
        <v>2.2999999999999998</v>
      </c>
      <c r="E408" s="13"/>
    </row>
    <row r="409" spans="1:5" s="6" customFormat="1" ht="18" customHeight="1" x14ac:dyDescent="0.25">
      <c r="A409" s="94" t="s">
        <v>102</v>
      </c>
      <c r="B409" s="24" t="s">
        <v>111</v>
      </c>
      <c r="C409" s="18"/>
      <c r="D409" s="11">
        <f t="shared" ref="D409:E409" si="169">SUM(D410)</f>
        <v>214.9</v>
      </c>
      <c r="E409" s="11">
        <f t="shared" si="169"/>
        <v>160.4</v>
      </c>
    </row>
    <row r="410" spans="1:5" s="6" customFormat="1" ht="15" customHeight="1" x14ac:dyDescent="0.25">
      <c r="A410" s="94"/>
      <c r="B410" s="3" t="s">
        <v>121</v>
      </c>
      <c r="C410" s="4" t="s">
        <v>17</v>
      </c>
      <c r="D410" s="12">
        <f t="shared" ref="D410:E410" si="170">SUM(D411:D412)</f>
        <v>214.9</v>
      </c>
      <c r="E410" s="12">
        <f t="shared" si="170"/>
        <v>160.4</v>
      </c>
    </row>
    <row r="411" spans="1:5" s="6" customFormat="1" ht="12.75" customHeight="1" x14ac:dyDescent="0.25">
      <c r="A411" s="94"/>
      <c r="B411" s="57" t="s">
        <v>5</v>
      </c>
      <c r="C411" s="87"/>
      <c r="D411" s="13">
        <v>213.1</v>
      </c>
      <c r="E411" s="13">
        <v>160.4</v>
      </c>
    </row>
    <row r="412" spans="1:5" s="6" customFormat="1" ht="12.75" customHeight="1" x14ac:dyDescent="0.25">
      <c r="A412" s="94"/>
      <c r="B412" s="57" t="s">
        <v>12</v>
      </c>
      <c r="C412" s="87"/>
      <c r="D412" s="13">
        <v>1.8</v>
      </c>
      <c r="E412" s="13"/>
    </row>
    <row r="413" spans="1:5" s="6" customFormat="1" ht="18" customHeight="1" x14ac:dyDescent="0.25">
      <c r="A413" s="94" t="s">
        <v>104</v>
      </c>
      <c r="B413" s="24" t="s">
        <v>113</v>
      </c>
      <c r="C413" s="18"/>
      <c r="D413" s="11">
        <f t="shared" ref="D413:E413" si="171">SUM(D414)</f>
        <v>218.3</v>
      </c>
      <c r="E413" s="11">
        <f t="shared" si="171"/>
        <v>147.9</v>
      </c>
    </row>
    <row r="414" spans="1:5" s="6" customFormat="1" ht="15" customHeight="1" x14ac:dyDescent="0.25">
      <c r="A414" s="94"/>
      <c r="B414" s="3" t="s">
        <v>121</v>
      </c>
      <c r="C414" s="4" t="s">
        <v>17</v>
      </c>
      <c r="D414" s="12">
        <f t="shared" ref="D414:E414" si="172">SUM(D415:D416)</f>
        <v>218.3</v>
      </c>
      <c r="E414" s="12">
        <f t="shared" si="172"/>
        <v>147.9</v>
      </c>
    </row>
    <row r="415" spans="1:5" s="6" customFormat="1" ht="12.75" customHeight="1" x14ac:dyDescent="0.25">
      <c r="A415" s="94"/>
      <c r="B415" s="57" t="s">
        <v>5</v>
      </c>
      <c r="C415" s="87"/>
      <c r="D415" s="13">
        <v>201.3</v>
      </c>
      <c r="E415" s="13">
        <v>147.9</v>
      </c>
    </row>
    <row r="416" spans="1:5" s="6" customFormat="1" ht="12.75" customHeight="1" x14ac:dyDescent="0.25">
      <c r="A416" s="94"/>
      <c r="B416" s="57" t="s">
        <v>12</v>
      </c>
      <c r="C416" s="87"/>
      <c r="D416" s="13">
        <v>17</v>
      </c>
      <c r="E416" s="13"/>
    </row>
    <row r="417" spans="1:5" s="6" customFormat="1" ht="18" customHeight="1" x14ac:dyDescent="0.25">
      <c r="A417" s="94" t="s">
        <v>106</v>
      </c>
      <c r="B417" s="24" t="s">
        <v>114</v>
      </c>
      <c r="C417" s="18"/>
      <c r="D417" s="11">
        <f>SUM(D418)</f>
        <v>224.9</v>
      </c>
      <c r="E417" s="11">
        <f t="shared" ref="E417" si="173">SUM(E418)</f>
        <v>165.5</v>
      </c>
    </row>
    <row r="418" spans="1:5" s="6" customFormat="1" ht="15" customHeight="1" x14ac:dyDescent="0.25">
      <c r="A418" s="94"/>
      <c r="B418" s="3" t="s">
        <v>121</v>
      </c>
      <c r="C418" s="4" t="s">
        <v>17</v>
      </c>
      <c r="D418" s="12">
        <f t="shared" ref="D418:E418" si="174">SUM(D419:D420)</f>
        <v>224.9</v>
      </c>
      <c r="E418" s="12">
        <f t="shared" si="174"/>
        <v>165.5</v>
      </c>
    </row>
    <row r="419" spans="1:5" s="6" customFormat="1" ht="12.75" customHeight="1" x14ac:dyDescent="0.25">
      <c r="A419" s="94"/>
      <c r="B419" s="57" t="s">
        <v>5</v>
      </c>
      <c r="C419" s="87"/>
      <c r="D419" s="13">
        <v>223.9</v>
      </c>
      <c r="E419" s="13">
        <v>165.5</v>
      </c>
    </row>
    <row r="420" spans="1:5" s="6" customFormat="1" ht="12.75" customHeight="1" x14ac:dyDescent="0.25">
      <c r="A420" s="94"/>
      <c r="B420" s="57" t="s">
        <v>12</v>
      </c>
      <c r="C420" s="87"/>
      <c r="D420" s="13">
        <v>1</v>
      </c>
      <c r="E420" s="13"/>
    </row>
    <row r="421" spans="1:5" s="6" customFormat="1" ht="18" customHeight="1" x14ac:dyDescent="0.25">
      <c r="A421" s="94" t="s">
        <v>108</v>
      </c>
      <c r="B421" s="24" t="s">
        <v>115</v>
      </c>
      <c r="C421" s="18"/>
      <c r="D421" s="11">
        <f t="shared" ref="D421:E421" si="175">SUM(D422)</f>
        <v>187.8</v>
      </c>
      <c r="E421" s="11">
        <f t="shared" si="175"/>
        <v>140</v>
      </c>
    </row>
    <row r="422" spans="1:5" s="6" customFormat="1" ht="15" customHeight="1" x14ac:dyDescent="0.25">
      <c r="A422" s="94"/>
      <c r="B422" s="3" t="s">
        <v>121</v>
      </c>
      <c r="C422" s="4" t="s">
        <v>17</v>
      </c>
      <c r="D422" s="12">
        <f t="shared" ref="D422:E422" si="176">SUM(D423:D424)</f>
        <v>187.8</v>
      </c>
      <c r="E422" s="12">
        <f t="shared" si="176"/>
        <v>140</v>
      </c>
    </row>
    <row r="423" spans="1:5" s="6" customFormat="1" ht="12.75" customHeight="1" x14ac:dyDescent="0.25">
      <c r="A423" s="94"/>
      <c r="B423" s="57" t="s">
        <v>5</v>
      </c>
      <c r="C423" s="87"/>
      <c r="D423" s="15">
        <v>186.8</v>
      </c>
      <c r="E423" s="15">
        <v>140</v>
      </c>
    </row>
    <row r="424" spans="1:5" s="6" customFormat="1" ht="12.75" customHeight="1" x14ac:dyDescent="0.25">
      <c r="A424" s="94"/>
      <c r="B424" s="57" t="s">
        <v>12</v>
      </c>
      <c r="C424" s="87"/>
      <c r="D424" s="15">
        <v>1</v>
      </c>
      <c r="E424" s="15"/>
    </row>
    <row r="425" spans="1:5" s="6" customFormat="1" ht="18" customHeight="1" x14ac:dyDescent="0.25">
      <c r="A425" s="94" t="s">
        <v>110</v>
      </c>
      <c r="B425" s="24" t="s">
        <v>116</v>
      </c>
      <c r="C425" s="18"/>
      <c r="D425" s="11">
        <f t="shared" ref="D425:E425" si="177">SUM(D426+D428)</f>
        <v>3550.2999999999997</v>
      </c>
      <c r="E425" s="11">
        <f t="shared" si="177"/>
        <v>2938</v>
      </c>
    </row>
    <row r="426" spans="1:5" s="6" customFormat="1" ht="15" customHeight="1" x14ac:dyDescent="0.25">
      <c r="A426" s="94"/>
      <c r="B426" s="3" t="s">
        <v>119</v>
      </c>
      <c r="C426" s="4" t="s">
        <v>6</v>
      </c>
      <c r="D426" s="48">
        <f t="shared" ref="D426:E426" si="178">SUM(D427)</f>
        <v>0</v>
      </c>
      <c r="E426" s="48">
        <f t="shared" si="178"/>
        <v>0</v>
      </c>
    </row>
    <row r="427" spans="1:5" s="6" customFormat="1" ht="12.75" customHeight="1" x14ac:dyDescent="0.25">
      <c r="A427" s="94"/>
      <c r="B427" s="59" t="s">
        <v>10</v>
      </c>
      <c r="C427" s="53"/>
      <c r="D427" s="13"/>
      <c r="E427" s="13"/>
    </row>
    <row r="428" spans="1:5" s="6" customFormat="1" ht="15" customHeight="1" x14ac:dyDescent="0.25">
      <c r="A428" s="94"/>
      <c r="B428" s="5" t="s">
        <v>135</v>
      </c>
      <c r="C428" s="4" t="s">
        <v>20</v>
      </c>
      <c r="D428" s="12">
        <f t="shared" ref="D428:E428" si="179">SUM(D429:D434)</f>
        <v>3550.2999999999997</v>
      </c>
      <c r="E428" s="12">
        <f t="shared" si="179"/>
        <v>2938</v>
      </c>
    </row>
    <row r="429" spans="1:5" s="6" customFormat="1" ht="12.75" customHeight="1" x14ac:dyDescent="0.25">
      <c r="A429" s="94"/>
      <c r="B429" s="57" t="s">
        <v>9</v>
      </c>
      <c r="C429" s="87"/>
      <c r="D429" s="13">
        <v>237.7</v>
      </c>
      <c r="E429" s="13">
        <v>224.8</v>
      </c>
    </row>
    <row r="430" spans="1:5" s="6" customFormat="1" ht="12.75" customHeight="1" x14ac:dyDescent="0.25">
      <c r="A430" s="94"/>
      <c r="B430" s="57" t="s">
        <v>16</v>
      </c>
      <c r="C430" s="87"/>
      <c r="D430" s="13">
        <v>59.4</v>
      </c>
      <c r="E430" s="13">
        <v>56.2</v>
      </c>
    </row>
    <row r="431" spans="1:5" s="6" customFormat="1" ht="12.75" customHeight="1" x14ac:dyDescent="0.25">
      <c r="A431" s="94"/>
      <c r="B431" s="57" t="s">
        <v>14</v>
      </c>
      <c r="C431" s="87"/>
      <c r="D431" s="15">
        <v>253.1</v>
      </c>
      <c r="E431" s="15">
        <v>230.7</v>
      </c>
    </row>
    <row r="432" spans="1:5" s="6" customFormat="1" ht="12.75" customHeight="1" x14ac:dyDescent="0.25">
      <c r="A432" s="94"/>
      <c r="B432" s="59" t="s">
        <v>10</v>
      </c>
      <c r="C432" s="87"/>
      <c r="D432" s="13">
        <v>497.4</v>
      </c>
      <c r="E432" s="13">
        <v>477.2</v>
      </c>
    </row>
    <row r="433" spans="1:5" s="6" customFormat="1" ht="12.75" customHeight="1" x14ac:dyDescent="0.25">
      <c r="A433" s="94"/>
      <c r="B433" s="57" t="s">
        <v>5</v>
      </c>
      <c r="C433" s="87"/>
      <c r="D433" s="13">
        <v>2145.1</v>
      </c>
      <c r="E433" s="13">
        <v>1875.1</v>
      </c>
    </row>
    <row r="434" spans="1:5" s="6" customFormat="1" ht="12.75" customHeight="1" x14ac:dyDescent="0.25">
      <c r="A434" s="94"/>
      <c r="B434" s="57" t="s">
        <v>12</v>
      </c>
      <c r="C434" s="87"/>
      <c r="D434" s="13">
        <v>357.6</v>
      </c>
      <c r="E434" s="13">
        <v>74</v>
      </c>
    </row>
    <row r="435" spans="1:5" s="6" customFormat="1" ht="18" customHeight="1" x14ac:dyDescent="0.25">
      <c r="A435" s="94" t="s">
        <v>112</v>
      </c>
      <c r="B435" s="24" t="s">
        <v>117</v>
      </c>
      <c r="C435" s="18"/>
      <c r="D435" s="11">
        <f t="shared" ref="D435:E435" si="180">SUM(D436)</f>
        <v>527.20000000000005</v>
      </c>
      <c r="E435" s="11">
        <f t="shared" si="180"/>
        <v>431.2</v>
      </c>
    </row>
    <row r="436" spans="1:5" s="6" customFormat="1" ht="15" customHeight="1" x14ac:dyDescent="0.25">
      <c r="A436" s="94"/>
      <c r="B436" s="5" t="s">
        <v>124</v>
      </c>
      <c r="C436" s="4" t="s">
        <v>22</v>
      </c>
      <c r="D436" s="12">
        <f t="shared" ref="D436:E436" si="181">SUM(D437:D438)</f>
        <v>527.20000000000005</v>
      </c>
      <c r="E436" s="12">
        <f t="shared" si="181"/>
        <v>431.2</v>
      </c>
    </row>
    <row r="437" spans="1:5" s="6" customFormat="1" ht="12.75" customHeight="1" x14ac:dyDescent="0.25">
      <c r="A437" s="94"/>
      <c r="B437" s="57" t="s">
        <v>10</v>
      </c>
      <c r="C437" s="87"/>
      <c r="D437" s="13">
        <v>508.1</v>
      </c>
      <c r="E437" s="13">
        <v>416.2</v>
      </c>
    </row>
    <row r="438" spans="1:5" s="6" customFormat="1" ht="12.75" customHeight="1" x14ac:dyDescent="0.25">
      <c r="A438" s="94"/>
      <c r="B438" s="57" t="s">
        <v>5</v>
      </c>
      <c r="C438" s="87"/>
      <c r="D438" s="13">
        <v>19.100000000000001</v>
      </c>
      <c r="E438" s="13">
        <v>15</v>
      </c>
    </row>
    <row r="439" spans="1:5" s="6" customFormat="1" ht="21" customHeight="1" x14ac:dyDescent="0.25">
      <c r="A439" s="91" t="s">
        <v>118</v>
      </c>
      <c r="B439" s="91"/>
      <c r="C439" s="60"/>
      <c r="D439" s="61">
        <f t="shared" ref="D439:E439" si="182">SUM(D491+D487+D481+D471+D465+D459+D449+D440)</f>
        <v>61171.7</v>
      </c>
      <c r="E439" s="61">
        <f t="shared" si="182"/>
        <v>36473.199999999997</v>
      </c>
    </row>
    <row r="440" spans="1:5" s="6" customFormat="1" ht="15" customHeight="1" x14ac:dyDescent="0.25">
      <c r="A440" s="89" t="s">
        <v>119</v>
      </c>
      <c r="B440" s="89"/>
      <c r="C440" s="62" t="s">
        <v>6</v>
      </c>
      <c r="D440" s="16">
        <f>SUM(D441:D448)</f>
        <v>11126.399999999998</v>
      </c>
      <c r="E440" s="16">
        <f>SUM(E441:E448)</f>
        <v>8435.7000000000007</v>
      </c>
    </row>
    <row r="441" spans="1:5" s="6" customFormat="1" ht="12.75" customHeight="1" x14ac:dyDescent="0.25">
      <c r="A441" s="89"/>
      <c r="B441" s="57" t="s">
        <v>163</v>
      </c>
      <c r="C441" s="84"/>
      <c r="D441" s="13">
        <f>SUM(D17)</f>
        <v>10</v>
      </c>
      <c r="E441" s="16"/>
    </row>
    <row r="442" spans="1:5" s="6" customFormat="1" ht="12.75" customHeight="1" x14ac:dyDescent="0.25">
      <c r="A442" s="89"/>
      <c r="B442" s="59" t="s">
        <v>10</v>
      </c>
      <c r="C442" s="85"/>
      <c r="D442" s="13">
        <f t="shared" ref="D442:E442" si="183">SUM(D18+D186+D190+D200+D210+D222+D232+D242+D252+D262+D273+D283+D303+D313+D321+D332+D343+D353+D427+D293)</f>
        <v>2445.6999999999998</v>
      </c>
      <c r="E442" s="13">
        <f t="shared" si="183"/>
        <v>2292</v>
      </c>
    </row>
    <row r="443" spans="1:5" s="6" customFormat="1" ht="12.75" customHeight="1" x14ac:dyDescent="0.25">
      <c r="A443" s="89"/>
      <c r="B443" s="57" t="s">
        <v>140</v>
      </c>
      <c r="C443" s="85"/>
      <c r="D443" s="49">
        <f>SUM(D19)</f>
        <v>0</v>
      </c>
      <c r="E443" s="13"/>
    </row>
    <row r="444" spans="1:5" s="6" customFormat="1" ht="12.75" customHeight="1" x14ac:dyDescent="0.25">
      <c r="A444" s="89"/>
      <c r="B444" s="57" t="s">
        <v>143</v>
      </c>
      <c r="C444" s="85"/>
      <c r="D444" s="49">
        <f>SUM(D20)</f>
        <v>0</v>
      </c>
      <c r="E444" s="13"/>
    </row>
    <row r="445" spans="1:5" s="6" customFormat="1" ht="12.75" customHeight="1" x14ac:dyDescent="0.25">
      <c r="A445" s="89"/>
      <c r="B445" s="57" t="s">
        <v>14</v>
      </c>
      <c r="C445" s="85"/>
      <c r="D445" s="13">
        <f>SUM(D21)</f>
        <v>2.7</v>
      </c>
      <c r="E445" s="13">
        <f>SUM(E21)</f>
        <v>2.7</v>
      </c>
    </row>
    <row r="446" spans="1:5" s="6" customFormat="1" ht="12.75" customHeight="1" x14ac:dyDescent="0.25">
      <c r="A446" s="89"/>
      <c r="B446" s="57" t="s">
        <v>5</v>
      </c>
      <c r="C446" s="85"/>
      <c r="D446" s="13">
        <f t="shared" ref="D446:E446" si="184">SUM(D23+D66+D76+D88+D98+D108+D118+D128+D136+D146+D156+D166+D174+D187+D14)</f>
        <v>8635.4999999999982</v>
      </c>
      <c r="E446" s="13">
        <f t="shared" si="184"/>
        <v>6141</v>
      </c>
    </row>
    <row r="447" spans="1:5" s="6" customFormat="1" ht="12.75" customHeight="1" x14ac:dyDescent="0.25">
      <c r="A447" s="89"/>
      <c r="B447" s="57" t="s">
        <v>11</v>
      </c>
      <c r="C447" s="85"/>
      <c r="D447" s="49">
        <f>SUM(D22)</f>
        <v>0</v>
      </c>
      <c r="E447" s="13"/>
    </row>
    <row r="448" spans="1:5" s="6" customFormat="1" ht="12.95" customHeight="1" x14ac:dyDescent="0.25">
      <c r="A448" s="89"/>
      <c r="B448" s="57" t="s">
        <v>12</v>
      </c>
      <c r="C448" s="86"/>
      <c r="D448" s="13">
        <f>SUM(D24)</f>
        <v>32.5</v>
      </c>
      <c r="E448" s="13"/>
    </row>
    <row r="449" spans="1:5" s="6" customFormat="1" ht="15" customHeight="1" x14ac:dyDescent="0.25">
      <c r="A449" s="89" t="s">
        <v>120</v>
      </c>
      <c r="B449" s="89"/>
      <c r="C449" s="62" t="s">
        <v>13</v>
      </c>
      <c r="D449" s="16">
        <f t="shared" ref="D449:E449" si="185">SUM(D450:D458)</f>
        <v>25703.5</v>
      </c>
      <c r="E449" s="16">
        <f t="shared" si="185"/>
        <v>20823.199999999997</v>
      </c>
    </row>
    <row r="450" spans="1:5" s="6" customFormat="1" ht="12.75" customHeight="1" x14ac:dyDescent="0.25">
      <c r="A450" s="63"/>
      <c r="B450" s="57" t="s">
        <v>9</v>
      </c>
      <c r="C450" s="84"/>
      <c r="D450" s="13">
        <f>SUM(D26)</f>
        <v>15</v>
      </c>
      <c r="E450" s="16"/>
    </row>
    <row r="451" spans="1:5" s="6" customFormat="1" ht="12.95" customHeight="1" x14ac:dyDescent="0.25">
      <c r="A451" s="93"/>
      <c r="B451" s="57" t="s">
        <v>14</v>
      </c>
      <c r="C451" s="85"/>
      <c r="D451" s="13">
        <f t="shared" ref="D451" si="186">SUM(D27+D323+D334+D212+D234+D264+D224)</f>
        <v>211.1</v>
      </c>
      <c r="E451" s="13"/>
    </row>
    <row r="452" spans="1:5" s="6" customFormat="1" ht="12.95" customHeight="1" x14ac:dyDescent="0.25">
      <c r="A452" s="93"/>
      <c r="B452" s="57" t="s">
        <v>15</v>
      </c>
      <c r="C452" s="85"/>
      <c r="D452" s="13">
        <f t="shared" ref="D452:E452" si="187">SUM(D28+D192+D202+D213+D225+D244+D235+D265+D254+D275+D285+D295+D305+D315+D324+D335+D345+D355+D369+D362)</f>
        <v>12534.5</v>
      </c>
      <c r="E452" s="13">
        <f t="shared" si="187"/>
        <v>12067.199999999999</v>
      </c>
    </row>
    <row r="453" spans="1:5" s="6" customFormat="1" ht="12.95" customHeight="1" x14ac:dyDescent="0.25">
      <c r="A453" s="93"/>
      <c r="B453" s="59" t="s">
        <v>10</v>
      </c>
      <c r="C453" s="85"/>
      <c r="D453" s="13">
        <f>SUM(D193+D203+D214+D226+D236+D245+D255+D266+D276+D286+D296+D306+D325+D336+D346+D356+D316)</f>
        <v>482.49999999999994</v>
      </c>
      <c r="E453" s="13"/>
    </row>
    <row r="454" spans="1:5" s="6" customFormat="1" ht="12.95" customHeight="1" x14ac:dyDescent="0.25">
      <c r="A454" s="93"/>
      <c r="B454" s="57" t="s">
        <v>141</v>
      </c>
      <c r="C454" s="85"/>
      <c r="D454" s="49">
        <f t="shared" ref="D454" si="188">SUM(D215+D256+D267+D277+D287+D297+D307+D326+D337+D347)</f>
        <v>0</v>
      </c>
      <c r="E454" s="13"/>
    </row>
    <row r="455" spans="1:5" s="6" customFormat="1" ht="12.95" customHeight="1" x14ac:dyDescent="0.25">
      <c r="A455" s="93"/>
      <c r="B455" s="57" t="s">
        <v>143</v>
      </c>
      <c r="C455" s="85"/>
      <c r="D455" s="49">
        <f t="shared" ref="D455" si="189">SUM(D194+D216+D227+D237+D246+D257+D268+D288+D298+D308+D327+D338+D357+D278+D348+D204)</f>
        <v>0</v>
      </c>
      <c r="E455" s="13"/>
    </row>
    <row r="456" spans="1:5" s="6" customFormat="1" ht="12.95" customHeight="1" x14ac:dyDescent="0.25">
      <c r="A456" s="93"/>
      <c r="B456" s="57" t="s">
        <v>142</v>
      </c>
      <c r="C456" s="85"/>
      <c r="D456" s="49">
        <f t="shared" ref="D456" si="190">SUM(D195+D205+D247)</f>
        <v>0</v>
      </c>
      <c r="E456" s="13"/>
    </row>
    <row r="457" spans="1:5" s="6" customFormat="1" ht="12.95" customHeight="1" x14ac:dyDescent="0.25">
      <c r="A457" s="93"/>
      <c r="B457" s="57" t="s">
        <v>5</v>
      </c>
      <c r="C457" s="85"/>
      <c r="D457" s="13">
        <f>SUM(D29+D196+D206+D218+D228+D238+D248+D269+D279+D289+D299+D309+D317+D328+D339+D349+D358+D363+D370+D258+D68+D78+D158)</f>
        <v>11957.699999999999</v>
      </c>
      <c r="E457" s="13">
        <f>SUM(E29+E196+E206+E218+E228+E238+E248+E269+E279+E289+E299+E309+E317+E328+E339+E349+E358+E363+E370+E258+E68+E78+E158)</f>
        <v>8756</v>
      </c>
    </row>
    <row r="458" spans="1:5" s="6" customFormat="1" ht="12.95" customHeight="1" x14ac:dyDescent="0.25">
      <c r="A458" s="93"/>
      <c r="B458" s="57" t="s">
        <v>12</v>
      </c>
      <c r="C458" s="86"/>
      <c r="D458" s="13">
        <f>SUM(D197+D207+D219+D229+D239+D249+D259+D270+D280+D290+D300+D310+D318+D329+D340+D350+D359+D364+D371)</f>
        <v>502.7</v>
      </c>
      <c r="E458" s="13"/>
    </row>
    <row r="459" spans="1:5" s="6" customFormat="1" ht="15" customHeight="1" x14ac:dyDescent="0.25">
      <c r="A459" s="89" t="s">
        <v>121</v>
      </c>
      <c r="B459" s="89"/>
      <c r="C459" s="62" t="s">
        <v>17</v>
      </c>
      <c r="D459" s="16">
        <f t="shared" ref="D459:E459" si="191">SUM(D460:D464)</f>
        <v>5652.0000000000009</v>
      </c>
      <c r="E459" s="16">
        <f t="shared" si="191"/>
        <v>3342.5000000000005</v>
      </c>
    </row>
    <row r="460" spans="1:5" s="6" customFormat="1" ht="12.75" customHeight="1" x14ac:dyDescent="0.25">
      <c r="A460" s="89"/>
      <c r="B460" s="57" t="s">
        <v>9</v>
      </c>
      <c r="C460" s="92"/>
      <c r="D460" s="13">
        <f t="shared" ref="D460:D461" si="192">SUM(D31)</f>
        <v>101.9</v>
      </c>
      <c r="E460" s="13"/>
    </row>
    <row r="461" spans="1:5" s="6" customFormat="1" ht="12.75" customHeight="1" x14ac:dyDescent="0.25">
      <c r="A461" s="89"/>
      <c r="B461" s="57" t="s">
        <v>16</v>
      </c>
      <c r="C461" s="92"/>
      <c r="D461" s="13">
        <f t="shared" si="192"/>
        <v>18</v>
      </c>
      <c r="E461" s="13"/>
    </row>
    <row r="462" spans="1:5" s="6" customFormat="1" ht="12.75" customHeight="1" x14ac:dyDescent="0.25">
      <c r="A462" s="89"/>
      <c r="B462" s="57" t="s">
        <v>14</v>
      </c>
      <c r="C462" s="92"/>
      <c r="D462" s="13">
        <f t="shared" ref="D462:E462" si="193">SUM(D374+D33)</f>
        <v>70.8</v>
      </c>
      <c r="E462" s="13">
        <f t="shared" si="193"/>
        <v>0.5</v>
      </c>
    </row>
    <row r="463" spans="1:5" s="6" customFormat="1" ht="12.95" customHeight="1" x14ac:dyDescent="0.25">
      <c r="A463" s="89"/>
      <c r="B463" s="57" t="s">
        <v>5</v>
      </c>
      <c r="C463" s="92"/>
      <c r="D463" s="13">
        <f>SUM(D34+D366+D375+D379+D383+D387+D391+D395+D399+D403+D407+D411+D415+D419+D423+D100+D120+D110+D176+D80+D90+D138+D148)</f>
        <v>5414.6000000000013</v>
      </c>
      <c r="E463" s="13">
        <f>SUM(E34+E366+E375+E379+E383+E387+E391+E395+E399+E403+E407+E411+E415+E419+E423+E100+E120+E110+E176+E80+E90+E138+E148)</f>
        <v>3342.0000000000005</v>
      </c>
    </row>
    <row r="464" spans="1:5" s="6" customFormat="1" ht="12.95" customHeight="1" x14ac:dyDescent="0.25">
      <c r="A464" s="89"/>
      <c r="B464" s="57" t="s">
        <v>12</v>
      </c>
      <c r="C464" s="92"/>
      <c r="D464" s="13">
        <f t="shared" ref="D464" si="194">SUM(D376+D380+D384+D388+D392+D396+D400+D404+D408+D412+D416+D420+D424)</f>
        <v>46.7</v>
      </c>
      <c r="E464" s="13"/>
    </row>
    <row r="465" spans="1:5" s="6" customFormat="1" ht="15" customHeight="1" x14ac:dyDescent="0.25">
      <c r="A465" s="89" t="s">
        <v>122</v>
      </c>
      <c r="B465" s="89"/>
      <c r="C465" s="62" t="s">
        <v>18</v>
      </c>
      <c r="D465" s="16">
        <f t="shared" ref="D465:E465" si="195">SUM(D466:D470)</f>
        <v>2664.2000000000007</v>
      </c>
      <c r="E465" s="46">
        <f t="shared" si="195"/>
        <v>0</v>
      </c>
    </row>
    <row r="466" spans="1:5" s="6" customFormat="1" ht="12.75" customHeight="1" x14ac:dyDescent="0.25">
      <c r="A466" s="89"/>
      <c r="B466" s="59" t="s">
        <v>10</v>
      </c>
      <c r="C466" s="92"/>
      <c r="D466" s="49">
        <f t="shared" ref="D466" si="196">SUM(D37)</f>
        <v>0</v>
      </c>
      <c r="E466" s="13"/>
    </row>
    <row r="467" spans="1:5" s="6" customFormat="1" ht="12.75" customHeight="1" x14ac:dyDescent="0.25">
      <c r="A467" s="89"/>
      <c r="B467" s="57" t="s">
        <v>19</v>
      </c>
      <c r="C467" s="92"/>
      <c r="D467" s="49">
        <f>SUM(D36)</f>
        <v>0</v>
      </c>
      <c r="E467" s="13"/>
    </row>
    <row r="468" spans="1:5" s="6" customFormat="1" ht="12.95" customHeight="1" x14ac:dyDescent="0.25">
      <c r="A468" s="89"/>
      <c r="B468" s="57" t="s">
        <v>5</v>
      </c>
      <c r="C468" s="92"/>
      <c r="D468" s="13">
        <f t="shared" ref="D468" si="197">SUM(D39+D70+D82+D92+D102+D112+D122+D130+D140+D150+D160+D168+D178)</f>
        <v>2169.9000000000005</v>
      </c>
      <c r="E468" s="13"/>
    </row>
    <row r="469" spans="1:5" s="6" customFormat="1" ht="12.95" customHeight="1" x14ac:dyDescent="0.25">
      <c r="A469" s="89"/>
      <c r="B469" s="57" t="s">
        <v>11</v>
      </c>
      <c r="C469" s="92"/>
      <c r="D469" s="44">
        <f>SUM(D38)</f>
        <v>462.8</v>
      </c>
      <c r="E469" s="10"/>
    </row>
    <row r="470" spans="1:5" s="6" customFormat="1" ht="12.95" customHeight="1" x14ac:dyDescent="0.25">
      <c r="A470" s="89"/>
      <c r="B470" s="57" t="s">
        <v>12</v>
      </c>
      <c r="C470" s="92"/>
      <c r="D470" s="13">
        <f>SUM(D71+D83+D93+D103+D113+D123+D131+D141+D151+D161+D169+D179)</f>
        <v>31.499999999999996</v>
      </c>
      <c r="E470" s="13"/>
    </row>
    <row r="471" spans="1:5" s="6" customFormat="1" ht="15" customHeight="1" x14ac:dyDescent="0.25">
      <c r="A471" s="89" t="s">
        <v>123</v>
      </c>
      <c r="B471" s="89"/>
      <c r="C471" s="62" t="s">
        <v>20</v>
      </c>
      <c r="D471" s="16">
        <f t="shared" ref="D471:E471" si="198">SUM(D472:D480)</f>
        <v>11610.2</v>
      </c>
      <c r="E471" s="16">
        <f t="shared" si="198"/>
        <v>3440</v>
      </c>
    </row>
    <row r="472" spans="1:5" s="6" customFormat="1" ht="12.95" customHeight="1" x14ac:dyDescent="0.25">
      <c r="A472" s="93"/>
      <c r="B472" s="57" t="s">
        <v>9</v>
      </c>
      <c r="C472" s="89"/>
      <c r="D472" s="13">
        <f t="shared" ref="D472:E472" si="199">SUM(D429+D41)</f>
        <v>258.7</v>
      </c>
      <c r="E472" s="13">
        <f t="shared" si="199"/>
        <v>224.8</v>
      </c>
    </row>
    <row r="473" spans="1:5" s="6" customFormat="1" ht="12.95" customHeight="1" x14ac:dyDescent="0.25">
      <c r="A473" s="93"/>
      <c r="B473" s="57" t="s">
        <v>14</v>
      </c>
      <c r="C473" s="89"/>
      <c r="D473" s="13">
        <f t="shared" ref="D473:E474" si="200">SUM(D431+D42)</f>
        <v>407.9</v>
      </c>
      <c r="E473" s="13">
        <f t="shared" si="200"/>
        <v>234.6</v>
      </c>
    </row>
    <row r="474" spans="1:5" s="6" customFormat="1" ht="12.95" customHeight="1" x14ac:dyDescent="0.25">
      <c r="A474" s="93"/>
      <c r="B474" s="59" t="s">
        <v>10</v>
      </c>
      <c r="C474" s="89"/>
      <c r="D474" s="13">
        <f t="shared" si="200"/>
        <v>1905.6999999999998</v>
      </c>
      <c r="E474" s="13">
        <f t="shared" si="200"/>
        <v>525.70000000000005</v>
      </c>
    </row>
    <row r="475" spans="1:5" s="6" customFormat="1" ht="12.95" customHeight="1" x14ac:dyDescent="0.25">
      <c r="A475" s="93"/>
      <c r="B475" s="57" t="s">
        <v>16</v>
      </c>
      <c r="C475" s="89"/>
      <c r="D475" s="13">
        <f t="shared" ref="D475:E475" si="201">SUM(D430)</f>
        <v>59.4</v>
      </c>
      <c r="E475" s="13">
        <f t="shared" si="201"/>
        <v>56.2</v>
      </c>
    </row>
    <row r="476" spans="1:5" s="6" customFormat="1" ht="12.95" customHeight="1" x14ac:dyDescent="0.25">
      <c r="A476" s="93"/>
      <c r="B476" s="57" t="s">
        <v>141</v>
      </c>
      <c r="C476" s="89"/>
      <c r="D476" s="13">
        <f t="shared" ref="D476:E476" si="202">SUM(D44)</f>
        <v>4.5</v>
      </c>
      <c r="E476" s="13">
        <f t="shared" si="202"/>
        <v>0.1</v>
      </c>
    </row>
    <row r="477" spans="1:5" s="6" customFormat="1" ht="12.95" customHeight="1" x14ac:dyDescent="0.25">
      <c r="A477" s="93"/>
      <c r="B477" s="57" t="s">
        <v>143</v>
      </c>
      <c r="C477" s="89"/>
      <c r="D477" s="49">
        <f>SUM(D45)</f>
        <v>0</v>
      </c>
      <c r="E477" s="13"/>
    </row>
    <row r="478" spans="1:5" s="6" customFormat="1" ht="12.95" customHeight="1" x14ac:dyDescent="0.25">
      <c r="A478" s="93"/>
      <c r="B478" s="57" t="s">
        <v>5</v>
      </c>
      <c r="C478" s="89"/>
      <c r="D478" s="13">
        <f t="shared" ref="D478:E478" si="203">SUM(D46+D73+D85+D95+D105+D115+D125+D133+D143+D153+D163+D171+D181+D433)</f>
        <v>5095.6000000000004</v>
      </c>
      <c r="E478" s="13">
        <f t="shared" si="203"/>
        <v>2324.6</v>
      </c>
    </row>
    <row r="479" spans="1:5" s="6" customFormat="1" ht="12.75" customHeight="1" x14ac:dyDescent="0.25">
      <c r="A479" s="93"/>
      <c r="B479" s="57" t="s">
        <v>21</v>
      </c>
      <c r="C479" s="89"/>
      <c r="D479" s="45">
        <f>SUM(D47)</f>
        <v>3520.8</v>
      </c>
      <c r="E479" s="45"/>
    </row>
    <row r="480" spans="1:5" s="6" customFormat="1" ht="12.95" customHeight="1" x14ac:dyDescent="0.25">
      <c r="A480" s="93"/>
      <c r="B480" s="57" t="s">
        <v>12</v>
      </c>
      <c r="C480" s="89"/>
      <c r="D480" s="45">
        <f t="shared" ref="D480:E480" si="204">SUM(D434)</f>
        <v>357.6</v>
      </c>
      <c r="E480" s="45">
        <f t="shared" si="204"/>
        <v>74</v>
      </c>
    </row>
    <row r="481" spans="1:5" s="6" customFormat="1" ht="15" customHeight="1" x14ac:dyDescent="0.25">
      <c r="A481" s="89" t="s">
        <v>124</v>
      </c>
      <c r="B481" s="89"/>
      <c r="C481" s="62" t="s">
        <v>22</v>
      </c>
      <c r="D481" s="16">
        <f t="shared" ref="D481:E481" si="205">SUM(D482:D486)</f>
        <v>623.70000000000005</v>
      </c>
      <c r="E481" s="16">
        <f t="shared" si="205"/>
        <v>431.8</v>
      </c>
    </row>
    <row r="482" spans="1:5" s="6" customFormat="1" ht="12.95" customHeight="1" x14ac:dyDescent="0.25">
      <c r="A482" s="93"/>
      <c r="B482" s="57" t="s">
        <v>9</v>
      </c>
      <c r="C482" s="89"/>
      <c r="D482" s="13">
        <f t="shared" ref="D482:E482" si="206">SUM(D49)</f>
        <v>0.6</v>
      </c>
      <c r="E482" s="13">
        <f t="shared" si="206"/>
        <v>0.6</v>
      </c>
    </row>
    <row r="483" spans="1:5" s="6" customFormat="1" ht="12.95" customHeight="1" x14ac:dyDescent="0.25">
      <c r="A483" s="93"/>
      <c r="B483" s="59" t="s">
        <v>10</v>
      </c>
      <c r="C483" s="89"/>
      <c r="D483" s="13">
        <f t="shared" ref="D483:E483" si="207">SUM(D437+D50)</f>
        <v>508.1</v>
      </c>
      <c r="E483" s="13">
        <f t="shared" si="207"/>
        <v>416.2</v>
      </c>
    </row>
    <row r="484" spans="1:5" s="6" customFormat="1" ht="12.95" customHeight="1" x14ac:dyDescent="0.25">
      <c r="A484" s="93"/>
      <c r="B484" s="57" t="s">
        <v>14</v>
      </c>
      <c r="C484" s="89"/>
      <c r="D484" s="13"/>
      <c r="E484" s="13"/>
    </row>
    <row r="485" spans="1:5" s="6" customFormat="1" ht="12.95" customHeight="1" x14ac:dyDescent="0.25">
      <c r="A485" s="93"/>
      <c r="B485" s="57" t="s">
        <v>5</v>
      </c>
      <c r="C485" s="89"/>
      <c r="D485" s="13">
        <f>SUM(D438+D52)</f>
        <v>92.6</v>
      </c>
      <c r="E485" s="13">
        <f>SUM(E438+E52)</f>
        <v>15</v>
      </c>
    </row>
    <row r="486" spans="1:5" s="6" customFormat="1" ht="12.95" customHeight="1" x14ac:dyDescent="0.25">
      <c r="A486" s="93"/>
      <c r="B486" s="57" t="s">
        <v>23</v>
      </c>
      <c r="C486" s="89"/>
      <c r="D486" s="45">
        <f>SUM(D53)</f>
        <v>22.4</v>
      </c>
      <c r="E486" s="45"/>
    </row>
    <row r="487" spans="1:5" s="6" customFormat="1" ht="15" customHeight="1" x14ac:dyDescent="0.25">
      <c r="A487" s="89" t="s">
        <v>125</v>
      </c>
      <c r="B487" s="89"/>
      <c r="C487" s="62" t="s">
        <v>24</v>
      </c>
      <c r="D487" s="16">
        <f t="shared" ref="D487:E487" si="208">SUM(D488:D490)</f>
        <v>1613.6</v>
      </c>
      <c r="E487" s="46">
        <f t="shared" si="208"/>
        <v>0</v>
      </c>
    </row>
    <row r="488" spans="1:5" s="6" customFormat="1" ht="12.95" customHeight="1" x14ac:dyDescent="0.25">
      <c r="A488" s="93"/>
      <c r="B488" s="57" t="s">
        <v>5</v>
      </c>
      <c r="C488" s="92"/>
      <c r="D488" s="47">
        <f>SUM(D55+D183)</f>
        <v>1474</v>
      </c>
      <c r="E488" s="47"/>
    </row>
    <row r="489" spans="1:5" s="6" customFormat="1" ht="12.95" customHeight="1" x14ac:dyDescent="0.25">
      <c r="A489" s="93"/>
      <c r="B489" s="57" t="s">
        <v>14</v>
      </c>
      <c r="C489" s="92"/>
      <c r="D489" s="47">
        <f>SUM(D56)</f>
        <v>0</v>
      </c>
      <c r="E489" s="47"/>
    </row>
    <row r="490" spans="1:5" s="6" customFormat="1" ht="12.95" customHeight="1" x14ac:dyDescent="0.25">
      <c r="A490" s="93"/>
      <c r="B490" s="57" t="s">
        <v>23</v>
      </c>
      <c r="C490" s="92"/>
      <c r="D490" s="47">
        <f>SUM(D57)</f>
        <v>139.6</v>
      </c>
      <c r="E490" s="47"/>
    </row>
    <row r="491" spans="1:5" s="6" customFormat="1" ht="15" customHeight="1" x14ac:dyDescent="0.25">
      <c r="A491" s="89" t="s">
        <v>126</v>
      </c>
      <c r="B491" s="89"/>
      <c r="C491" s="62" t="s">
        <v>25</v>
      </c>
      <c r="D491" s="16">
        <f t="shared" ref="D491:E491" si="209">SUM(D492:D496)</f>
        <v>2178.1000000000004</v>
      </c>
      <c r="E491" s="46">
        <f t="shared" si="209"/>
        <v>0</v>
      </c>
    </row>
    <row r="492" spans="1:5" s="6" customFormat="1" ht="12.95" customHeight="1" x14ac:dyDescent="0.25">
      <c r="A492" s="93"/>
      <c r="B492" s="57" t="s">
        <v>9</v>
      </c>
      <c r="C492" s="89"/>
      <c r="D492" s="13">
        <f>SUM(D59)</f>
        <v>486.6</v>
      </c>
      <c r="E492" s="13"/>
    </row>
    <row r="493" spans="1:5" s="6" customFormat="1" ht="12.95" customHeight="1" x14ac:dyDescent="0.25">
      <c r="A493" s="93"/>
      <c r="B493" s="59" t="s">
        <v>10</v>
      </c>
      <c r="C493" s="89"/>
      <c r="D493" s="13">
        <f t="shared" ref="D493" si="210">SUM(D60)</f>
        <v>453.3</v>
      </c>
      <c r="E493" s="13"/>
    </row>
    <row r="494" spans="1:5" s="6" customFormat="1" ht="12.95" customHeight="1" x14ac:dyDescent="0.25">
      <c r="A494" s="93"/>
      <c r="B494" s="57" t="s">
        <v>142</v>
      </c>
      <c r="C494" s="89"/>
      <c r="D494" s="13">
        <f t="shared" ref="D494" si="211">SUM(D61)</f>
        <v>656</v>
      </c>
      <c r="E494" s="13"/>
    </row>
    <row r="495" spans="1:5" s="6" customFormat="1" ht="12.95" customHeight="1" x14ac:dyDescent="0.25">
      <c r="A495" s="93"/>
      <c r="B495" s="57" t="s">
        <v>16</v>
      </c>
      <c r="C495" s="89"/>
      <c r="D495" s="13">
        <f t="shared" ref="D495" si="212">SUM(D62)</f>
        <v>85.9</v>
      </c>
      <c r="E495" s="13"/>
    </row>
    <row r="496" spans="1:5" s="6" customFormat="1" ht="12.95" customHeight="1" x14ac:dyDescent="0.25">
      <c r="A496" s="93"/>
      <c r="B496" s="57" t="s">
        <v>5</v>
      </c>
      <c r="C496" s="89"/>
      <c r="D496" s="13">
        <f t="shared" ref="D496" si="213">SUM(D63)</f>
        <v>496.3</v>
      </c>
      <c r="E496" s="13"/>
    </row>
    <row r="497" spans="1:3" ht="15" customHeight="1" x14ac:dyDescent="0.25">
      <c r="A497" s="90" t="s">
        <v>127</v>
      </c>
      <c r="B497" s="90"/>
      <c r="C497" s="90"/>
    </row>
    <row r="498" spans="1:3" ht="15" customHeight="1" x14ac:dyDescent="0.25"/>
    <row r="499" spans="1:3" ht="15" customHeight="1" x14ac:dyDescent="0.25"/>
    <row r="500" spans="1:3" ht="15" customHeight="1" x14ac:dyDescent="0.25"/>
    <row r="501" spans="1:3" ht="15" customHeight="1" x14ac:dyDescent="0.25">
      <c r="C501" s="8"/>
    </row>
  </sheetData>
  <mergeCells count="136">
    <mergeCell ref="D10:D11"/>
    <mergeCell ref="E10:E11"/>
    <mergeCell ref="A10:A11"/>
    <mergeCell ref="B10:B11"/>
    <mergeCell ref="C10:C11"/>
    <mergeCell ref="C26:C29"/>
    <mergeCell ref="A488:A490"/>
    <mergeCell ref="A492:A496"/>
    <mergeCell ref="A64:A73"/>
    <mergeCell ref="C70:C71"/>
    <mergeCell ref="A74:A85"/>
    <mergeCell ref="C82:C83"/>
    <mergeCell ref="A86:A95"/>
    <mergeCell ref="C92:C93"/>
    <mergeCell ref="A12:A14"/>
    <mergeCell ref="A15:A63"/>
    <mergeCell ref="C31:C34"/>
    <mergeCell ref="C36:C39"/>
    <mergeCell ref="C41:C47"/>
    <mergeCell ref="C49:C53"/>
    <mergeCell ref="C55:C57"/>
    <mergeCell ref="C59:C63"/>
    <mergeCell ref="A126:A133"/>
    <mergeCell ref="C130:C131"/>
    <mergeCell ref="A134:A143"/>
    <mergeCell ref="C140:C141"/>
    <mergeCell ref="A96:A105"/>
    <mergeCell ref="A154:A163"/>
    <mergeCell ref="C160:C161"/>
    <mergeCell ref="A164:A171"/>
    <mergeCell ref="C168:C169"/>
    <mergeCell ref="C178:C179"/>
    <mergeCell ref="A240:A249"/>
    <mergeCell ref="C244:C249"/>
    <mergeCell ref="C102:C103"/>
    <mergeCell ref="A106:A115"/>
    <mergeCell ref="C112:C113"/>
    <mergeCell ref="A116:A125"/>
    <mergeCell ref="C122:C123"/>
    <mergeCell ref="A144:A153"/>
    <mergeCell ref="A184:A187"/>
    <mergeCell ref="C186:C187"/>
    <mergeCell ref="A188:A197"/>
    <mergeCell ref="C192:C197"/>
    <mergeCell ref="A208:A219"/>
    <mergeCell ref="A220:A229"/>
    <mergeCell ref="A230:A239"/>
    <mergeCell ref="A172:A183"/>
    <mergeCell ref="A250:A259"/>
    <mergeCell ref="A198:A207"/>
    <mergeCell ref="C202:C207"/>
    <mergeCell ref="A291:A300"/>
    <mergeCell ref="C295:C300"/>
    <mergeCell ref="C275:C280"/>
    <mergeCell ref="A281:A290"/>
    <mergeCell ref="C285:C290"/>
    <mergeCell ref="A271:A280"/>
    <mergeCell ref="C254:C259"/>
    <mergeCell ref="A260:A270"/>
    <mergeCell ref="A330:A340"/>
    <mergeCell ref="A341:A350"/>
    <mergeCell ref="A351:A359"/>
    <mergeCell ref="C334:C340"/>
    <mergeCell ref="A301:A310"/>
    <mergeCell ref="C305:C310"/>
    <mergeCell ref="A311:A318"/>
    <mergeCell ref="C315:C318"/>
    <mergeCell ref="A319:A329"/>
    <mergeCell ref="C323:C329"/>
    <mergeCell ref="C355:C359"/>
    <mergeCell ref="C345:C350"/>
    <mergeCell ref="A372:A376"/>
    <mergeCell ref="C374:C376"/>
    <mergeCell ref="A377:A380"/>
    <mergeCell ref="C379:C380"/>
    <mergeCell ref="A381:A384"/>
    <mergeCell ref="C383:C384"/>
    <mergeCell ref="A360:A366"/>
    <mergeCell ref="A367:A371"/>
    <mergeCell ref="C369:C371"/>
    <mergeCell ref="A401:A404"/>
    <mergeCell ref="C403:C404"/>
    <mergeCell ref="A405:A408"/>
    <mergeCell ref="C407:C408"/>
    <mergeCell ref="A397:A400"/>
    <mergeCell ref="A385:A388"/>
    <mergeCell ref="C387:C388"/>
    <mergeCell ref="A389:A392"/>
    <mergeCell ref="C391:C392"/>
    <mergeCell ref="A393:A396"/>
    <mergeCell ref="C395:C396"/>
    <mergeCell ref="A425:A434"/>
    <mergeCell ref="C429:C434"/>
    <mergeCell ref="A435:A438"/>
    <mergeCell ref="C437:C438"/>
    <mergeCell ref="A441:A448"/>
    <mergeCell ref="A409:A412"/>
    <mergeCell ref="C411:C412"/>
    <mergeCell ref="A413:A416"/>
    <mergeCell ref="C415:C416"/>
    <mergeCell ref="A417:A420"/>
    <mergeCell ref="C419:C420"/>
    <mergeCell ref="A7:E7"/>
    <mergeCell ref="A487:B487"/>
    <mergeCell ref="A491:B491"/>
    <mergeCell ref="A497:C497"/>
    <mergeCell ref="A439:B439"/>
    <mergeCell ref="A440:B440"/>
    <mergeCell ref="A449:B449"/>
    <mergeCell ref="A459:B459"/>
    <mergeCell ref="A465:B465"/>
    <mergeCell ref="A471:B471"/>
    <mergeCell ref="C460:C464"/>
    <mergeCell ref="C466:C470"/>
    <mergeCell ref="C472:C480"/>
    <mergeCell ref="C482:C486"/>
    <mergeCell ref="C488:C490"/>
    <mergeCell ref="C492:C496"/>
    <mergeCell ref="A451:A458"/>
    <mergeCell ref="A460:A464"/>
    <mergeCell ref="A466:A470"/>
    <mergeCell ref="A472:A480"/>
    <mergeCell ref="A482:A486"/>
    <mergeCell ref="A481:B481"/>
    <mergeCell ref="A421:A424"/>
    <mergeCell ref="C423:C424"/>
    <mergeCell ref="C17:C24"/>
    <mergeCell ref="C212:C219"/>
    <mergeCell ref="C224:C229"/>
    <mergeCell ref="C234:C239"/>
    <mergeCell ref="C264:C270"/>
    <mergeCell ref="C362:C364"/>
    <mergeCell ref="C441:C448"/>
    <mergeCell ref="C450:C458"/>
    <mergeCell ref="C399:C400"/>
    <mergeCell ref="C150:C151"/>
  </mergeCells>
  <pageMargins left="0.43307086614173229" right="0.23622047244094491" top="0.19685039370078741" bottom="0.19685039370078741" header="0.31496062992125984" footer="0.31496062992125984"/>
  <pageSetup paperSize="9" scale="8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3"/>
  <sheetViews>
    <sheetView workbookViewId="0">
      <selection activeCell="B1" sqref="B1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  <col min="4" max="5" width="14.7109375" customWidth="1"/>
  </cols>
  <sheetData>
    <row r="1" spans="1:5" ht="15.75" x14ac:dyDescent="0.25">
      <c r="A1" s="1"/>
      <c r="B1" s="1"/>
      <c r="C1" s="1" t="s">
        <v>166</v>
      </c>
      <c r="D1" s="2"/>
      <c r="E1" s="1"/>
    </row>
    <row r="2" spans="1:5" ht="15.75" x14ac:dyDescent="0.25">
      <c r="A2" s="1"/>
      <c r="B2" s="1"/>
      <c r="C2" s="1" t="s">
        <v>167</v>
      </c>
      <c r="D2" s="2"/>
      <c r="E2" s="1"/>
    </row>
    <row r="3" spans="1:5" ht="15.75" x14ac:dyDescent="0.25">
      <c r="A3" s="1"/>
      <c r="B3" s="1"/>
      <c r="C3" s="1" t="s">
        <v>169</v>
      </c>
      <c r="D3" s="2"/>
      <c r="E3" s="1"/>
    </row>
    <row r="4" spans="1:5" ht="15.75" x14ac:dyDescent="0.25">
      <c r="A4" s="1"/>
      <c r="B4" s="1"/>
      <c r="C4" s="1" t="s">
        <v>170</v>
      </c>
      <c r="D4" s="2"/>
      <c r="E4" s="1"/>
    </row>
    <row r="5" spans="1:5" ht="7.5" customHeight="1" x14ac:dyDescent="0.25">
      <c r="A5" s="1"/>
      <c r="B5" s="1"/>
      <c r="C5" s="1"/>
      <c r="D5" s="80"/>
      <c r="E5" s="1"/>
    </row>
    <row r="6" spans="1:5" ht="15.75" x14ac:dyDescent="0.25">
      <c r="A6" s="17"/>
      <c r="B6" s="17"/>
      <c r="C6" s="17"/>
    </row>
    <row r="7" spans="1:5" ht="30.75" customHeight="1" x14ac:dyDescent="0.25">
      <c r="A7" s="108" t="s">
        <v>162</v>
      </c>
      <c r="B7" s="108"/>
      <c r="C7" s="108"/>
      <c r="D7" s="108"/>
      <c r="E7" s="108"/>
    </row>
    <row r="8" spans="1:5" ht="15.75" x14ac:dyDescent="0.25">
      <c r="A8" s="17"/>
      <c r="B8" s="17"/>
      <c r="C8" s="17"/>
    </row>
    <row r="9" spans="1:5" ht="15.75" x14ac:dyDescent="0.25">
      <c r="A9" s="17"/>
      <c r="B9" s="17"/>
      <c r="C9" s="17"/>
      <c r="E9" s="79" t="s">
        <v>165</v>
      </c>
    </row>
    <row r="10" spans="1:5" x14ac:dyDescent="0.25">
      <c r="A10" s="101" t="s">
        <v>0</v>
      </c>
      <c r="B10" s="102" t="s">
        <v>1</v>
      </c>
      <c r="C10" s="101" t="s">
        <v>2</v>
      </c>
      <c r="D10" s="97" t="s">
        <v>146</v>
      </c>
      <c r="E10" s="99" t="s">
        <v>147</v>
      </c>
    </row>
    <row r="11" spans="1:5" ht="25.5" customHeight="1" x14ac:dyDescent="0.25">
      <c r="A11" s="101"/>
      <c r="B11" s="102"/>
      <c r="C11" s="101"/>
      <c r="D11" s="98"/>
      <c r="E11" s="100"/>
    </row>
    <row r="12" spans="1:5" ht="18" customHeight="1" x14ac:dyDescent="0.25">
      <c r="A12" s="103" t="s">
        <v>3</v>
      </c>
      <c r="B12" s="55" t="s">
        <v>4</v>
      </c>
      <c r="C12" s="56"/>
      <c r="D12" s="66">
        <f t="shared" ref="D12:E12" si="0">SUM(D13)</f>
        <v>0</v>
      </c>
      <c r="E12" s="66">
        <f t="shared" si="0"/>
        <v>0</v>
      </c>
    </row>
    <row r="13" spans="1:5" x14ac:dyDescent="0.25">
      <c r="A13" s="103"/>
      <c r="B13" s="3" t="s">
        <v>119</v>
      </c>
      <c r="C13" s="4" t="s">
        <v>6</v>
      </c>
      <c r="D13" s="32">
        <f>SUM(D15+D14)</f>
        <v>0</v>
      </c>
      <c r="E13" s="32">
        <f>SUM(E18)</f>
        <v>0</v>
      </c>
    </row>
    <row r="14" spans="1:5" x14ac:dyDescent="0.25">
      <c r="A14" s="103"/>
      <c r="B14" s="67" t="s">
        <v>148</v>
      </c>
      <c r="C14" s="87"/>
      <c r="D14" s="23"/>
      <c r="E14" s="13"/>
    </row>
    <row r="15" spans="1:5" x14ac:dyDescent="0.25">
      <c r="A15" s="103"/>
      <c r="B15" s="68" t="s">
        <v>149</v>
      </c>
      <c r="C15" s="87"/>
      <c r="D15" s="13"/>
      <c r="E15" s="9"/>
    </row>
    <row r="16" spans="1:5" s="19" customFormat="1" ht="17.25" customHeight="1" x14ac:dyDescent="0.25">
      <c r="A16" s="119" t="s">
        <v>7</v>
      </c>
      <c r="B16" s="58" t="s">
        <v>8</v>
      </c>
      <c r="C16" s="18"/>
      <c r="D16" s="42">
        <f>SUM(D41+D45+D36+D30+D26+D17+D22)</f>
        <v>3942.9</v>
      </c>
      <c r="E16" s="69">
        <f>SUM(E103+E86+E57+E45+E38+E34+E28+E17)</f>
        <v>0</v>
      </c>
    </row>
    <row r="17" spans="1:5" s="19" customFormat="1" ht="15" customHeight="1" x14ac:dyDescent="0.25">
      <c r="A17" s="119"/>
      <c r="B17" s="3" t="s">
        <v>119</v>
      </c>
      <c r="C17" s="4" t="s">
        <v>6</v>
      </c>
      <c r="D17" s="12">
        <f>SUM(D18+D21)</f>
        <v>4.3</v>
      </c>
      <c r="E17" s="32">
        <f>SUM(E22)</f>
        <v>0</v>
      </c>
    </row>
    <row r="18" spans="1:5" s="19" customFormat="1" ht="15" customHeight="1" x14ac:dyDescent="0.25">
      <c r="A18" s="119"/>
      <c r="B18" s="67" t="s">
        <v>148</v>
      </c>
      <c r="C18" s="120"/>
      <c r="D18" s="70"/>
      <c r="E18" s="20"/>
    </row>
    <row r="19" spans="1:5" s="19" customFormat="1" ht="15" customHeight="1" x14ac:dyDescent="0.25">
      <c r="A19" s="119"/>
      <c r="B19" s="68" t="s">
        <v>149</v>
      </c>
      <c r="C19" s="121"/>
      <c r="D19" s="21"/>
      <c r="E19" s="21"/>
    </row>
    <row r="20" spans="1:5" s="19" customFormat="1" ht="15" customHeight="1" x14ac:dyDescent="0.25">
      <c r="A20" s="119"/>
      <c r="B20" s="68" t="s">
        <v>150</v>
      </c>
      <c r="C20" s="122"/>
      <c r="D20" s="21"/>
      <c r="E20" s="21"/>
    </row>
    <row r="21" spans="1:5" s="19" customFormat="1" ht="15" customHeight="1" x14ac:dyDescent="0.25">
      <c r="A21" s="119"/>
      <c r="B21" s="71" t="s">
        <v>151</v>
      </c>
      <c r="C21" s="72"/>
      <c r="D21" s="23">
        <v>4.3</v>
      </c>
      <c r="E21" s="23"/>
    </row>
    <row r="22" spans="1:5" s="19" customFormat="1" ht="27" x14ac:dyDescent="0.25">
      <c r="A22" s="119"/>
      <c r="B22" s="5" t="s">
        <v>131</v>
      </c>
      <c r="C22" s="4" t="s">
        <v>13</v>
      </c>
      <c r="D22" s="12">
        <f>SUM(D24+D23)</f>
        <v>200.1</v>
      </c>
      <c r="E22" s="32">
        <f>SUM(E27)</f>
        <v>0</v>
      </c>
    </row>
    <row r="23" spans="1:5" s="19" customFormat="1" x14ac:dyDescent="0.25">
      <c r="A23" s="119"/>
      <c r="B23" s="67" t="s">
        <v>157</v>
      </c>
      <c r="C23" s="95"/>
      <c r="D23" s="23">
        <v>0.1</v>
      </c>
      <c r="E23" s="32"/>
    </row>
    <row r="24" spans="1:5" s="19" customFormat="1" ht="15" customHeight="1" x14ac:dyDescent="0.25">
      <c r="A24" s="119"/>
      <c r="B24" s="67" t="s">
        <v>148</v>
      </c>
      <c r="C24" s="95"/>
      <c r="D24" s="23">
        <f>SUM(D25)</f>
        <v>200</v>
      </c>
      <c r="E24" s="23"/>
    </row>
    <row r="25" spans="1:5" s="19" customFormat="1" ht="15" customHeight="1" x14ac:dyDescent="0.25">
      <c r="A25" s="119"/>
      <c r="B25" s="68" t="s">
        <v>150</v>
      </c>
      <c r="C25" s="95"/>
      <c r="D25" s="21">
        <v>200</v>
      </c>
      <c r="E25" s="23"/>
    </row>
    <row r="26" spans="1:5" s="19" customFormat="1" ht="15" customHeight="1" x14ac:dyDescent="0.25">
      <c r="A26" s="119"/>
      <c r="B26" s="3" t="s">
        <v>121</v>
      </c>
      <c r="C26" s="4" t="s">
        <v>17</v>
      </c>
      <c r="D26" s="12">
        <f t="shared" ref="D26" si="1">SUM(D27)</f>
        <v>460</v>
      </c>
      <c r="E26" s="23"/>
    </row>
    <row r="27" spans="1:5" s="19" customFormat="1" ht="15" customHeight="1" x14ac:dyDescent="0.25">
      <c r="A27" s="119"/>
      <c r="B27" s="67" t="s">
        <v>148</v>
      </c>
      <c r="C27" s="118"/>
      <c r="D27" s="23">
        <f>SUM(D28:D29)</f>
        <v>460</v>
      </c>
      <c r="E27" s="23"/>
    </row>
    <row r="28" spans="1:5" s="19" customFormat="1" ht="15" customHeight="1" x14ac:dyDescent="0.25">
      <c r="A28" s="119"/>
      <c r="B28" s="68" t="s">
        <v>149</v>
      </c>
      <c r="C28" s="118"/>
      <c r="D28" s="21"/>
      <c r="E28" s="21"/>
    </row>
    <row r="29" spans="1:5" s="19" customFormat="1" ht="15" customHeight="1" x14ac:dyDescent="0.25">
      <c r="A29" s="119"/>
      <c r="B29" s="68" t="s">
        <v>150</v>
      </c>
      <c r="C29" s="118"/>
      <c r="D29" s="21">
        <v>460</v>
      </c>
      <c r="E29" s="21"/>
    </row>
    <row r="30" spans="1:5" s="19" customFormat="1" ht="27" x14ac:dyDescent="0.25">
      <c r="A30" s="119"/>
      <c r="B30" s="5" t="s">
        <v>132</v>
      </c>
      <c r="C30" s="4" t="s">
        <v>18</v>
      </c>
      <c r="D30" s="12">
        <f>SUM(D33+D31+D32)</f>
        <v>1493.6000000000001</v>
      </c>
      <c r="E30" s="32">
        <f t="shared" ref="E30" si="2">SUM(E33)</f>
        <v>0</v>
      </c>
    </row>
    <row r="31" spans="1:5" s="19" customFormat="1" x14ac:dyDescent="0.25">
      <c r="A31" s="119"/>
      <c r="B31" s="67" t="s">
        <v>152</v>
      </c>
      <c r="C31" s="95"/>
      <c r="D31" s="23">
        <v>43.9</v>
      </c>
      <c r="E31" s="32"/>
    </row>
    <row r="32" spans="1:5" s="19" customFormat="1" x14ac:dyDescent="0.25">
      <c r="A32" s="119"/>
      <c r="B32" s="67" t="s">
        <v>164</v>
      </c>
      <c r="C32" s="95"/>
      <c r="D32" s="23">
        <v>20.7</v>
      </c>
      <c r="E32" s="32"/>
    </row>
    <row r="33" spans="1:5" s="19" customFormat="1" ht="14.25" customHeight="1" x14ac:dyDescent="0.25">
      <c r="A33" s="119"/>
      <c r="B33" s="67" t="s">
        <v>148</v>
      </c>
      <c r="C33" s="95"/>
      <c r="D33" s="23">
        <f>SUM(D34:D35)</f>
        <v>1429</v>
      </c>
      <c r="E33" s="23"/>
    </row>
    <row r="34" spans="1:5" s="19" customFormat="1" ht="15" customHeight="1" x14ac:dyDescent="0.25">
      <c r="A34" s="119"/>
      <c r="B34" s="68" t="s">
        <v>149</v>
      </c>
      <c r="C34" s="95"/>
      <c r="D34" s="21"/>
      <c r="E34" s="23"/>
    </row>
    <row r="35" spans="1:5" s="22" customFormat="1" ht="15" customHeight="1" x14ac:dyDescent="0.25">
      <c r="A35" s="119"/>
      <c r="B35" s="68" t="s">
        <v>150</v>
      </c>
      <c r="C35" s="95"/>
      <c r="D35" s="21">
        <v>1429</v>
      </c>
      <c r="E35" s="21"/>
    </row>
    <row r="36" spans="1:5" s="19" customFormat="1" ht="15" customHeight="1" x14ac:dyDescent="0.25">
      <c r="A36" s="119"/>
      <c r="B36" s="5" t="s">
        <v>123</v>
      </c>
      <c r="C36" s="4" t="s">
        <v>20</v>
      </c>
      <c r="D36" s="12">
        <f t="shared" ref="D36:E36" si="3">SUM(D37)</f>
        <v>1178.9000000000001</v>
      </c>
      <c r="E36" s="32">
        <f t="shared" si="3"/>
        <v>0</v>
      </c>
    </row>
    <row r="37" spans="1:5" s="19" customFormat="1" ht="15" customHeight="1" x14ac:dyDescent="0.25">
      <c r="A37" s="119"/>
      <c r="B37" s="67" t="s">
        <v>148</v>
      </c>
      <c r="C37" s="118"/>
      <c r="D37" s="23">
        <f>SUM(D38:D40)</f>
        <v>1178.9000000000001</v>
      </c>
      <c r="E37" s="23"/>
    </row>
    <row r="38" spans="1:5" s="19" customFormat="1" ht="15" customHeight="1" x14ac:dyDescent="0.25">
      <c r="A38" s="119"/>
      <c r="B38" s="68" t="s">
        <v>149</v>
      </c>
      <c r="C38" s="118"/>
      <c r="D38" s="21"/>
      <c r="E38" s="23"/>
    </row>
    <row r="39" spans="1:5" s="19" customFormat="1" ht="15" customHeight="1" x14ac:dyDescent="0.25">
      <c r="A39" s="119"/>
      <c r="B39" s="68" t="s">
        <v>150</v>
      </c>
      <c r="C39" s="118"/>
      <c r="D39" s="21">
        <v>1150</v>
      </c>
      <c r="E39" s="23"/>
    </row>
    <row r="40" spans="1:5" s="22" customFormat="1" ht="15" customHeight="1" x14ac:dyDescent="0.25">
      <c r="A40" s="119"/>
      <c r="B40" s="68" t="s">
        <v>153</v>
      </c>
      <c r="C40" s="118"/>
      <c r="D40" s="21">
        <v>28.9</v>
      </c>
      <c r="E40" s="21"/>
    </row>
    <row r="41" spans="1:5" s="19" customFormat="1" ht="15" customHeight="1" x14ac:dyDescent="0.25">
      <c r="A41" s="119"/>
      <c r="B41" s="5" t="s">
        <v>124</v>
      </c>
      <c r="C41" s="4" t="s">
        <v>22</v>
      </c>
      <c r="D41" s="12">
        <f>SUM(D44+D42)</f>
        <v>30.5</v>
      </c>
      <c r="E41" s="32">
        <f>SUM(E44)</f>
        <v>0</v>
      </c>
    </row>
    <row r="42" spans="1:5" s="19" customFormat="1" ht="15" customHeight="1" x14ac:dyDescent="0.25">
      <c r="A42" s="119"/>
      <c r="B42" s="67" t="s">
        <v>148</v>
      </c>
      <c r="C42" s="95"/>
      <c r="D42" s="73">
        <f>SUM(D43)</f>
        <v>0</v>
      </c>
      <c r="E42" s="32"/>
    </row>
    <row r="43" spans="1:5" s="19" customFormat="1" ht="15" customHeight="1" x14ac:dyDescent="0.25">
      <c r="A43" s="119"/>
      <c r="B43" s="68" t="s">
        <v>150</v>
      </c>
      <c r="C43" s="95"/>
      <c r="D43" s="13"/>
      <c r="E43" s="32"/>
    </row>
    <row r="44" spans="1:5" s="19" customFormat="1" ht="15" customHeight="1" x14ac:dyDescent="0.25">
      <c r="A44" s="119"/>
      <c r="B44" s="74" t="s">
        <v>154</v>
      </c>
      <c r="C44" s="95"/>
      <c r="D44" s="28">
        <v>30.5</v>
      </c>
      <c r="E44" s="28"/>
    </row>
    <row r="45" spans="1:5" s="19" customFormat="1" ht="15" customHeight="1" x14ac:dyDescent="0.25">
      <c r="A45" s="119"/>
      <c r="B45" s="5" t="s">
        <v>133</v>
      </c>
      <c r="C45" s="4" t="s">
        <v>24</v>
      </c>
      <c r="D45" s="12">
        <f t="shared" ref="D45:E45" si="4">SUM(D46+D50)</f>
        <v>575.5</v>
      </c>
      <c r="E45" s="32">
        <f t="shared" si="4"/>
        <v>0</v>
      </c>
    </row>
    <row r="46" spans="1:5" s="19" customFormat="1" ht="15" customHeight="1" x14ac:dyDescent="0.25">
      <c r="A46" s="119"/>
      <c r="B46" s="67" t="s">
        <v>148</v>
      </c>
      <c r="C46" s="107"/>
      <c r="D46" s="28">
        <f>SUM(D47:D49)</f>
        <v>115.8</v>
      </c>
      <c r="E46" s="28"/>
    </row>
    <row r="47" spans="1:5" s="19" customFormat="1" ht="15" customHeight="1" x14ac:dyDescent="0.25">
      <c r="A47" s="119"/>
      <c r="B47" s="68" t="s">
        <v>149</v>
      </c>
      <c r="C47" s="107"/>
      <c r="D47" s="21"/>
      <c r="E47" s="28"/>
    </row>
    <row r="48" spans="1:5" s="19" customFormat="1" ht="15" customHeight="1" x14ac:dyDescent="0.25">
      <c r="A48" s="119"/>
      <c r="B48" s="68" t="s">
        <v>150</v>
      </c>
      <c r="C48" s="107"/>
      <c r="D48" s="21">
        <v>50</v>
      </c>
      <c r="E48" s="28"/>
    </row>
    <row r="49" spans="1:5" s="19" customFormat="1" ht="15" customHeight="1" x14ac:dyDescent="0.25">
      <c r="A49" s="119"/>
      <c r="B49" s="68" t="s">
        <v>155</v>
      </c>
      <c r="C49" s="107"/>
      <c r="D49" s="21">
        <v>65.8</v>
      </c>
      <c r="E49" s="21"/>
    </row>
    <row r="50" spans="1:5" s="19" customFormat="1" ht="15" customHeight="1" x14ac:dyDescent="0.25">
      <c r="A50" s="119"/>
      <c r="B50" s="74" t="s">
        <v>154</v>
      </c>
      <c r="C50" s="107"/>
      <c r="D50" s="28">
        <v>459.7</v>
      </c>
      <c r="E50" s="75"/>
    </row>
    <row r="51" spans="1:5" s="19" customFormat="1" ht="18" customHeight="1" x14ac:dyDescent="0.25">
      <c r="A51" s="114" t="s">
        <v>26</v>
      </c>
      <c r="B51" s="24" t="s">
        <v>27</v>
      </c>
      <c r="C51" s="27"/>
      <c r="D51" s="11">
        <f>SUM(D55+D52+D59)</f>
        <v>10.7</v>
      </c>
      <c r="E51" s="31">
        <f>SUM(E55)</f>
        <v>0</v>
      </c>
    </row>
    <row r="52" spans="1:5" s="19" customFormat="1" ht="15" customHeight="1" x14ac:dyDescent="0.25">
      <c r="A52" s="115"/>
      <c r="B52" s="3" t="s">
        <v>119</v>
      </c>
      <c r="C52" s="4" t="s">
        <v>6</v>
      </c>
      <c r="D52" s="32">
        <f t="shared" ref="D52" si="5">SUM(D53)</f>
        <v>0</v>
      </c>
      <c r="E52" s="32">
        <f>SUM(E55)</f>
        <v>0</v>
      </c>
    </row>
    <row r="53" spans="1:5" s="19" customFormat="1" ht="15" customHeight="1" x14ac:dyDescent="0.25">
      <c r="A53" s="115"/>
      <c r="B53" s="67" t="s">
        <v>148</v>
      </c>
      <c r="C53" s="87"/>
      <c r="D53" s="23"/>
      <c r="E53" s="13"/>
    </row>
    <row r="54" spans="1:5" s="19" customFormat="1" ht="15" customHeight="1" x14ac:dyDescent="0.25">
      <c r="A54" s="115"/>
      <c r="B54" s="68" t="s">
        <v>149</v>
      </c>
      <c r="C54" s="87"/>
      <c r="D54" s="13"/>
      <c r="E54" s="9"/>
    </row>
    <row r="55" spans="1:5" s="22" customFormat="1" ht="27" x14ac:dyDescent="0.25">
      <c r="A55" s="115"/>
      <c r="B55" s="5" t="s">
        <v>134</v>
      </c>
      <c r="C55" s="4" t="s">
        <v>18</v>
      </c>
      <c r="D55" s="12">
        <f>SUM(D58+D56)</f>
        <v>10.7</v>
      </c>
      <c r="E55" s="32">
        <f>SUM(E58)</f>
        <v>0</v>
      </c>
    </row>
    <row r="56" spans="1:5" s="22" customFormat="1" ht="15" customHeight="1" x14ac:dyDescent="0.25">
      <c r="A56" s="115"/>
      <c r="B56" s="67" t="s">
        <v>148</v>
      </c>
      <c r="C56" s="123"/>
      <c r="D56" s="23">
        <f>SUM(D57:D57)</f>
        <v>10</v>
      </c>
      <c r="E56" s="23"/>
    </row>
    <row r="57" spans="1:5" s="22" customFormat="1" ht="12.75" customHeight="1" x14ac:dyDescent="0.25">
      <c r="A57" s="115"/>
      <c r="B57" s="68" t="s">
        <v>150</v>
      </c>
      <c r="C57" s="124"/>
      <c r="D57" s="21">
        <v>10</v>
      </c>
      <c r="E57" s="21"/>
    </row>
    <row r="58" spans="1:5" s="19" customFormat="1" ht="15" customHeight="1" x14ac:dyDescent="0.25">
      <c r="A58" s="115"/>
      <c r="B58" s="71" t="s">
        <v>151</v>
      </c>
      <c r="C58" s="125"/>
      <c r="D58" s="28">
        <v>0.7</v>
      </c>
      <c r="E58" s="28"/>
    </row>
    <row r="59" spans="1:5" s="19" customFormat="1" ht="15" customHeight="1" x14ac:dyDescent="0.25">
      <c r="A59" s="115"/>
      <c r="B59" s="5" t="s">
        <v>123</v>
      </c>
      <c r="C59" s="4" t="s">
        <v>20</v>
      </c>
      <c r="D59" s="32">
        <f t="shared" ref="D59:E59" si="6">SUM(D60)</f>
        <v>0</v>
      </c>
      <c r="E59" s="32">
        <f t="shared" si="6"/>
        <v>0</v>
      </c>
    </row>
    <row r="60" spans="1:5" s="19" customFormat="1" ht="15" customHeight="1" x14ac:dyDescent="0.25">
      <c r="A60" s="115"/>
      <c r="B60" s="67" t="s">
        <v>148</v>
      </c>
      <c r="C60" s="87"/>
      <c r="D60" s="23"/>
      <c r="E60" s="13"/>
    </row>
    <row r="61" spans="1:5" s="19" customFormat="1" ht="15" customHeight="1" x14ac:dyDescent="0.25">
      <c r="A61" s="116"/>
      <c r="B61" s="68" t="s">
        <v>149</v>
      </c>
      <c r="C61" s="87"/>
      <c r="D61" s="13"/>
      <c r="E61" s="9"/>
    </row>
    <row r="62" spans="1:5" s="19" customFormat="1" ht="18" customHeight="1" x14ac:dyDescent="0.25">
      <c r="A62" s="114" t="s">
        <v>28</v>
      </c>
      <c r="B62" s="24" t="s">
        <v>29</v>
      </c>
      <c r="C62" s="27"/>
      <c r="D62" s="11">
        <f>SUM(D70+D63+D75+D67)</f>
        <v>18.600000000000001</v>
      </c>
      <c r="E62" s="31">
        <f>SUM(E70)</f>
        <v>0</v>
      </c>
    </row>
    <row r="63" spans="1:5" s="19" customFormat="1" ht="15" customHeight="1" x14ac:dyDescent="0.25">
      <c r="A63" s="115"/>
      <c r="B63" s="3" t="s">
        <v>119</v>
      </c>
      <c r="C63" s="4" t="s">
        <v>6</v>
      </c>
      <c r="D63" s="12">
        <f t="shared" ref="D63" si="7">SUM(D64)</f>
        <v>10</v>
      </c>
      <c r="E63" s="32">
        <f t="shared" ref="E63" si="8">SUM(E64)</f>
        <v>0</v>
      </c>
    </row>
    <row r="64" spans="1:5" s="19" customFormat="1" ht="15" customHeight="1" x14ac:dyDescent="0.25">
      <c r="A64" s="115"/>
      <c r="B64" s="67" t="s">
        <v>148</v>
      </c>
      <c r="C64" s="87"/>
      <c r="D64" s="23">
        <f>SUM(D65:D66)</f>
        <v>10</v>
      </c>
      <c r="E64" s="13"/>
    </row>
    <row r="65" spans="1:5" s="19" customFormat="1" ht="15" customHeight="1" x14ac:dyDescent="0.25">
      <c r="A65" s="115"/>
      <c r="B65" s="68" t="s">
        <v>149</v>
      </c>
      <c r="C65" s="87"/>
      <c r="D65" s="13"/>
      <c r="E65" s="9"/>
    </row>
    <row r="66" spans="1:5" s="19" customFormat="1" ht="15" customHeight="1" x14ac:dyDescent="0.25">
      <c r="A66" s="115"/>
      <c r="B66" s="68" t="s">
        <v>150</v>
      </c>
      <c r="C66" s="87"/>
      <c r="D66" s="13">
        <v>10</v>
      </c>
      <c r="E66" s="9"/>
    </row>
    <row r="67" spans="1:5" s="19" customFormat="1" ht="15" customHeight="1" x14ac:dyDescent="0.25">
      <c r="A67" s="115"/>
      <c r="B67" s="3" t="s">
        <v>121</v>
      </c>
      <c r="C67" s="4" t="s">
        <v>17</v>
      </c>
      <c r="D67" s="32">
        <f t="shared" ref="D67:E67" si="9">SUM(D68)</f>
        <v>0</v>
      </c>
      <c r="E67" s="32">
        <f t="shared" si="9"/>
        <v>0</v>
      </c>
    </row>
    <row r="68" spans="1:5" s="19" customFormat="1" ht="15" customHeight="1" x14ac:dyDescent="0.25">
      <c r="A68" s="115"/>
      <c r="B68" s="67" t="s">
        <v>148</v>
      </c>
      <c r="C68" s="118"/>
      <c r="D68" s="70">
        <f>SUM(D69:D69)</f>
        <v>0</v>
      </c>
      <c r="E68" s="23"/>
    </row>
    <row r="69" spans="1:5" s="19" customFormat="1" ht="15" customHeight="1" x14ac:dyDescent="0.25">
      <c r="A69" s="115"/>
      <c r="B69" s="68" t="s">
        <v>150</v>
      </c>
      <c r="C69" s="118"/>
      <c r="D69" s="21"/>
      <c r="E69" s="21"/>
    </row>
    <row r="70" spans="1:5" s="19" customFormat="1" ht="27" x14ac:dyDescent="0.25">
      <c r="A70" s="115"/>
      <c r="B70" s="5" t="s">
        <v>134</v>
      </c>
      <c r="C70" s="4" t="s">
        <v>18</v>
      </c>
      <c r="D70" s="12">
        <f>SUM(D74+D71)</f>
        <v>8.6</v>
      </c>
      <c r="E70" s="32">
        <f>SUM(E74)</f>
        <v>0</v>
      </c>
    </row>
    <row r="71" spans="1:5" s="19" customFormat="1" x14ac:dyDescent="0.25">
      <c r="A71" s="115"/>
      <c r="B71" s="67" t="s">
        <v>148</v>
      </c>
      <c r="C71" s="81"/>
      <c r="D71" s="23">
        <f>SUM(D72:D73)</f>
        <v>4</v>
      </c>
      <c r="E71" s="23"/>
    </row>
    <row r="72" spans="1:5" s="19" customFormat="1" x14ac:dyDescent="0.25">
      <c r="A72" s="115"/>
      <c r="B72" s="68" t="s">
        <v>149</v>
      </c>
      <c r="C72" s="82"/>
      <c r="D72" s="21"/>
      <c r="E72" s="23"/>
    </row>
    <row r="73" spans="1:5" s="19" customFormat="1" x14ac:dyDescent="0.25">
      <c r="A73" s="115"/>
      <c r="B73" s="68" t="s">
        <v>150</v>
      </c>
      <c r="C73" s="82"/>
      <c r="D73" s="21">
        <v>4</v>
      </c>
      <c r="E73" s="23"/>
    </row>
    <row r="74" spans="1:5" s="19" customFormat="1" ht="15" customHeight="1" x14ac:dyDescent="0.25">
      <c r="A74" s="115"/>
      <c r="B74" s="71" t="s">
        <v>151</v>
      </c>
      <c r="C74" s="83"/>
      <c r="D74" s="28">
        <v>4.5999999999999996</v>
      </c>
      <c r="E74" s="28"/>
    </row>
    <row r="75" spans="1:5" s="19" customFormat="1" ht="15" customHeight="1" x14ac:dyDescent="0.25">
      <c r="A75" s="115"/>
      <c r="B75" s="5" t="s">
        <v>123</v>
      </c>
      <c r="C75" s="4" t="s">
        <v>20</v>
      </c>
      <c r="D75" s="32">
        <f t="shared" ref="D75:E75" si="10">SUM(D76)</f>
        <v>0</v>
      </c>
      <c r="E75" s="32">
        <f t="shared" si="10"/>
        <v>0</v>
      </c>
    </row>
    <row r="76" spans="1:5" s="19" customFormat="1" ht="15" customHeight="1" x14ac:dyDescent="0.25">
      <c r="A76" s="115"/>
      <c r="B76" s="67" t="s">
        <v>148</v>
      </c>
      <c r="C76" s="87"/>
      <c r="D76" s="23"/>
      <c r="E76" s="13"/>
    </row>
    <row r="77" spans="1:5" s="19" customFormat="1" ht="15" customHeight="1" x14ac:dyDescent="0.25">
      <c r="A77" s="116"/>
      <c r="B77" s="68" t="s">
        <v>149</v>
      </c>
      <c r="C77" s="87"/>
      <c r="D77" s="13"/>
      <c r="E77" s="9"/>
    </row>
    <row r="78" spans="1:5" s="19" customFormat="1" ht="18" customHeight="1" x14ac:dyDescent="0.25">
      <c r="A78" s="114" t="s">
        <v>30</v>
      </c>
      <c r="B78" s="24" t="s">
        <v>31</v>
      </c>
      <c r="C78" s="18"/>
      <c r="D78" s="11">
        <f>SUM(D86+D79+D91+D83)</f>
        <v>1.2</v>
      </c>
      <c r="E78" s="31">
        <f>SUM(E86)</f>
        <v>0</v>
      </c>
    </row>
    <row r="79" spans="1:5" s="19" customFormat="1" ht="15" customHeight="1" x14ac:dyDescent="0.25">
      <c r="A79" s="115"/>
      <c r="B79" s="3" t="s">
        <v>119</v>
      </c>
      <c r="C79" s="4" t="s">
        <v>6</v>
      </c>
      <c r="D79" s="32">
        <f t="shared" ref="D79" si="11">SUM(D80)</f>
        <v>0</v>
      </c>
      <c r="E79" s="32">
        <f t="shared" ref="E79" si="12">SUM(E80)</f>
        <v>0</v>
      </c>
    </row>
    <row r="80" spans="1:5" s="19" customFormat="1" ht="15" customHeight="1" x14ac:dyDescent="0.25">
      <c r="A80" s="115"/>
      <c r="B80" s="67" t="s">
        <v>148</v>
      </c>
      <c r="C80" s="87"/>
      <c r="D80" s="23"/>
      <c r="E80" s="13"/>
    </row>
    <row r="81" spans="1:5" s="19" customFormat="1" ht="15" customHeight="1" x14ac:dyDescent="0.25">
      <c r="A81" s="115"/>
      <c r="B81" s="68" t="s">
        <v>149</v>
      </c>
      <c r="C81" s="87"/>
      <c r="D81" s="13"/>
      <c r="E81" s="9"/>
    </row>
    <row r="82" spans="1:5" s="19" customFormat="1" ht="15" customHeight="1" x14ac:dyDescent="0.25">
      <c r="A82" s="115"/>
      <c r="B82" s="68" t="s">
        <v>150</v>
      </c>
      <c r="C82" s="87"/>
      <c r="D82" s="13"/>
      <c r="E82" s="9"/>
    </row>
    <row r="83" spans="1:5" s="19" customFormat="1" ht="15" customHeight="1" x14ac:dyDescent="0.25">
      <c r="A83" s="115"/>
      <c r="B83" s="3" t="s">
        <v>121</v>
      </c>
      <c r="C83" s="4" t="s">
        <v>17</v>
      </c>
      <c r="D83" s="32">
        <f t="shared" ref="D83:E83" si="13">SUM(D84)</f>
        <v>0</v>
      </c>
      <c r="E83" s="32">
        <f t="shared" si="13"/>
        <v>0</v>
      </c>
    </row>
    <row r="84" spans="1:5" s="19" customFormat="1" ht="15" customHeight="1" x14ac:dyDescent="0.25">
      <c r="A84" s="115"/>
      <c r="B84" s="67" t="s">
        <v>148</v>
      </c>
      <c r="C84" s="118"/>
      <c r="D84" s="23"/>
      <c r="E84" s="23"/>
    </row>
    <row r="85" spans="1:5" s="19" customFormat="1" ht="15" customHeight="1" x14ac:dyDescent="0.25">
      <c r="A85" s="115"/>
      <c r="B85" s="68" t="s">
        <v>150</v>
      </c>
      <c r="C85" s="118"/>
      <c r="D85" s="21"/>
      <c r="E85" s="21"/>
    </row>
    <row r="86" spans="1:5" s="25" customFormat="1" ht="27" x14ac:dyDescent="0.25">
      <c r="A86" s="115"/>
      <c r="B86" s="5" t="s">
        <v>134</v>
      </c>
      <c r="C86" s="4" t="s">
        <v>18</v>
      </c>
      <c r="D86" s="12">
        <f>SUM(D90+D87)</f>
        <v>1.2</v>
      </c>
      <c r="E86" s="32">
        <f>SUM(E90)</f>
        <v>0</v>
      </c>
    </row>
    <row r="87" spans="1:5" s="25" customFormat="1" ht="15" customHeight="1" x14ac:dyDescent="0.25">
      <c r="A87" s="115"/>
      <c r="B87" s="67" t="s">
        <v>148</v>
      </c>
      <c r="C87" s="81"/>
      <c r="D87" s="23"/>
      <c r="E87" s="23"/>
    </row>
    <row r="88" spans="1:5" s="25" customFormat="1" ht="15" customHeight="1" x14ac:dyDescent="0.25">
      <c r="A88" s="115"/>
      <c r="B88" s="68" t="s">
        <v>149</v>
      </c>
      <c r="C88" s="82"/>
      <c r="D88" s="21"/>
      <c r="E88" s="23"/>
    </row>
    <row r="89" spans="1:5" s="25" customFormat="1" ht="15" customHeight="1" x14ac:dyDescent="0.25">
      <c r="A89" s="115"/>
      <c r="B89" s="68" t="s">
        <v>150</v>
      </c>
      <c r="C89" s="82"/>
      <c r="D89" s="21"/>
      <c r="E89" s="23"/>
    </row>
    <row r="90" spans="1:5" s="19" customFormat="1" ht="15" customHeight="1" x14ac:dyDescent="0.25">
      <c r="A90" s="115"/>
      <c r="B90" s="71" t="s">
        <v>151</v>
      </c>
      <c r="C90" s="83"/>
      <c r="D90" s="28">
        <v>1.2</v>
      </c>
      <c r="E90" s="28"/>
    </row>
    <row r="91" spans="1:5" s="19" customFormat="1" ht="15" customHeight="1" x14ac:dyDescent="0.25">
      <c r="A91" s="115"/>
      <c r="B91" s="5" t="s">
        <v>123</v>
      </c>
      <c r="C91" s="4" t="s">
        <v>20</v>
      </c>
      <c r="D91" s="32">
        <f t="shared" ref="D91:E91" si="14">SUM(D92)</f>
        <v>0</v>
      </c>
      <c r="E91" s="32">
        <f t="shared" si="14"/>
        <v>0</v>
      </c>
    </row>
    <row r="92" spans="1:5" s="19" customFormat="1" ht="15" customHeight="1" x14ac:dyDescent="0.25">
      <c r="A92" s="115"/>
      <c r="B92" s="67" t="s">
        <v>148</v>
      </c>
      <c r="C92" s="87"/>
      <c r="D92" s="23"/>
      <c r="E92" s="13"/>
    </row>
    <row r="93" spans="1:5" s="19" customFormat="1" ht="15" customHeight="1" x14ac:dyDescent="0.25">
      <c r="A93" s="115"/>
      <c r="B93" s="68" t="s">
        <v>149</v>
      </c>
      <c r="C93" s="87"/>
      <c r="D93" s="13"/>
      <c r="E93" s="9"/>
    </row>
    <row r="94" spans="1:5" s="19" customFormat="1" ht="15" customHeight="1" x14ac:dyDescent="0.25">
      <c r="A94" s="116"/>
      <c r="B94" s="68" t="s">
        <v>150</v>
      </c>
      <c r="C94" s="87"/>
      <c r="D94" s="13"/>
      <c r="E94" s="9"/>
    </row>
    <row r="95" spans="1:5" s="19" customFormat="1" ht="18" customHeight="1" x14ac:dyDescent="0.25">
      <c r="A95" s="114" t="s">
        <v>32</v>
      </c>
      <c r="B95" s="24" t="s">
        <v>33</v>
      </c>
      <c r="C95" s="27"/>
      <c r="D95" s="11">
        <f>SUM(D103+D96+D108+D100)</f>
        <v>43.7</v>
      </c>
      <c r="E95" s="31">
        <f>SUM(E103)</f>
        <v>0</v>
      </c>
    </row>
    <row r="96" spans="1:5" s="19" customFormat="1" ht="15" customHeight="1" x14ac:dyDescent="0.25">
      <c r="A96" s="115"/>
      <c r="B96" s="3" t="s">
        <v>119</v>
      </c>
      <c r="C96" s="4" t="s">
        <v>6</v>
      </c>
      <c r="D96" s="32">
        <f t="shared" ref="D96" si="15">SUM(D97)</f>
        <v>0</v>
      </c>
      <c r="E96" s="32">
        <f t="shared" ref="E96" si="16">SUM(E97)</f>
        <v>0</v>
      </c>
    </row>
    <row r="97" spans="1:5" s="19" customFormat="1" ht="15" customHeight="1" x14ac:dyDescent="0.25">
      <c r="A97" s="115"/>
      <c r="B97" s="67" t="s">
        <v>148</v>
      </c>
      <c r="C97" s="87"/>
      <c r="D97" s="23"/>
      <c r="E97" s="13"/>
    </row>
    <row r="98" spans="1:5" s="19" customFormat="1" ht="15" customHeight="1" x14ac:dyDescent="0.25">
      <c r="A98" s="115"/>
      <c r="B98" s="68" t="s">
        <v>149</v>
      </c>
      <c r="C98" s="87"/>
      <c r="D98" s="13"/>
      <c r="E98" s="13"/>
    </row>
    <row r="99" spans="1:5" s="19" customFormat="1" ht="15" customHeight="1" x14ac:dyDescent="0.25">
      <c r="A99" s="115"/>
      <c r="B99" s="68" t="s">
        <v>150</v>
      </c>
      <c r="C99" s="87"/>
      <c r="D99" s="13"/>
      <c r="E99" s="9"/>
    </row>
    <row r="100" spans="1:5" s="19" customFormat="1" ht="15" customHeight="1" x14ac:dyDescent="0.25">
      <c r="A100" s="115"/>
      <c r="B100" s="3" t="s">
        <v>121</v>
      </c>
      <c r="C100" s="4" t="s">
        <v>17</v>
      </c>
      <c r="D100" s="12">
        <f t="shared" ref="D100:E100" si="17">SUM(D101)</f>
        <v>2.2999999999999998</v>
      </c>
      <c r="E100" s="32">
        <f t="shared" si="17"/>
        <v>0</v>
      </c>
    </row>
    <row r="101" spans="1:5" s="19" customFormat="1" ht="15" customHeight="1" x14ac:dyDescent="0.25">
      <c r="A101" s="115"/>
      <c r="B101" s="67" t="s">
        <v>148</v>
      </c>
      <c r="C101" s="118"/>
      <c r="D101" s="23">
        <f>SUM(D102:D102)</f>
        <v>2.2999999999999998</v>
      </c>
      <c r="E101" s="23"/>
    </row>
    <row r="102" spans="1:5" s="19" customFormat="1" ht="15" customHeight="1" x14ac:dyDescent="0.25">
      <c r="A102" s="115"/>
      <c r="B102" s="68" t="s">
        <v>150</v>
      </c>
      <c r="C102" s="118"/>
      <c r="D102" s="21">
        <v>2.2999999999999998</v>
      </c>
      <c r="E102" s="21"/>
    </row>
    <row r="103" spans="1:5" s="22" customFormat="1" ht="27" x14ac:dyDescent="0.25">
      <c r="A103" s="115"/>
      <c r="B103" s="5" t="s">
        <v>134</v>
      </c>
      <c r="C103" s="4" t="s">
        <v>18</v>
      </c>
      <c r="D103" s="12">
        <f>SUM(D107+D104)</f>
        <v>41.400000000000006</v>
      </c>
      <c r="E103" s="32">
        <f>SUM(E107)</f>
        <v>0</v>
      </c>
    </row>
    <row r="104" spans="1:5" s="22" customFormat="1" ht="15" customHeight="1" x14ac:dyDescent="0.25">
      <c r="A104" s="115"/>
      <c r="B104" s="67" t="s">
        <v>148</v>
      </c>
      <c r="C104" s="81"/>
      <c r="D104" s="23">
        <f>SUM(D105:D106)</f>
        <v>38.700000000000003</v>
      </c>
      <c r="E104" s="23"/>
    </row>
    <row r="105" spans="1:5" s="22" customFormat="1" ht="15" customHeight="1" x14ac:dyDescent="0.25">
      <c r="A105" s="115"/>
      <c r="B105" s="68" t="s">
        <v>149</v>
      </c>
      <c r="C105" s="82"/>
      <c r="D105" s="21"/>
      <c r="E105" s="23"/>
    </row>
    <row r="106" spans="1:5" s="22" customFormat="1" ht="15" customHeight="1" x14ac:dyDescent="0.25">
      <c r="A106" s="115"/>
      <c r="B106" s="68" t="s">
        <v>150</v>
      </c>
      <c r="C106" s="82"/>
      <c r="D106" s="21">
        <v>38.700000000000003</v>
      </c>
      <c r="E106" s="23"/>
    </row>
    <row r="107" spans="1:5" s="19" customFormat="1" ht="15" customHeight="1" x14ac:dyDescent="0.25">
      <c r="A107" s="115"/>
      <c r="B107" s="71" t="s">
        <v>151</v>
      </c>
      <c r="C107" s="83"/>
      <c r="D107" s="28">
        <v>2.7</v>
      </c>
      <c r="E107" s="28"/>
    </row>
    <row r="108" spans="1:5" s="19" customFormat="1" ht="15" customHeight="1" x14ac:dyDescent="0.25">
      <c r="A108" s="115"/>
      <c r="B108" s="5" t="s">
        <v>123</v>
      </c>
      <c r="C108" s="4" t="s">
        <v>20</v>
      </c>
      <c r="D108" s="32">
        <f t="shared" ref="D108:E108" si="18">SUM(D109)</f>
        <v>0</v>
      </c>
      <c r="E108" s="32">
        <f t="shared" si="18"/>
        <v>0</v>
      </c>
    </row>
    <row r="109" spans="1:5" s="19" customFormat="1" ht="15" customHeight="1" x14ac:dyDescent="0.25">
      <c r="A109" s="115"/>
      <c r="B109" s="67" t="s">
        <v>148</v>
      </c>
      <c r="C109" s="87"/>
      <c r="D109" s="23"/>
      <c r="E109" s="13"/>
    </row>
    <row r="110" spans="1:5" s="19" customFormat="1" ht="15" customHeight="1" x14ac:dyDescent="0.25">
      <c r="A110" s="115"/>
      <c r="B110" s="68" t="s">
        <v>149</v>
      </c>
      <c r="C110" s="87"/>
      <c r="D110" s="13"/>
      <c r="E110" s="13"/>
    </row>
    <row r="111" spans="1:5" s="19" customFormat="1" ht="15" customHeight="1" x14ac:dyDescent="0.25">
      <c r="A111" s="116"/>
      <c r="B111" s="68" t="s">
        <v>150</v>
      </c>
      <c r="C111" s="87"/>
      <c r="D111" s="13"/>
      <c r="E111" s="9"/>
    </row>
    <row r="112" spans="1:5" s="19" customFormat="1" ht="18" customHeight="1" x14ac:dyDescent="0.25">
      <c r="A112" s="114" t="s">
        <v>34</v>
      </c>
      <c r="B112" s="24" t="s">
        <v>35</v>
      </c>
      <c r="C112" s="27"/>
      <c r="D112" s="11">
        <f>SUM(D119+D113+D125+D116)</f>
        <v>23.8</v>
      </c>
      <c r="E112" s="31">
        <f>SUM(E119)</f>
        <v>0</v>
      </c>
    </row>
    <row r="113" spans="1:5" s="19" customFormat="1" ht="15" customHeight="1" x14ac:dyDescent="0.25">
      <c r="A113" s="115"/>
      <c r="B113" s="3" t="s">
        <v>119</v>
      </c>
      <c r="C113" s="4" t="s">
        <v>6</v>
      </c>
      <c r="D113" s="32">
        <f t="shared" ref="D113" si="19">SUM(D114)</f>
        <v>0</v>
      </c>
      <c r="E113" s="32">
        <f t="shared" ref="E113" si="20">SUM(E114)</f>
        <v>0</v>
      </c>
    </row>
    <row r="114" spans="1:5" s="19" customFormat="1" ht="15" customHeight="1" x14ac:dyDescent="0.25">
      <c r="A114" s="115"/>
      <c r="B114" s="67" t="s">
        <v>148</v>
      </c>
      <c r="C114" s="87"/>
      <c r="D114" s="23"/>
      <c r="E114" s="13"/>
    </row>
    <row r="115" spans="1:5" s="19" customFormat="1" ht="15" customHeight="1" x14ac:dyDescent="0.25">
      <c r="A115" s="115"/>
      <c r="B115" s="68" t="s">
        <v>149</v>
      </c>
      <c r="C115" s="87"/>
      <c r="D115" s="13"/>
      <c r="E115" s="9"/>
    </row>
    <row r="116" spans="1:5" s="19" customFormat="1" ht="15" customHeight="1" x14ac:dyDescent="0.25">
      <c r="A116" s="115"/>
      <c r="B116" s="3" t="s">
        <v>121</v>
      </c>
      <c r="C116" s="4" t="s">
        <v>17</v>
      </c>
      <c r="D116" s="12">
        <f t="shared" ref="D116:E116" si="21">SUM(D117)</f>
        <v>2</v>
      </c>
      <c r="E116" s="32">
        <f t="shared" si="21"/>
        <v>0</v>
      </c>
    </row>
    <row r="117" spans="1:5" s="19" customFormat="1" ht="15" customHeight="1" x14ac:dyDescent="0.25">
      <c r="A117" s="115"/>
      <c r="B117" s="67" t="s">
        <v>148</v>
      </c>
      <c r="C117" s="118"/>
      <c r="D117" s="23">
        <f>SUM(D118:D118)</f>
        <v>2</v>
      </c>
      <c r="E117" s="23"/>
    </row>
    <row r="118" spans="1:5" s="19" customFormat="1" ht="15" customHeight="1" x14ac:dyDescent="0.25">
      <c r="A118" s="115"/>
      <c r="B118" s="68" t="s">
        <v>150</v>
      </c>
      <c r="C118" s="118"/>
      <c r="D118" s="21">
        <v>2</v>
      </c>
      <c r="E118" s="21"/>
    </row>
    <row r="119" spans="1:5" s="19" customFormat="1" ht="27" x14ac:dyDescent="0.25">
      <c r="A119" s="115"/>
      <c r="B119" s="5" t="s">
        <v>134</v>
      </c>
      <c r="C119" s="4" t="s">
        <v>18</v>
      </c>
      <c r="D119" s="12">
        <f>SUM(D122+D120)</f>
        <v>21.8</v>
      </c>
      <c r="E119" s="32">
        <f>SUM(E122)</f>
        <v>0</v>
      </c>
    </row>
    <row r="120" spans="1:5" s="19" customFormat="1" x14ac:dyDescent="0.25">
      <c r="A120" s="115"/>
      <c r="B120" s="67" t="s">
        <v>148</v>
      </c>
      <c r="C120" s="87"/>
      <c r="D120" s="23">
        <f>SUM(D121:D121)</f>
        <v>21</v>
      </c>
      <c r="E120" s="13"/>
    </row>
    <row r="121" spans="1:5" s="19" customFormat="1" x14ac:dyDescent="0.25">
      <c r="A121" s="115"/>
      <c r="B121" s="68" t="s">
        <v>150</v>
      </c>
      <c r="C121" s="87"/>
      <c r="D121" s="13">
        <v>21</v>
      </c>
      <c r="E121" s="9"/>
    </row>
    <row r="122" spans="1:5" s="19" customFormat="1" ht="15" customHeight="1" x14ac:dyDescent="0.25">
      <c r="A122" s="115"/>
      <c r="B122" s="71" t="s">
        <v>151</v>
      </c>
      <c r="C122" s="87"/>
      <c r="D122" s="28">
        <v>0.8</v>
      </c>
      <c r="E122" s="28"/>
    </row>
    <row r="123" spans="1:5" s="19" customFormat="1" ht="15" customHeight="1" x14ac:dyDescent="0.25">
      <c r="A123" s="115"/>
      <c r="B123" s="5" t="s">
        <v>123</v>
      </c>
      <c r="C123" s="4" t="s">
        <v>20</v>
      </c>
      <c r="D123" s="32">
        <f t="shared" ref="D123:E123" si="22">SUM(D124)</f>
        <v>0</v>
      </c>
      <c r="E123" s="32">
        <f t="shared" si="22"/>
        <v>0</v>
      </c>
    </row>
    <row r="124" spans="1:5" s="19" customFormat="1" ht="15" customHeight="1" x14ac:dyDescent="0.25">
      <c r="A124" s="115"/>
      <c r="B124" s="67" t="s">
        <v>148</v>
      </c>
      <c r="C124" s="87"/>
      <c r="D124" s="23"/>
      <c r="E124" s="13"/>
    </row>
    <row r="125" spans="1:5" s="19" customFormat="1" ht="15" customHeight="1" x14ac:dyDescent="0.25">
      <c r="A125" s="116"/>
      <c r="B125" s="68" t="s">
        <v>149</v>
      </c>
      <c r="C125" s="87"/>
      <c r="D125" s="13"/>
      <c r="E125" s="9"/>
    </row>
    <row r="126" spans="1:5" s="19" customFormat="1" ht="18" customHeight="1" x14ac:dyDescent="0.25">
      <c r="A126" s="114" t="s">
        <v>36</v>
      </c>
      <c r="B126" s="24" t="s">
        <v>37</v>
      </c>
      <c r="C126" s="18"/>
      <c r="D126" s="11">
        <f>SUM(D130+D127+D136)</f>
        <v>40.1</v>
      </c>
      <c r="E126" s="31">
        <f>SUM(E130)</f>
        <v>0</v>
      </c>
    </row>
    <row r="127" spans="1:5" s="19" customFormat="1" ht="15" customHeight="1" x14ac:dyDescent="0.25">
      <c r="A127" s="115"/>
      <c r="B127" s="3" t="s">
        <v>119</v>
      </c>
      <c r="C127" s="4" t="s">
        <v>6</v>
      </c>
      <c r="D127" s="32">
        <f t="shared" ref="D127" si="23">SUM(D128)</f>
        <v>0</v>
      </c>
      <c r="E127" s="32">
        <f t="shared" ref="E127" si="24">SUM(E128)</f>
        <v>0</v>
      </c>
    </row>
    <row r="128" spans="1:5" s="19" customFormat="1" ht="15" customHeight="1" x14ac:dyDescent="0.25">
      <c r="A128" s="115"/>
      <c r="B128" s="67" t="s">
        <v>148</v>
      </c>
      <c r="C128" s="87"/>
      <c r="D128" s="23"/>
      <c r="E128" s="13"/>
    </row>
    <row r="129" spans="1:5" s="19" customFormat="1" ht="15" customHeight="1" x14ac:dyDescent="0.25">
      <c r="A129" s="115"/>
      <c r="B129" s="68" t="s">
        <v>149</v>
      </c>
      <c r="C129" s="87"/>
      <c r="D129" s="13"/>
      <c r="E129" s="9"/>
    </row>
    <row r="130" spans="1:5" s="19" customFormat="1" ht="27" x14ac:dyDescent="0.25">
      <c r="A130" s="115"/>
      <c r="B130" s="5" t="s">
        <v>134</v>
      </c>
      <c r="C130" s="4" t="s">
        <v>18</v>
      </c>
      <c r="D130" s="12">
        <f>SUM(D133+D131)</f>
        <v>40.1</v>
      </c>
      <c r="E130" s="32">
        <f>SUM(E133)</f>
        <v>0</v>
      </c>
    </row>
    <row r="131" spans="1:5" s="19" customFormat="1" x14ac:dyDescent="0.25">
      <c r="A131" s="115"/>
      <c r="B131" s="67" t="s">
        <v>148</v>
      </c>
      <c r="C131" s="81"/>
      <c r="D131" s="23">
        <f>SUM(D132)</f>
        <v>20</v>
      </c>
      <c r="E131" s="23"/>
    </row>
    <row r="132" spans="1:5" s="19" customFormat="1" x14ac:dyDescent="0.25">
      <c r="A132" s="115"/>
      <c r="B132" s="68" t="s">
        <v>150</v>
      </c>
      <c r="C132" s="82"/>
      <c r="D132" s="21">
        <v>20</v>
      </c>
      <c r="E132" s="23"/>
    </row>
    <row r="133" spans="1:5" s="19" customFormat="1" ht="15" customHeight="1" x14ac:dyDescent="0.25">
      <c r="A133" s="115"/>
      <c r="B133" s="71" t="s">
        <v>151</v>
      </c>
      <c r="C133" s="83"/>
      <c r="D133" s="28">
        <v>20.100000000000001</v>
      </c>
      <c r="E133" s="28"/>
    </row>
    <row r="134" spans="1:5" s="19" customFormat="1" ht="15" customHeight="1" x14ac:dyDescent="0.25">
      <c r="A134" s="115"/>
      <c r="B134" s="5" t="s">
        <v>123</v>
      </c>
      <c r="C134" s="4" t="s">
        <v>20</v>
      </c>
      <c r="D134" s="32">
        <f t="shared" ref="D134:E134" si="25">SUM(D135)</f>
        <v>0</v>
      </c>
      <c r="E134" s="32">
        <f t="shared" si="25"/>
        <v>0</v>
      </c>
    </row>
    <row r="135" spans="1:5" s="19" customFormat="1" ht="15" customHeight="1" x14ac:dyDescent="0.25">
      <c r="A135" s="115"/>
      <c r="B135" s="67" t="s">
        <v>148</v>
      </c>
      <c r="C135" s="87"/>
      <c r="D135" s="23"/>
      <c r="E135" s="13"/>
    </row>
    <row r="136" spans="1:5" s="19" customFormat="1" ht="15" customHeight="1" x14ac:dyDescent="0.25">
      <c r="A136" s="116"/>
      <c r="B136" s="68" t="s">
        <v>149</v>
      </c>
      <c r="C136" s="87"/>
      <c r="D136" s="13"/>
      <c r="E136" s="9"/>
    </row>
    <row r="137" spans="1:5" s="19" customFormat="1" ht="18" customHeight="1" x14ac:dyDescent="0.25">
      <c r="A137" s="114" t="s">
        <v>38</v>
      </c>
      <c r="B137" s="24" t="s">
        <v>39</v>
      </c>
      <c r="C137" s="27"/>
      <c r="D137" s="11">
        <f>SUM(D145+D138+D150+D142)</f>
        <v>30</v>
      </c>
      <c r="E137" s="31">
        <f>SUM(E145)</f>
        <v>0</v>
      </c>
    </row>
    <row r="138" spans="1:5" s="19" customFormat="1" ht="15" customHeight="1" x14ac:dyDescent="0.25">
      <c r="A138" s="115"/>
      <c r="B138" s="3" t="s">
        <v>119</v>
      </c>
      <c r="C138" s="4" t="s">
        <v>6</v>
      </c>
      <c r="D138" s="12">
        <f t="shared" ref="D138" si="26">SUM(D139)</f>
        <v>18</v>
      </c>
      <c r="E138" s="32">
        <f>SUM(E142)</f>
        <v>0</v>
      </c>
    </row>
    <row r="139" spans="1:5" s="19" customFormat="1" ht="15" customHeight="1" x14ac:dyDescent="0.25">
      <c r="A139" s="115"/>
      <c r="B139" s="67" t="s">
        <v>148</v>
      </c>
      <c r="C139" s="87"/>
      <c r="D139" s="23">
        <f>SUM(D140:D141)</f>
        <v>18</v>
      </c>
      <c r="E139" s="13"/>
    </row>
    <row r="140" spans="1:5" s="19" customFormat="1" ht="15" customHeight="1" x14ac:dyDescent="0.25">
      <c r="A140" s="115"/>
      <c r="B140" s="68" t="s">
        <v>149</v>
      </c>
      <c r="C140" s="87"/>
      <c r="D140" s="13"/>
      <c r="E140" s="9"/>
    </row>
    <row r="141" spans="1:5" s="19" customFormat="1" ht="15" customHeight="1" x14ac:dyDescent="0.25">
      <c r="A141" s="115"/>
      <c r="B141" s="68" t="s">
        <v>150</v>
      </c>
      <c r="C141" s="87"/>
      <c r="D141" s="13">
        <v>18</v>
      </c>
      <c r="E141" s="9"/>
    </row>
    <row r="142" spans="1:5" s="19" customFormat="1" ht="15" customHeight="1" x14ac:dyDescent="0.25">
      <c r="A142" s="115"/>
      <c r="B142" s="3" t="s">
        <v>121</v>
      </c>
      <c r="C142" s="4" t="s">
        <v>17</v>
      </c>
      <c r="D142" s="32">
        <f t="shared" ref="D142" si="27">SUM(D143)</f>
        <v>0</v>
      </c>
      <c r="E142" s="32">
        <f>SUM(E146)</f>
        <v>0</v>
      </c>
    </row>
    <row r="143" spans="1:5" s="19" customFormat="1" ht="15" customHeight="1" x14ac:dyDescent="0.25">
      <c r="A143" s="115"/>
      <c r="B143" s="67" t="s">
        <v>148</v>
      </c>
      <c r="C143" s="118"/>
      <c r="D143" s="23"/>
      <c r="E143" s="23"/>
    </row>
    <row r="144" spans="1:5" s="19" customFormat="1" ht="15" customHeight="1" x14ac:dyDescent="0.25">
      <c r="A144" s="115"/>
      <c r="B144" s="68" t="s">
        <v>150</v>
      </c>
      <c r="C144" s="118"/>
      <c r="D144" s="21"/>
      <c r="E144" s="21"/>
    </row>
    <row r="145" spans="1:5" s="19" customFormat="1" ht="27" x14ac:dyDescent="0.25">
      <c r="A145" s="115"/>
      <c r="B145" s="5" t="s">
        <v>134</v>
      </c>
      <c r="C145" s="4" t="s">
        <v>18</v>
      </c>
      <c r="D145" s="12">
        <f>SUM(D149+D146)</f>
        <v>12</v>
      </c>
      <c r="E145" s="32">
        <f>SUM(E149)</f>
        <v>0</v>
      </c>
    </row>
    <row r="146" spans="1:5" s="19" customFormat="1" x14ac:dyDescent="0.25">
      <c r="A146" s="115"/>
      <c r="B146" s="67" t="s">
        <v>148</v>
      </c>
      <c r="C146" s="81"/>
      <c r="D146" s="23">
        <f>SUM(D147:D148)</f>
        <v>12</v>
      </c>
      <c r="E146" s="23"/>
    </row>
    <row r="147" spans="1:5" s="19" customFormat="1" x14ac:dyDescent="0.25">
      <c r="A147" s="115"/>
      <c r="B147" s="68" t="s">
        <v>149</v>
      </c>
      <c r="C147" s="82"/>
      <c r="D147" s="21"/>
      <c r="E147" s="23"/>
    </row>
    <row r="148" spans="1:5" s="19" customFormat="1" x14ac:dyDescent="0.25">
      <c r="A148" s="115"/>
      <c r="B148" s="68" t="s">
        <v>150</v>
      </c>
      <c r="C148" s="82"/>
      <c r="D148" s="21">
        <v>12</v>
      </c>
      <c r="E148" s="23"/>
    </row>
    <row r="149" spans="1:5" s="19" customFormat="1" ht="15" customHeight="1" x14ac:dyDescent="0.25">
      <c r="A149" s="115"/>
      <c r="B149" s="71" t="s">
        <v>151</v>
      </c>
      <c r="C149" s="83"/>
      <c r="D149" s="28"/>
      <c r="E149" s="28"/>
    </row>
    <row r="150" spans="1:5" s="19" customFormat="1" ht="15" customHeight="1" x14ac:dyDescent="0.25">
      <c r="A150" s="115"/>
      <c r="B150" s="5" t="s">
        <v>123</v>
      </c>
      <c r="C150" s="4" t="s">
        <v>20</v>
      </c>
      <c r="D150" s="32">
        <f t="shared" ref="D150:E150" si="28">SUM(D151)</f>
        <v>0</v>
      </c>
      <c r="E150" s="32">
        <f t="shared" si="28"/>
        <v>0</v>
      </c>
    </row>
    <row r="151" spans="1:5" s="19" customFormat="1" ht="15" customHeight="1" x14ac:dyDescent="0.25">
      <c r="A151" s="115"/>
      <c r="B151" s="67" t="s">
        <v>148</v>
      </c>
      <c r="C151" s="87"/>
      <c r="D151" s="23"/>
      <c r="E151" s="13"/>
    </row>
    <row r="152" spans="1:5" s="19" customFormat="1" ht="15" customHeight="1" x14ac:dyDescent="0.25">
      <c r="A152" s="116"/>
      <c r="B152" s="68" t="s">
        <v>149</v>
      </c>
      <c r="C152" s="87"/>
      <c r="D152" s="13"/>
      <c r="E152" s="9"/>
    </row>
    <row r="153" spans="1:5" s="19" customFormat="1" ht="18" customHeight="1" x14ac:dyDescent="0.25">
      <c r="A153" s="114" t="s">
        <v>40</v>
      </c>
      <c r="B153" s="24" t="s">
        <v>41</v>
      </c>
      <c r="C153" s="27"/>
      <c r="D153" s="11">
        <f>SUM(D161+D154+D166+D158)</f>
        <v>58.1</v>
      </c>
      <c r="E153" s="31">
        <f>SUM(E161+E154+E166)</f>
        <v>0</v>
      </c>
    </row>
    <row r="154" spans="1:5" s="19" customFormat="1" ht="18" customHeight="1" x14ac:dyDescent="0.25">
      <c r="A154" s="115"/>
      <c r="B154" s="3" t="s">
        <v>156</v>
      </c>
      <c r="C154" s="4" t="s">
        <v>6</v>
      </c>
      <c r="D154" s="14">
        <f>SUM(D155)</f>
        <v>10</v>
      </c>
      <c r="E154" s="48">
        <f>SUM(E157)</f>
        <v>0</v>
      </c>
    </row>
    <row r="155" spans="1:5" s="19" customFormat="1" ht="15" customHeight="1" x14ac:dyDescent="0.25">
      <c r="A155" s="115"/>
      <c r="B155" s="67" t="s">
        <v>148</v>
      </c>
      <c r="C155" s="118"/>
      <c r="D155" s="23">
        <f>SUM(D156:D157)</f>
        <v>10</v>
      </c>
      <c r="E155" s="23"/>
    </row>
    <row r="156" spans="1:5" s="19" customFormat="1" ht="15" customHeight="1" x14ac:dyDescent="0.25">
      <c r="A156" s="115"/>
      <c r="B156" s="68" t="s">
        <v>149</v>
      </c>
      <c r="C156" s="118"/>
      <c r="D156" s="21"/>
      <c r="E156" s="23"/>
    </row>
    <row r="157" spans="1:5" s="19" customFormat="1" ht="15" customHeight="1" x14ac:dyDescent="0.25">
      <c r="A157" s="115"/>
      <c r="B157" s="68" t="s">
        <v>150</v>
      </c>
      <c r="C157" s="118"/>
      <c r="D157" s="21">
        <v>10</v>
      </c>
      <c r="E157" s="21"/>
    </row>
    <row r="158" spans="1:5" s="19" customFormat="1" ht="15" customHeight="1" x14ac:dyDescent="0.25">
      <c r="A158" s="115"/>
      <c r="B158" s="3" t="s">
        <v>121</v>
      </c>
      <c r="C158" s="4" t="s">
        <v>17</v>
      </c>
      <c r="D158" s="32">
        <f t="shared" ref="D158" si="29">SUM(D159)</f>
        <v>0</v>
      </c>
      <c r="E158" s="48">
        <f>SUM(E161)</f>
        <v>0</v>
      </c>
    </row>
    <row r="159" spans="1:5" s="19" customFormat="1" ht="15" customHeight="1" x14ac:dyDescent="0.25">
      <c r="A159" s="115"/>
      <c r="B159" s="67" t="s">
        <v>148</v>
      </c>
      <c r="C159" s="118"/>
      <c r="D159" s="23"/>
      <c r="E159" s="23"/>
    </row>
    <row r="160" spans="1:5" s="19" customFormat="1" ht="15" customHeight="1" x14ac:dyDescent="0.25">
      <c r="A160" s="115"/>
      <c r="B160" s="68" t="s">
        <v>150</v>
      </c>
      <c r="C160" s="118"/>
      <c r="D160" s="21"/>
      <c r="E160" s="21"/>
    </row>
    <row r="161" spans="1:5" s="19" customFormat="1" ht="27" x14ac:dyDescent="0.25">
      <c r="A161" s="115"/>
      <c r="B161" s="5" t="s">
        <v>134</v>
      </c>
      <c r="C161" s="4" t="s">
        <v>18</v>
      </c>
      <c r="D161" s="12">
        <f>SUM(D165+D162)</f>
        <v>48.1</v>
      </c>
      <c r="E161" s="32">
        <f>SUM(E165)</f>
        <v>0</v>
      </c>
    </row>
    <row r="162" spans="1:5" s="19" customFormat="1" x14ac:dyDescent="0.25">
      <c r="A162" s="115"/>
      <c r="B162" s="67" t="s">
        <v>148</v>
      </c>
      <c r="C162" s="81"/>
      <c r="D162" s="23">
        <f>SUM(D163:D164)</f>
        <v>45</v>
      </c>
      <c r="E162" s="23"/>
    </row>
    <row r="163" spans="1:5" s="19" customFormat="1" x14ac:dyDescent="0.25">
      <c r="A163" s="115"/>
      <c r="B163" s="68" t="s">
        <v>149</v>
      </c>
      <c r="C163" s="82"/>
      <c r="D163" s="21"/>
      <c r="E163" s="23"/>
    </row>
    <row r="164" spans="1:5" s="19" customFormat="1" x14ac:dyDescent="0.25">
      <c r="A164" s="115"/>
      <c r="B164" s="68" t="s">
        <v>150</v>
      </c>
      <c r="C164" s="82"/>
      <c r="D164" s="21">
        <v>45</v>
      </c>
      <c r="E164" s="23"/>
    </row>
    <row r="165" spans="1:5" s="19" customFormat="1" ht="15" customHeight="1" x14ac:dyDescent="0.25">
      <c r="A165" s="115"/>
      <c r="B165" s="71" t="s">
        <v>151</v>
      </c>
      <c r="C165" s="83"/>
      <c r="D165" s="28">
        <v>3.1</v>
      </c>
      <c r="E165" s="65"/>
    </row>
    <row r="166" spans="1:5" s="19" customFormat="1" ht="15" customHeight="1" x14ac:dyDescent="0.25">
      <c r="A166" s="115"/>
      <c r="B166" s="5" t="s">
        <v>123</v>
      </c>
      <c r="C166" s="4" t="s">
        <v>20</v>
      </c>
      <c r="D166" s="32">
        <f t="shared" ref="D166:E166" si="30">SUM(D167)</f>
        <v>0</v>
      </c>
      <c r="E166" s="32">
        <f t="shared" si="30"/>
        <v>0</v>
      </c>
    </row>
    <row r="167" spans="1:5" s="19" customFormat="1" ht="15" customHeight="1" x14ac:dyDescent="0.25">
      <c r="A167" s="115"/>
      <c r="B167" s="67" t="s">
        <v>148</v>
      </c>
      <c r="C167" s="87"/>
      <c r="D167" s="23"/>
      <c r="E167" s="13"/>
    </row>
    <row r="168" spans="1:5" s="19" customFormat="1" ht="15" customHeight="1" x14ac:dyDescent="0.25">
      <c r="A168" s="116"/>
      <c r="B168" s="68" t="s">
        <v>149</v>
      </c>
      <c r="C168" s="87"/>
      <c r="D168" s="13"/>
      <c r="E168" s="9"/>
    </row>
    <row r="169" spans="1:5" s="19" customFormat="1" ht="18" customHeight="1" x14ac:dyDescent="0.25">
      <c r="A169" s="114" t="s">
        <v>42</v>
      </c>
      <c r="B169" s="24" t="s">
        <v>43</v>
      </c>
      <c r="C169" s="27"/>
      <c r="D169" s="11">
        <f>SUM(D174+D170+D180)</f>
        <v>22.4</v>
      </c>
      <c r="E169" s="31">
        <f>SUM(E174)</f>
        <v>0</v>
      </c>
    </row>
    <row r="170" spans="1:5" s="19" customFormat="1" ht="15" customHeight="1" x14ac:dyDescent="0.25">
      <c r="A170" s="115"/>
      <c r="B170" s="3" t="s">
        <v>119</v>
      </c>
      <c r="C170" s="4" t="s">
        <v>6</v>
      </c>
      <c r="D170" s="12">
        <f t="shared" ref="D170" si="31">SUM(D171)</f>
        <v>10</v>
      </c>
      <c r="E170" s="14"/>
    </row>
    <row r="171" spans="1:5" s="19" customFormat="1" ht="15" customHeight="1" x14ac:dyDescent="0.25">
      <c r="A171" s="115"/>
      <c r="B171" s="67" t="s">
        <v>148</v>
      </c>
      <c r="C171" s="87"/>
      <c r="D171" s="23">
        <f>SUM(D172:D173)</f>
        <v>10</v>
      </c>
      <c r="E171" s="13"/>
    </row>
    <row r="172" spans="1:5" s="19" customFormat="1" ht="15" customHeight="1" x14ac:dyDescent="0.25">
      <c r="A172" s="115"/>
      <c r="B172" s="68" t="s">
        <v>149</v>
      </c>
      <c r="C172" s="87"/>
      <c r="D172" s="13"/>
      <c r="E172" s="9"/>
    </row>
    <row r="173" spans="1:5" s="19" customFormat="1" ht="15" customHeight="1" x14ac:dyDescent="0.25">
      <c r="A173" s="115"/>
      <c r="B173" s="68" t="s">
        <v>150</v>
      </c>
      <c r="C173" s="87"/>
      <c r="D173" s="26">
        <v>10</v>
      </c>
      <c r="E173" s="9"/>
    </row>
    <row r="174" spans="1:5" s="22" customFormat="1" ht="27" x14ac:dyDescent="0.25">
      <c r="A174" s="115"/>
      <c r="B174" s="5" t="s">
        <v>134</v>
      </c>
      <c r="C174" s="4" t="s">
        <v>18</v>
      </c>
      <c r="D174" s="12">
        <f>SUM(D177+D175)</f>
        <v>12.4</v>
      </c>
      <c r="E174" s="32">
        <f>SUM(E177)</f>
        <v>0</v>
      </c>
    </row>
    <row r="175" spans="1:5" s="22" customFormat="1" ht="15" customHeight="1" x14ac:dyDescent="0.25">
      <c r="A175" s="115"/>
      <c r="B175" s="67" t="s">
        <v>148</v>
      </c>
      <c r="C175" s="87"/>
      <c r="D175" s="23">
        <f>SUM(D176:D176)</f>
        <v>10</v>
      </c>
      <c r="E175" s="13"/>
    </row>
    <row r="176" spans="1:5" s="22" customFormat="1" ht="15" customHeight="1" x14ac:dyDescent="0.25">
      <c r="A176" s="115"/>
      <c r="B176" s="68" t="s">
        <v>150</v>
      </c>
      <c r="C176" s="87"/>
      <c r="D176" s="13">
        <v>10</v>
      </c>
      <c r="E176" s="9"/>
    </row>
    <row r="177" spans="1:5" s="19" customFormat="1" ht="15" customHeight="1" x14ac:dyDescent="0.25">
      <c r="A177" s="115"/>
      <c r="B177" s="71" t="s">
        <v>151</v>
      </c>
      <c r="C177" s="87"/>
      <c r="D177" s="28">
        <v>2.4</v>
      </c>
      <c r="E177" s="28"/>
    </row>
    <row r="178" spans="1:5" s="19" customFormat="1" ht="15" customHeight="1" x14ac:dyDescent="0.25">
      <c r="A178" s="115"/>
      <c r="B178" s="5" t="s">
        <v>123</v>
      </c>
      <c r="C178" s="4" t="s">
        <v>20</v>
      </c>
      <c r="D178" s="32">
        <f t="shared" ref="D178:E178" si="32">SUM(D179)</f>
        <v>0</v>
      </c>
      <c r="E178" s="32">
        <f t="shared" si="32"/>
        <v>0</v>
      </c>
    </row>
    <row r="179" spans="1:5" s="19" customFormat="1" ht="15" customHeight="1" x14ac:dyDescent="0.25">
      <c r="A179" s="115"/>
      <c r="B179" s="67" t="s">
        <v>148</v>
      </c>
      <c r="C179" s="87"/>
      <c r="D179" s="23"/>
      <c r="E179" s="13"/>
    </row>
    <row r="180" spans="1:5" s="19" customFormat="1" ht="15" customHeight="1" x14ac:dyDescent="0.25">
      <c r="A180" s="116"/>
      <c r="B180" s="68" t="s">
        <v>149</v>
      </c>
      <c r="C180" s="87"/>
      <c r="D180" s="13"/>
      <c r="E180" s="9"/>
    </row>
    <row r="181" spans="1:5" s="19" customFormat="1" ht="18" customHeight="1" x14ac:dyDescent="0.25">
      <c r="A181" s="114" t="s">
        <v>44</v>
      </c>
      <c r="B181" s="24" t="s">
        <v>45</v>
      </c>
      <c r="C181" s="27"/>
      <c r="D181" s="11">
        <f>SUM(D186+D182+D191)</f>
        <v>18.100000000000001</v>
      </c>
      <c r="E181" s="31">
        <f>SUM(E186)</f>
        <v>0</v>
      </c>
    </row>
    <row r="182" spans="1:5" s="19" customFormat="1" ht="15" customHeight="1" x14ac:dyDescent="0.25">
      <c r="A182" s="115"/>
      <c r="B182" s="3" t="s">
        <v>119</v>
      </c>
      <c r="C182" s="4" t="s">
        <v>6</v>
      </c>
      <c r="D182" s="32">
        <f t="shared" ref="D182" si="33">SUM(D183)</f>
        <v>0</v>
      </c>
      <c r="E182" s="32">
        <f>SUM(E186)</f>
        <v>0</v>
      </c>
    </row>
    <row r="183" spans="1:5" s="19" customFormat="1" ht="15" customHeight="1" x14ac:dyDescent="0.25">
      <c r="A183" s="115"/>
      <c r="B183" s="67" t="s">
        <v>148</v>
      </c>
      <c r="C183" s="87"/>
      <c r="D183" s="23"/>
      <c r="E183" s="13"/>
    </row>
    <row r="184" spans="1:5" s="19" customFormat="1" ht="15" customHeight="1" x14ac:dyDescent="0.25">
      <c r="A184" s="115"/>
      <c r="B184" s="68" t="s">
        <v>149</v>
      </c>
      <c r="C184" s="87"/>
      <c r="D184" s="13"/>
      <c r="E184" s="9"/>
    </row>
    <row r="185" spans="1:5" s="19" customFormat="1" ht="15" customHeight="1" x14ac:dyDescent="0.25">
      <c r="A185" s="115"/>
      <c r="B185" s="68" t="s">
        <v>150</v>
      </c>
      <c r="C185" s="87"/>
      <c r="D185" s="13"/>
      <c r="E185" s="9"/>
    </row>
    <row r="186" spans="1:5" s="19" customFormat="1" ht="27" x14ac:dyDescent="0.25">
      <c r="A186" s="115"/>
      <c r="B186" s="5" t="s">
        <v>134</v>
      </c>
      <c r="C186" s="4" t="s">
        <v>18</v>
      </c>
      <c r="D186" s="12">
        <f>SUM(D190+D187)</f>
        <v>18.100000000000001</v>
      </c>
      <c r="E186" s="32">
        <f>SUM(E190)</f>
        <v>0</v>
      </c>
    </row>
    <row r="187" spans="1:5" s="19" customFormat="1" x14ac:dyDescent="0.25">
      <c r="A187" s="115"/>
      <c r="B187" s="67" t="s">
        <v>148</v>
      </c>
      <c r="C187" s="81"/>
      <c r="D187" s="23">
        <f>SUM(D188:D189)</f>
        <v>13</v>
      </c>
      <c r="E187" s="23"/>
    </row>
    <row r="188" spans="1:5" s="19" customFormat="1" x14ac:dyDescent="0.25">
      <c r="A188" s="115"/>
      <c r="B188" s="68" t="s">
        <v>149</v>
      </c>
      <c r="C188" s="82"/>
      <c r="D188" s="21"/>
      <c r="E188" s="23"/>
    </row>
    <row r="189" spans="1:5" s="19" customFormat="1" x14ac:dyDescent="0.25">
      <c r="A189" s="115"/>
      <c r="B189" s="68" t="s">
        <v>150</v>
      </c>
      <c r="C189" s="82"/>
      <c r="D189" s="21">
        <v>13</v>
      </c>
      <c r="E189" s="23"/>
    </row>
    <row r="190" spans="1:5" s="19" customFormat="1" ht="15" customHeight="1" x14ac:dyDescent="0.25">
      <c r="A190" s="115"/>
      <c r="B190" s="71" t="s">
        <v>151</v>
      </c>
      <c r="C190" s="83"/>
      <c r="D190" s="28">
        <v>5.0999999999999996</v>
      </c>
      <c r="E190" s="28"/>
    </row>
    <row r="191" spans="1:5" s="19" customFormat="1" ht="15" customHeight="1" x14ac:dyDescent="0.25">
      <c r="A191" s="115"/>
      <c r="B191" s="5" t="s">
        <v>123</v>
      </c>
      <c r="C191" s="4" t="s">
        <v>20</v>
      </c>
      <c r="D191" s="32">
        <f t="shared" ref="D191:E191" si="34">SUM(D192)</f>
        <v>0</v>
      </c>
      <c r="E191" s="32">
        <f t="shared" si="34"/>
        <v>0</v>
      </c>
    </row>
    <row r="192" spans="1:5" s="19" customFormat="1" ht="15" customHeight="1" x14ac:dyDescent="0.25">
      <c r="A192" s="115"/>
      <c r="B192" s="67" t="s">
        <v>148</v>
      </c>
      <c r="C192" s="87"/>
      <c r="D192" s="23"/>
      <c r="E192" s="13"/>
    </row>
    <row r="193" spans="1:5" s="19" customFormat="1" ht="15" customHeight="1" x14ac:dyDescent="0.25">
      <c r="A193" s="116"/>
      <c r="B193" s="68" t="s">
        <v>149</v>
      </c>
      <c r="C193" s="87"/>
      <c r="D193" s="13"/>
      <c r="E193" s="9"/>
    </row>
    <row r="194" spans="1:5" s="19" customFormat="1" ht="18" customHeight="1" x14ac:dyDescent="0.25">
      <c r="A194" s="114" t="s">
        <v>46</v>
      </c>
      <c r="B194" s="24" t="s">
        <v>47</v>
      </c>
      <c r="C194" s="27"/>
      <c r="D194" s="11">
        <f>SUM(D199+D195+D204)</f>
        <v>21.4</v>
      </c>
      <c r="E194" s="31">
        <f>SUM(E199)</f>
        <v>0</v>
      </c>
    </row>
    <row r="195" spans="1:5" s="19" customFormat="1" ht="15" customHeight="1" x14ac:dyDescent="0.25">
      <c r="A195" s="115"/>
      <c r="B195" s="3" t="s">
        <v>119</v>
      </c>
      <c r="C195" s="4" t="s">
        <v>6</v>
      </c>
      <c r="D195" s="12">
        <f t="shared" ref="D195" si="35">SUM(D196)</f>
        <v>8</v>
      </c>
      <c r="E195" s="32">
        <f>SUM(E199)</f>
        <v>0</v>
      </c>
    </row>
    <row r="196" spans="1:5" s="19" customFormat="1" ht="15" customHeight="1" x14ac:dyDescent="0.25">
      <c r="A196" s="115"/>
      <c r="B196" s="67" t="s">
        <v>148</v>
      </c>
      <c r="C196" s="87"/>
      <c r="D196" s="23">
        <f>SUM(D197:D198)</f>
        <v>8</v>
      </c>
      <c r="E196" s="13"/>
    </row>
    <row r="197" spans="1:5" s="19" customFormat="1" ht="15" customHeight="1" x14ac:dyDescent="0.25">
      <c r="A197" s="115"/>
      <c r="B197" s="68" t="s">
        <v>149</v>
      </c>
      <c r="C197" s="87"/>
      <c r="D197" s="13"/>
      <c r="E197" s="9"/>
    </row>
    <row r="198" spans="1:5" s="19" customFormat="1" ht="15" customHeight="1" x14ac:dyDescent="0.25">
      <c r="A198" s="115"/>
      <c r="B198" s="68" t="s">
        <v>150</v>
      </c>
      <c r="C198" s="87"/>
      <c r="D198" s="13">
        <v>8</v>
      </c>
      <c r="E198" s="9"/>
    </row>
    <row r="199" spans="1:5" s="19" customFormat="1" ht="27" x14ac:dyDescent="0.25">
      <c r="A199" s="115"/>
      <c r="B199" s="5" t="s">
        <v>134</v>
      </c>
      <c r="C199" s="4" t="s">
        <v>18</v>
      </c>
      <c r="D199" s="12">
        <f>SUM(D203+D200)</f>
        <v>13.4</v>
      </c>
      <c r="E199" s="32">
        <f>SUM(E203)</f>
        <v>0</v>
      </c>
    </row>
    <row r="200" spans="1:5" s="19" customFormat="1" x14ac:dyDescent="0.25">
      <c r="A200" s="115"/>
      <c r="B200" s="67" t="s">
        <v>148</v>
      </c>
      <c r="C200" s="81"/>
      <c r="D200" s="23">
        <f>SUM(D201:D202)</f>
        <v>8</v>
      </c>
      <c r="E200" s="23"/>
    </row>
    <row r="201" spans="1:5" s="19" customFormat="1" x14ac:dyDescent="0.25">
      <c r="A201" s="115"/>
      <c r="B201" s="68" t="s">
        <v>149</v>
      </c>
      <c r="C201" s="82"/>
      <c r="D201" s="21"/>
      <c r="E201" s="23"/>
    </row>
    <row r="202" spans="1:5" s="19" customFormat="1" x14ac:dyDescent="0.25">
      <c r="A202" s="115"/>
      <c r="B202" s="68" t="s">
        <v>150</v>
      </c>
      <c r="C202" s="82"/>
      <c r="D202" s="21">
        <v>8</v>
      </c>
      <c r="E202" s="23"/>
    </row>
    <row r="203" spans="1:5" s="19" customFormat="1" ht="15" customHeight="1" x14ac:dyDescent="0.25">
      <c r="A203" s="115"/>
      <c r="B203" s="71" t="s">
        <v>151</v>
      </c>
      <c r="C203" s="83"/>
      <c r="D203" s="28">
        <v>5.4</v>
      </c>
      <c r="E203" s="28"/>
    </row>
    <row r="204" spans="1:5" s="19" customFormat="1" ht="15" customHeight="1" x14ac:dyDescent="0.25">
      <c r="A204" s="115"/>
      <c r="B204" s="5" t="s">
        <v>123</v>
      </c>
      <c r="C204" s="4" t="s">
        <v>20</v>
      </c>
      <c r="D204" s="32">
        <f t="shared" ref="D204:E204" si="36">SUM(D205)</f>
        <v>0</v>
      </c>
      <c r="E204" s="32">
        <f t="shared" si="36"/>
        <v>0</v>
      </c>
    </row>
    <row r="205" spans="1:5" s="19" customFormat="1" ht="15" customHeight="1" x14ac:dyDescent="0.25">
      <c r="A205" s="115"/>
      <c r="B205" s="67" t="s">
        <v>148</v>
      </c>
      <c r="C205" s="87"/>
      <c r="D205" s="23"/>
      <c r="E205" s="13"/>
    </row>
    <row r="206" spans="1:5" s="19" customFormat="1" ht="15" customHeight="1" x14ac:dyDescent="0.25">
      <c r="A206" s="116"/>
      <c r="B206" s="68" t="s">
        <v>149</v>
      </c>
      <c r="C206" s="87"/>
      <c r="D206" s="13"/>
      <c r="E206" s="9"/>
    </row>
    <row r="207" spans="1:5" s="19" customFormat="1" ht="18" customHeight="1" x14ac:dyDescent="0.25">
      <c r="A207" s="114" t="s">
        <v>48</v>
      </c>
      <c r="B207" s="24" t="s">
        <v>49</v>
      </c>
      <c r="C207" s="27"/>
      <c r="D207" s="11">
        <f>SUM(D215+D208+D220+D212+D223)</f>
        <v>30</v>
      </c>
      <c r="E207" s="31">
        <f>SUM(E215)</f>
        <v>0</v>
      </c>
    </row>
    <row r="208" spans="1:5" s="19" customFormat="1" ht="15" customHeight="1" x14ac:dyDescent="0.25">
      <c r="A208" s="115"/>
      <c r="B208" s="3" t="s">
        <v>119</v>
      </c>
      <c r="C208" s="4" t="s">
        <v>6</v>
      </c>
      <c r="D208" s="32">
        <f t="shared" ref="D208" si="37">SUM(D209)</f>
        <v>0</v>
      </c>
      <c r="E208" s="32">
        <f t="shared" ref="E208" si="38">SUM(E209)</f>
        <v>0</v>
      </c>
    </row>
    <row r="209" spans="1:5" s="19" customFormat="1" ht="15" customHeight="1" x14ac:dyDescent="0.25">
      <c r="A209" s="115"/>
      <c r="B209" s="67" t="s">
        <v>148</v>
      </c>
      <c r="C209" s="87"/>
      <c r="D209" s="23"/>
      <c r="E209" s="13"/>
    </row>
    <row r="210" spans="1:5" s="19" customFormat="1" ht="15" customHeight="1" x14ac:dyDescent="0.25">
      <c r="A210" s="115"/>
      <c r="B210" s="68" t="s">
        <v>149</v>
      </c>
      <c r="C210" s="87"/>
      <c r="D210" s="13"/>
      <c r="E210" s="9"/>
    </row>
    <row r="211" spans="1:5" s="19" customFormat="1" ht="15" customHeight="1" x14ac:dyDescent="0.25">
      <c r="A211" s="115"/>
      <c r="B211" s="68" t="s">
        <v>150</v>
      </c>
      <c r="C211" s="87"/>
      <c r="D211" s="13"/>
      <c r="E211" s="9"/>
    </row>
    <row r="212" spans="1:5" s="19" customFormat="1" ht="15" customHeight="1" x14ac:dyDescent="0.25">
      <c r="A212" s="115"/>
      <c r="B212" s="3" t="s">
        <v>121</v>
      </c>
      <c r="C212" s="4" t="s">
        <v>17</v>
      </c>
      <c r="D212" s="32">
        <f t="shared" ref="D212:E212" si="39">SUM(D213)</f>
        <v>0</v>
      </c>
      <c r="E212" s="32">
        <f t="shared" si="39"/>
        <v>0</v>
      </c>
    </row>
    <row r="213" spans="1:5" s="19" customFormat="1" ht="15" customHeight="1" x14ac:dyDescent="0.25">
      <c r="A213" s="115"/>
      <c r="B213" s="67" t="s">
        <v>148</v>
      </c>
      <c r="C213" s="118"/>
      <c r="D213" s="23"/>
      <c r="E213" s="23"/>
    </row>
    <row r="214" spans="1:5" s="19" customFormat="1" ht="15" customHeight="1" x14ac:dyDescent="0.25">
      <c r="A214" s="115"/>
      <c r="B214" s="68" t="s">
        <v>150</v>
      </c>
      <c r="C214" s="118"/>
      <c r="D214" s="21"/>
      <c r="E214" s="21"/>
    </row>
    <row r="215" spans="1:5" s="19" customFormat="1" ht="27" x14ac:dyDescent="0.25">
      <c r="A215" s="115"/>
      <c r="B215" s="5" t="s">
        <v>134</v>
      </c>
      <c r="C215" s="4" t="s">
        <v>18</v>
      </c>
      <c r="D215" s="12">
        <f>SUM(D219+D216)</f>
        <v>30</v>
      </c>
      <c r="E215" s="32">
        <f>SUM(E219)</f>
        <v>0</v>
      </c>
    </row>
    <row r="216" spans="1:5" s="19" customFormat="1" x14ac:dyDescent="0.25">
      <c r="A216" s="115"/>
      <c r="B216" s="67" t="s">
        <v>148</v>
      </c>
      <c r="C216" s="81"/>
      <c r="D216" s="23">
        <f>SUM(D217:D218)</f>
        <v>20</v>
      </c>
      <c r="E216" s="23"/>
    </row>
    <row r="217" spans="1:5" s="19" customFormat="1" x14ac:dyDescent="0.25">
      <c r="A217" s="115"/>
      <c r="B217" s="68" t="s">
        <v>149</v>
      </c>
      <c r="C217" s="82"/>
      <c r="D217" s="21"/>
      <c r="E217" s="23"/>
    </row>
    <row r="218" spans="1:5" s="19" customFormat="1" x14ac:dyDescent="0.25">
      <c r="A218" s="115"/>
      <c r="B218" s="68" t="s">
        <v>150</v>
      </c>
      <c r="C218" s="82"/>
      <c r="D218" s="21">
        <v>20</v>
      </c>
      <c r="E218" s="23"/>
    </row>
    <row r="219" spans="1:5" s="19" customFormat="1" ht="15" customHeight="1" x14ac:dyDescent="0.25">
      <c r="A219" s="115"/>
      <c r="B219" s="71" t="s">
        <v>151</v>
      </c>
      <c r="C219" s="83"/>
      <c r="D219" s="28">
        <v>10</v>
      </c>
      <c r="E219" s="28"/>
    </row>
    <row r="220" spans="1:5" s="19" customFormat="1" ht="15" customHeight="1" x14ac:dyDescent="0.25">
      <c r="A220" s="115"/>
      <c r="B220" s="5" t="s">
        <v>123</v>
      </c>
      <c r="C220" s="4" t="s">
        <v>20</v>
      </c>
      <c r="D220" s="32">
        <f t="shared" ref="D220:E220" si="40">SUM(D221)</f>
        <v>0</v>
      </c>
      <c r="E220" s="32">
        <f t="shared" si="40"/>
        <v>0</v>
      </c>
    </row>
    <row r="221" spans="1:5" s="19" customFormat="1" ht="15" customHeight="1" x14ac:dyDescent="0.25">
      <c r="A221" s="115"/>
      <c r="B221" s="67" t="s">
        <v>148</v>
      </c>
      <c r="C221" s="87"/>
      <c r="D221" s="23"/>
      <c r="E221" s="13"/>
    </row>
    <row r="222" spans="1:5" s="19" customFormat="1" ht="15" customHeight="1" x14ac:dyDescent="0.25">
      <c r="A222" s="115"/>
      <c r="B222" s="68" t="s">
        <v>149</v>
      </c>
      <c r="C222" s="87"/>
      <c r="D222" s="13"/>
      <c r="E222" s="9"/>
    </row>
    <row r="223" spans="1:5" s="19" customFormat="1" ht="15" customHeight="1" x14ac:dyDescent="0.25">
      <c r="A223" s="115"/>
      <c r="B223" s="5" t="s">
        <v>133</v>
      </c>
      <c r="C223" s="4" t="s">
        <v>24</v>
      </c>
      <c r="D223" s="32">
        <f t="shared" ref="D223" si="41">SUM(D224)</f>
        <v>0</v>
      </c>
      <c r="E223" s="32">
        <f>SUM(E224+E227)</f>
        <v>0</v>
      </c>
    </row>
    <row r="224" spans="1:5" s="19" customFormat="1" ht="15" customHeight="1" x14ac:dyDescent="0.25">
      <c r="A224" s="115"/>
      <c r="B224" s="67" t="s">
        <v>148</v>
      </c>
      <c r="C224" s="104"/>
      <c r="D224" s="23"/>
      <c r="E224" s="13"/>
    </row>
    <row r="225" spans="1:5" s="19" customFormat="1" ht="15" customHeight="1" x14ac:dyDescent="0.25">
      <c r="A225" s="116"/>
      <c r="B225" s="68" t="s">
        <v>150</v>
      </c>
      <c r="C225" s="105"/>
      <c r="D225" s="13"/>
      <c r="E225" s="9"/>
    </row>
    <row r="226" spans="1:5" s="19" customFormat="1" ht="18" customHeight="1" x14ac:dyDescent="0.25">
      <c r="A226" s="103" t="s">
        <v>50</v>
      </c>
      <c r="B226" s="24" t="s">
        <v>51</v>
      </c>
      <c r="C226" s="56"/>
      <c r="D226" s="76">
        <f>SUM(D227+D231)</f>
        <v>50</v>
      </c>
      <c r="E226" s="66">
        <f t="shared" ref="E226" si="42">SUM(E227)</f>
        <v>0</v>
      </c>
    </row>
    <row r="227" spans="1:5" s="19" customFormat="1" ht="15" customHeight="1" x14ac:dyDescent="0.25">
      <c r="A227" s="103"/>
      <c r="B227" s="3" t="s">
        <v>119</v>
      </c>
      <c r="C227" s="4" t="s">
        <v>6</v>
      </c>
      <c r="D227" s="12">
        <f t="shared" ref="D227" si="43">SUM(D228)</f>
        <v>5</v>
      </c>
      <c r="E227" s="32">
        <f>SUM(E230)</f>
        <v>0</v>
      </c>
    </row>
    <row r="228" spans="1:5" s="19" customFormat="1" ht="15" customHeight="1" x14ac:dyDescent="0.25">
      <c r="A228" s="103"/>
      <c r="B228" s="67" t="s">
        <v>148</v>
      </c>
      <c r="C228" s="87"/>
      <c r="D228" s="23">
        <f>SUM(D229:D230)</f>
        <v>5</v>
      </c>
      <c r="E228" s="13"/>
    </row>
    <row r="229" spans="1:5" s="19" customFormat="1" ht="15" customHeight="1" x14ac:dyDescent="0.25">
      <c r="A229" s="103"/>
      <c r="B229" s="68" t="s">
        <v>149</v>
      </c>
      <c r="C229" s="87"/>
      <c r="D229" s="13"/>
      <c r="E229" s="9"/>
    </row>
    <row r="230" spans="1:5" s="19" customFormat="1" ht="15" customHeight="1" x14ac:dyDescent="0.25">
      <c r="A230" s="103"/>
      <c r="B230" s="68" t="s">
        <v>150</v>
      </c>
      <c r="C230" s="87"/>
      <c r="D230" s="13">
        <v>5</v>
      </c>
      <c r="E230" s="9"/>
    </row>
    <row r="231" spans="1:5" s="19" customFormat="1" ht="27" x14ac:dyDescent="0.25">
      <c r="A231" s="103"/>
      <c r="B231" s="5" t="s">
        <v>134</v>
      </c>
      <c r="C231" s="4" t="s">
        <v>18</v>
      </c>
      <c r="D231" s="12">
        <f>SUM(D232)</f>
        <v>45</v>
      </c>
      <c r="E231" s="32">
        <f>SUM(E234)</f>
        <v>0</v>
      </c>
    </row>
    <row r="232" spans="1:5" s="19" customFormat="1" ht="15" customHeight="1" x14ac:dyDescent="0.25">
      <c r="A232" s="103"/>
      <c r="B232" s="67" t="s">
        <v>148</v>
      </c>
      <c r="C232" s="104"/>
      <c r="D232" s="23">
        <f>SUM(D233)</f>
        <v>45</v>
      </c>
      <c r="E232" s="28"/>
    </row>
    <row r="233" spans="1:5" s="19" customFormat="1" ht="15" customHeight="1" x14ac:dyDescent="0.25">
      <c r="A233" s="103"/>
      <c r="B233" s="68" t="s">
        <v>150</v>
      </c>
      <c r="C233" s="105"/>
      <c r="D233" s="21">
        <v>45</v>
      </c>
      <c r="E233" s="28"/>
    </row>
    <row r="234" spans="1:5" s="19" customFormat="1" ht="18" customHeight="1" x14ac:dyDescent="0.25">
      <c r="A234" s="106" t="s">
        <v>52</v>
      </c>
      <c r="B234" s="24" t="s">
        <v>53</v>
      </c>
      <c r="C234" s="27"/>
      <c r="D234" s="11">
        <f t="shared" ref="D234:E234" si="44">SUM(D235)</f>
        <v>100.5</v>
      </c>
      <c r="E234" s="31">
        <f t="shared" si="44"/>
        <v>0</v>
      </c>
    </row>
    <row r="235" spans="1:5" s="19" customFormat="1" ht="27" x14ac:dyDescent="0.25">
      <c r="A235" s="106"/>
      <c r="B235" s="5" t="s">
        <v>131</v>
      </c>
      <c r="C235" s="4" t="s">
        <v>13</v>
      </c>
      <c r="D235" s="12">
        <f t="shared" ref="D235:E235" si="45">SUM(D239+D236)</f>
        <v>100.5</v>
      </c>
      <c r="E235" s="32">
        <f t="shared" si="45"/>
        <v>0</v>
      </c>
    </row>
    <row r="236" spans="1:5" s="19" customFormat="1" x14ac:dyDescent="0.25">
      <c r="A236" s="106"/>
      <c r="B236" s="67" t="s">
        <v>148</v>
      </c>
      <c r="C236" s="81"/>
      <c r="D236" s="23">
        <f t="shared" ref="D236" si="46">SUM(D237:D238)</f>
        <v>100</v>
      </c>
      <c r="E236" s="23"/>
    </row>
    <row r="237" spans="1:5" s="19" customFormat="1" x14ac:dyDescent="0.25">
      <c r="A237" s="106"/>
      <c r="B237" s="68" t="s">
        <v>149</v>
      </c>
      <c r="C237" s="82"/>
      <c r="D237" s="21"/>
      <c r="E237" s="23"/>
    </row>
    <row r="238" spans="1:5" s="19" customFormat="1" x14ac:dyDescent="0.25">
      <c r="A238" s="106"/>
      <c r="B238" s="68" t="s">
        <v>150</v>
      </c>
      <c r="C238" s="82"/>
      <c r="D238" s="21">
        <v>100</v>
      </c>
      <c r="E238" s="21"/>
    </row>
    <row r="239" spans="1:5" s="19" customFormat="1" ht="15" customHeight="1" x14ac:dyDescent="0.25">
      <c r="A239" s="106"/>
      <c r="B239" s="71" t="s">
        <v>151</v>
      </c>
      <c r="C239" s="83"/>
      <c r="D239" s="28">
        <v>0.5</v>
      </c>
      <c r="E239" s="28"/>
    </row>
    <row r="240" spans="1:5" s="19" customFormat="1" ht="18" customHeight="1" x14ac:dyDescent="0.25">
      <c r="A240" s="106" t="s">
        <v>54</v>
      </c>
      <c r="B240" s="24" t="s">
        <v>56</v>
      </c>
      <c r="C240" s="18"/>
      <c r="D240" s="11">
        <f t="shared" ref="D240:E240" si="47">SUM(D241)</f>
        <v>120.8</v>
      </c>
      <c r="E240" s="31">
        <f t="shared" si="47"/>
        <v>0</v>
      </c>
    </row>
    <row r="241" spans="1:5" s="19" customFormat="1" ht="27" x14ac:dyDescent="0.25">
      <c r="A241" s="106"/>
      <c r="B241" s="5" t="s">
        <v>131</v>
      </c>
      <c r="C241" s="4" t="s">
        <v>13</v>
      </c>
      <c r="D241" s="12">
        <f t="shared" ref="D241:E241" si="48">SUM(D242+D245)</f>
        <v>120.8</v>
      </c>
      <c r="E241" s="32">
        <f t="shared" si="48"/>
        <v>0</v>
      </c>
    </row>
    <row r="242" spans="1:5" s="19" customFormat="1" ht="15" customHeight="1" x14ac:dyDescent="0.25">
      <c r="A242" s="106"/>
      <c r="B242" s="67" t="s">
        <v>148</v>
      </c>
      <c r="C242" s="107"/>
      <c r="D242" s="23">
        <f>SUM(D243:D244)</f>
        <v>120</v>
      </c>
      <c r="E242" s="28"/>
    </row>
    <row r="243" spans="1:5" s="19" customFormat="1" ht="15" customHeight="1" x14ac:dyDescent="0.25">
      <c r="A243" s="106"/>
      <c r="B243" s="68" t="s">
        <v>149</v>
      </c>
      <c r="C243" s="107"/>
      <c r="D243" s="21"/>
      <c r="E243" s="28"/>
    </row>
    <row r="244" spans="1:5" s="22" customFormat="1" ht="15" customHeight="1" x14ac:dyDescent="0.25">
      <c r="A244" s="106"/>
      <c r="B244" s="68" t="s">
        <v>150</v>
      </c>
      <c r="C244" s="107"/>
      <c r="D244" s="21">
        <v>120</v>
      </c>
      <c r="E244" s="21"/>
    </row>
    <row r="245" spans="1:5" s="19" customFormat="1" ht="18" customHeight="1" x14ac:dyDescent="0.25">
      <c r="A245" s="106"/>
      <c r="B245" s="71" t="s">
        <v>151</v>
      </c>
      <c r="C245" s="107"/>
      <c r="D245" s="28">
        <v>0.8</v>
      </c>
      <c r="E245" s="28"/>
    </row>
    <row r="246" spans="1:5" s="19" customFormat="1" ht="18" customHeight="1" x14ac:dyDescent="0.25">
      <c r="A246" s="106" t="s">
        <v>55</v>
      </c>
      <c r="B246" s="24" t="s">
        <v>58</v>
      </c>
      <c r="C246" s="18"/>
      <c r="D246" s="11">
        <f t="shared" ref="D246:E246" si="49">SUM(D247)</f>
        <v>67.900000000000006</v>
      </c>
      <c r="E246" s="31">
        <f t="shared" si="49"/>
        <v>0</v>
      </c>
    </row>
    <row r="247" spans="1:5" s="19" customFormat="1" ht="27" x14ac:dyDescent="0.25">
      <c r="A247" s="106"/>
      <c r="B247" s="5" t="s">
        <v>131</v>
      </c>
      <c r="C247" s="4" t="s">
        <v>13</v>
      </c>
      <c r="D247" s="12">
        <f>SUM(D251+D248)</f>
        <v>67.900000000000006</v>
      </c>
      <c r="E247" s="32">
        <f>SUM(E251)</f>
        <v>0</v>
      </c>
    </row>
    <row r="248" spans="1:5" s="19" customFormat="1" x14ac:dyDescent="0.25">
      <c r="A248" s="106"/>
      <c r="B248" s="67" t="s">
        <v>148</v>
      </c>
      <c r="C248" s="95"/>
      <c r="D248" s="23">
        <f>SUM(D249:D250)</f>
        <v>50</v>
      </c>
      <c r="E248" s="23"/>
    </row>
    <row r="249" spans="1:5" s="19" customFormat="1" x14ac:dyDescent="0.25">
      <c r="A249" s="106"/>
      <c r="B249" s="68" t="s">
        <v>149</v>
      </c>
      <c r="C249" s="95"/>
      <c r="D249" s="21"/>
      <c r="E249" s="23"/>
    </row>
    <row r="250" spans="1:5" s="19" customFormat="1" x14ac:dyDescent="0.25">
      <c r="A250" s="106"/>
      <c r="B250" s="68" t="s">
        <v>150</v>
      </c>
      <c r="C250" s="95"/>
      <c r="D250" s="21">
        <v>50</v>
      </c>
      <c r="E250" s="23"/>
    </row>
    <row r="251" spans="1:5" s="19" customFormat="1" ht="18" customHeight="1" x14ac:dyDescent="0.25">
      <c r="A251" s="106"/>
      <c r="B251" s="71" t="s">
        <v>151</v>
      </c>
      <c r="C251" s="95"/>
      <c r="D251" s="28">
        <v>17.899999999999999</v>
      </c>
      <c r="E251" s="28"/>
    </row>
    <row r="252" spans="1:5" s="19" customFormat="1" ht="18" customHeight="1" x14ac:dyDescent="0.25">
      <c r="A252" s="106" t="s">
        <v>57</v>
      </c>
      <c r="B252" s="24" t="s">
        <v>60</v>
      </c>
      <c r="C252" s="18"/>
      <c r="D252" s="11">
        <f t="shared" ref="D252:E252" si="50">SUM(D253)</f>
        <v>30.3</v>
      </c>
      <c r="E252" s="31">
        <f t="shared" si="50"/>
        <v>0</v>
      </c>
    </row>
    <row r="253" spans="1:5" s="19" customFormat="1" ht="27" x14ac:dyDescent="0.25">
      <c r="A253" s="106"/>
      <c r="B253" s="5" t="s">
        <v>131</v>
      </c>
      <c r="C253" s="4" t="s">
        <v>13</v>
      </c>
      <c r="D253" s="12">
        <f>SUM(D254+D257)</f>
        <v>30.3</v>
      </c>
      <c r="E253" s="32">
        <f t="shared" ref="E253" si="51">SUM(E254)</f>
        <v>0</v>
      </c>
    </row>
    <row r="254" spans="1:5" s="22" customFormat="1" ht="15" customHeight="1" x14ac:dyDescent="0.25">
      <c r="A254" s="106"/>
      <c r="B254" s="67" t="s">
        <v>148</v>
      </c>
      <c r="C254" s="107"/>
      <c r="D254" s="23">
        <f>SUM(D255:D256)</f>
        <v>30</v>
      </c>
      <c r="E254" s="28"/>
    </row>
    <row r="255" spans="1:5" s="22" customFormat="1" ht="15" customHeight="1" x14ac:dyDescent="0.25">
      <c r="A255" s="106"/>
      <c r="B255" s="68" t="s">
        <v>149</v>
      </c>
      <c r="C255" s="107"/>
      <c r="D255" s="21"/>
      <c r="E255" s="28"/>
    </row>
    <row r="256" spans="1:5" s="19" customFormat="1" ht="15" customHeight="1" x14ac:dyDescent="0.25">
      <c r="A256" s="106"/>
      <c r="B256" s="68" t="s">
        <v>150</v>
      </c>
      <c r="C256" s="107"/>
      <c r="D256" s="21">
        <v>30</v>
      </c>
      <c r="E256" s="21"/>
    </row>
    <row r="257" spans="1:5" s="19" customFormat="1" ht="18" customHeight="1" x14ac:dyDescent="0.25">
      <c r="A257" s="106"/>
      <c r="B257" s="71" t="s">
        <v>151</v>
      </c>
      <c r="C257" s="107"/>
      <c r="D257" s="28">
        <v>0.3</v>
      </c>
      <c r="E257" s="28"/>
    </row>
    <row r="258" spans="1:5" s="19" customFormat="1" ht="18" customHeight="1" x14ac:dyDescent="0.25">
      <c r="A258" s="106" t="s">
        <v>59</v>
      </c>
      <c r="B258" s="29" t="s">
        <v>62</v>
      </c>
      <c r="C258" s="30"/>
      <c r="D258" s="11">
        <f t="shared" ref="D258:E258" si="52">SUM(D259)</f>
        <v>39.5</v>
      </c>
      <c r="E258" s="31">
        <f t="shared" si="52"/>
        <v>0</v>
      </c>
    </row>
    <row r="259" spans="1:5" s="19" customFormat="1" ht="27" x14ac:dyDescent="0.25">
      <c r="A259" s="106"/>
      <c r="B259" s="5" t="s">
        <v>131</v>
      </c>
      <c r="C259" s="4" t="s">
        <v>13</v>
      </c>
      <c r="D259" s="12">
        <f>SUM(D263+D260)</f>
        <v>39.5</v>
      </c>
      <c r="E259" s="32">
        <f>SUM(E263)</f>
        <v>0</v>
      </c>
    </row>
    <row r="260" spans="1:5" s="19" customFormat="1" x14ac:dyDescent="0.25">
      <c r="A260" s="106"/>
      <c r="B260" s="67" t="s">
        <v>148</v>
      </c>
      <c r="C260" s="81"/>
      <c r="D260" s="23">
        <f>SUM(D261:D262)</f>
        <v>30</v>
      </c>
      <c r="E260" s="23"/>
    </row>
    <row r="261" spans="1:5" s="19" customFormat="1" x14ac:dyDescent="0.25">
      <c r="A261" s="106"/>
      <c r="B261" s="68" t="s">
        <v>149</v>
      </c>
      <c r="C261" s="82"/>
      <c r="D261" s="21"/>
      <c r="E261" s="23"/>
    </row>
    <row r="262" spans="1:5" s="19" customFormat="1" x14ac:dyDescent="0.25">
      <c r="A262" s="106"/>
      <c r="B262" s="68" t="s">
        <v>150</v>
      </c>
      <c r="C262" s="82"/>
      <c r="D262" s="21">
        <v>30</v>
      </c>
      <c r="E262" s="23"/>
    </row>
    <row r="263" spans="1:5" s="19" customFormat="1" ht="18" customHeight="1" x14ac:dyDescent="0.25">
      <c r="A263" s="106"/>
      <c r="B263" s="71" t="s">
        <v>151</v>
      </c>
      <c r="C263" s="83"/>
      <c r="D263" s="28">
        <v>9.5</v>
      </c>
      <c r="E263" s="28"/>
    </row>
    <row r="264" spans="1:5" s="19" customFormat="1" ht="18" customHeight="1" x14ac:dyDescent="0.25">
      <c r="A264" s="106" t="s">
        <v>61</v>
      </c>
      <c r="B264" s="24" t="s">
        <v>64</v>
      </c>
      <c r="C264" s="18"/>
      <c r="D264" s="11">
        <f t="shared" ref="D264:E264" si="53">SUM(D265)</f>
        <v>332.5</v>
      </c>
      <c r="E264" s="31">
        <f t="shared" si="53"/>
        <v>0</v>
      </c>
    </row>
    <row r="265" spans="1:5" s="19" customFormat="1" ht="27" x14ac:dyDescent="0.25">
      <c r="A265" s="106"/>
      <c r="B265" s="5" t="s">
        <v>131</v>
      </c>
      <c r="C265" s="4" t="s">
        <v>13</v>
      </c>
      <c r="D265" s="12">
        <f t="shared" ref="D265:E265" si="54">SUM(D266+D269)</f>
        <v>332.5</v>
      </c>
      <c r="E265" s="32">
        <f t="shared" si="54"/>
        <v>0</v>
      </c>
    </row>
    <row r="266" spans="1:5" s="22" customFormat="1" ht="15" customHeight="1" x14ac:dyDescent="0.25">
      <c r="A266" s="106"/>
      <c r="B266" s="67" t="s">
        <v>148</v>
      </c>
      <c r="C266" s="107"/>
      <c r="D266" s="23">
        <f>SUM(D267:D268)</f>
        <v>330</v>
      </c>
      <c r="E266" s="28"/>
    </row>
    <row r="267" spans="1:5" s="22" customFormat="1" ht="15" customHeight="1" x14ac:dyDescent="0.25">
      <c r="A267" s="106"/>
      <c r="B267" s="68" t="s">
        <v>149</v>
      </c>
      <c r="C267" s="107"/>
      <c r="D267" s="21"/>
      <c r="E267" s="28"/>
    </row>
    <row r="268" spans="1:5" s="19" customFormat="1" ht="15" customHeight="1" x14ac:dyDescent="0.25">
      <c r="A268" s="106"/>
      <c r="B268" s="68" t="s">
        <v>150</v>
      </c>
      <c r="C268" s="107"/>
      <c r="D268" s="21">
        <v>330</v>
      </c>
      <c r="E268" s="21"/>
    </row>
    <row r="269" spans="1:5" s="19" customFormat="1" ht="18" customHeight="1" x14ac:dyDescent="0.25">
      <c r="A269" s="106"/>
      <c r="B269" s="71" t="s">
        <v>151</v>
      </c>
      <c r="C269" s="107"/>
      <c r="D269" s="28">
        <v>2.5</v>
      </c>
      <c r="E269" s="28"/>
    </row>
    <row r="270" spans="1:5" s="19" customFormat="1" ht="18" customHeight="1" x14ac:dyDescent="0.25">
      <c r="A270" s="106" t="s">
        <v>63</v>
      </c>
      <c r="B270" s="24" t="s">
        <v>66</v>
      </c>
      <c r="C270" s="18"/>
      <c r="D270" s="11">
        <f t="shared" ref="D270:E270" si="55">SUM(D271)</f>
        <v>22.2</v>
      </c>
      <c r="E270" s="31">
        <f t="shared" si="55"/>
        <v>0</v>
      </c>
    </row>
    <row r="271" spans="1:5" s="19" customFormat="1" ht="27" x14ac:dyDescent="0.25">
      <c r="A271" s="106"/>
      <c r="B271" s="5" t="s">
        <v>131</v>
      </c>
      <c r="C271" s="4" t="s">
        <v>13</v>
      </c>
      <c r="D271" s="12">
        <f>SUM(D275+D272)</f>
        <v>22.2</v>
      </c>
      <c r="E271" s="32">
        <f>SUM(E275)</f>
        <v>0</v>
      </c>
    </row>
    <row r="272" spans="1:5" s="19" customFormat="1" x14ac:dyDescent="0.25">
      <c r="A272" s="106"/>
      <c r="B272" s="67" t="s">
        <v>148</v>
      </c>
      <c r="C272" s="81"/>
      <c r="D272" s="23">
        <f>SUM(D273:D274)</f>
        <v>20</v>
      </c>
      <c r="E272" s="23"/>
    </row>
    <row r="273" spans="1:5" s="19" customFormat="1" x14ac:dyDescent="0.25">
      <c r="A273" s="106"/>
      <c r="B273" s="68" t="s">
        <v>149</v>
      </c>
      <c r="C273" s="82"/>
      <c r="D273" s="21"/>
      <c r="E273" s="23"/>
    </row>
    <row r="274" spans="1:5" s="19" customFormat="1" x14ac:dyDescent="0.25">
      <c r="A274" s="106"/>
      <c r="B274" s="68" t="s">
        <v>150</v>
      </c>
      <c r="C274" s="82"/>
      <c r="D274" s="21">
        <v>20</v>
      </c>
      <c r="E274" s="23"/>
    </row>
    <row r="275" spans="1:5" s="19" customFormat="1" ht="18" customHeight="1" x14ac:dyDescent="0.25">
      <c r="A275" s="106"/>
      <c r="B275" s="71" t="s">
        <v>151</v>
      </c>
      <c r="C275" s="83"/>
      <c r="D275" s="28">
        <v>2.2000000000000002</v>
      </c>
      <c r="E275" s="28"/>
    </row>
    <row r="276" spans="1:5" s="19" customFormat="1" ht="18" customHeight="1" x14ac:dyDescent="0.25">
      <c r="A276" s="106" t="s">
        <v>65</v>
      </c>
      <c r="B276" s="24" t="s">
        <v>69</v>
      </c>
      <c r="C276" s="18"/>
      <c r="D276" s="11">
        <f t="shared" ref="D276:E276" si="56">SUM(D277)</f>
        <v>153.30000000000001</v>
      </c>
      <c r="E276" s="31">
        <f t="shared" si="56"/>
        <v>0</v>
      </c>
    </row>
    <row r="277" spans="1:5" s="19" customFormat="1" ht="27" x14ac:dyDescent="0.25">
      <c r="A277" s="106"/>
      <c r="B277" s="5" t="s">
        <v>131</v>
      </c>
      <c r="C277" s="4" t="s">
        <v>13</v>
      </c>
      <c r="D277" s="12">
        <f>SUM(D281+D278)</f>
        <v>153.30000000000001</v>
      </c>
      <c r="E277" s="32">
        <f>SUM(E281)</f>
        <v>0</v>
      </c>
    </row>
    <row r="278" spans="1:5" s="19" customFormat="1" x14ac:dyDescent="0.25">
      <c r="A278" s="106"/>
      <c r="B278" s="67" t="s">
        <v>148</v>
      </c>
      <c r="C278" s="4"/>
      <c r="D278" s="23">
        <f>SUM(D279:D280)</f>
        <v>150</v>
      </c>
      <c r="E278" s="23"/>
    </row>
    <row r="279" spans="1:5" s="19" customFormat="1" x14ac:dyDescent="0.25">
      <c r="A279" s="106"/>
      <c r="B279" s="68" t="s">
        <v>149</v>
      </c>
      <c r="C279" s="4"/>
      <c r="D279" s="21"/>
      <c r="E279" s="23"/>
    </row>
    <row r="280" spans="1:5" s="19" customFormat="1" x14ac:dyDescent="0.25">
      <c r="A280" s="106"/>
      <c r="B280" s="68" t="s">
        <v>150</v>
      </c>
      <c r="C280" s="4"/>
      <c r="D280" s="21">
        <v>150</v>
      </c>
      <c r="E280" s="23"/>
    </row>
    <row r="281" spans="1:5" s="19" customFormat="1" ht="18" customHeight="1" x14ac:dyDescent="0.25">
      <c r="A281" s="106"/>
      <c r="B281" s="71" t="s">
        <v>151</v>
      </c>
      <c r="C281" s="72"/>
      <c r="D281" s="28">
        <v>3.3</v>
      </c>
      <c r="E281" s="28"/>
    </row>
    <row r="282" spans="1:5" s="19" customFormat="1" ht="18" customHeight="1" x14ac:dyDescent="0.25">
      <c r="A282" s="106" t="s">
        <v>67</v>
      </c>
      <c r="B282" s="24" t="s">
        <v>71</v>
      </c>
      <c r="C282" s="18"/>
      <c r="D282" s="11">
        <f t="shared" ref="D282:E282" si="57">SUM(D283)</f>
        <v>52.7</v>
      </c>
      <c r="E282" s="31">
        <f t="shared" si="57"/>
        <v>0</v>
      </c>
    </row>
    <row r="283" spans="1:5" s="19" customFormat="1" ht="27" x14ac:dyDescent="0.25">
      <c r="A283" s="106"/>
      <c r="B283" s="5" t="s">
        <v>131</v>
      </c>
      <c r="C283" s="4" t="s">
        <v>13</v>
      </c>
      <c r="D283" s="12">
        <f>SUM(D287+D284)</f>
        <v>52.7</v>
      </c>
      <c r="E283" s="32">
        <f>SUM(E287)</f>
        <v>0</v>
      </c>
    </row>
    <row r="284" spans="1:5" s="19" customFormat="1" x14ac:dyDescent="0.25">
      <c r="A284" s="106"/>
      <c r="B284" s="67" t="s">
        <v>148</v>
      </c>
      <c r="C284" s="81"/>
      <c r="D284" s="23">
        <f>SUM(D285:D286)</f>
        <v>50</v>
      </c>
      <c r="E284" s="23"/>
    </row>
    <row r="285" spans="1:5" s="19" customFormat="1" x14ac:dyDescent="0.25">
      <c r="A285" s="106"/>
      <c r="B285" s="68" t="s">
        <v>149</v>
      </c>
      <c r="C285" s="82"/>
      <c r="D285" s="21"/>
      <c r="E285" s="23"/>
    </row>
    <row r="286" spans="1:5" s="19" customFormat="1" x14ac:dyDescent="0.25">
      <c r="A286" s="106"/>
      <c r="B286" s="68" t="s">
        <v>150</v>
      </c>
      <c r="C286" s="82"/>
      <c r="D286" s="21">
        <v>50</v>
      </c>
      <c r="E286" s="23"/>
    </row>
    <row r="287" spans="1:5" s="19" customFormat="1" ht="18" customHeight="1" x14ac:dyDescent="0.25">
      <c r="A287" s="106"/>
      <c r="B287" s="71" t="s">
        <v>151</v>
      </c>
      <c r="C287" s="83"/>
      <c r="D287" s="28">
        <v>2.7</v>
      </c>
      <c r="E287" s="28"/>
    </row>
    <row r="288" spans="1:5" s="19" customFormat="1" ht="18" customHeight="1" x14ac:dyDescent="0.25">
      <c r="A288" s="106" t="s">
        <v>68</v>
      </c>
      <c r="B288" s="24" t="s">
        <v>139</v>
      </c>
      <c r="C288" s="27"/>
      <c r="D288" s="11">
        <f t="shared" ref="D288:E288" si="58">SUM(D289)</f>
        <v>30</v>
      </c>
      <c r="E288" s="31">
        <f t="shared" si="58"/>
        <v>0</v>
      </c>
    </row>
    <row r="289" spans="1:5" s="19" customFormat="1" ht="27" x14ac:dyDescent="0.25">
      <c r="A289" s="106"/>
      <c r="B289" s="5" t="s">
        <v>131</v>
      </c>
      <c r="C289" s="4" t="s">
        <v>13</v>
      </c>
      <c r="D289" s="12">
        <f>SUM(D293+D290)</f>
        <v>30</v>
      </c>
      <c r="E289" s="32">
        <f>SUM(E293)</f>
        <v>0</v>
      </c>
    </row>
    <row r="290" spans="1:5" s="19" customFormat="1" x14ac:dyDescent="0.25">
      <c r="A290" s="106"/>
      <c r="B290" s="67" t="s">
        <v>148</v>
      </c>
      <c r="C290" s="81"/>
      <c r="D290" s="23">
        <f>SUM(D291:D292)</f>
        <v>30</v>
      </c>
      <c r="E290" s="23"/>
    </row>
    <row r="291" spans="1:5" s="19" customFormat="1" x14ac:dyDescent="0.25">
      <c r="A291" s="106"/>
      <c r="B291" s="68" t="s">
        <v>149</v>
      </c>
      <c r="C291" s="82"/>
      <c r="D291" s="21"/>
      <c r="E291" s="23"/>
    </row>
    <row r="292" spans="1:5" s="19" customFormat="1" x14ac:dyDescent="0.25">
      <c r="A292" s="106"/>
      <c r="B292" s="68" t="s">
        <v>150</v>
      </c>
      <c r="C292" s="82"/>
      <c r="D292" s="21">
        <v>30</v>
      </c>
      <c r="E292" s="23"/>
    </row>
    <row r="293" spans="1:5" s="19" customFormat="1" ht="15" customHeight="1" x14ac:dyDescent="0.25">
      <c r="A293" s="106"/>
      <c r="B293" s="71" t="s">
        <v>151</v>
      </c>
      <c r="C293" s="83"/>
      <c r="D293" s="28"/>
      <c r="E293" s="28"/>
    </row>
    <row r="294" spans="1:5" s="19" customFormat="1" ht="18" customHeight="1" x14ac:dyDescent="0.25">
      <c r="A294" s="106" t="s">
        <v>70</v>
      </c>
      <c r="B294" s="24" t="s">
        <v>75</v>
      </c>
      <c r="C294" s="18"/>
      <c r="D294" s="11">
        <f t="shared" ref="D294:E294" si="59">SUM(D295)</f>
        <v>27.2</v>
      </c>
      <c r="E294" s="31">
        <f t="shared" si="59"/>
        <v>0</v>
      </c>
    </row>
    <row r="295" spans="1:5" s="19" customFormat="1" ht="27" x14ac:dyDescent="0.25">
      <c r="A295" s="106"/>
      <c r="B295" s="5" t="s">
        <v>131</v>
      </c>
      <c r="C295" s="4" t="s">
        <v>13</v>
      </c>
      <c r="D295" s="12">
        <f>SUM(D299+D296)</f>
        <v>27.2</v>
      </c>
      <c r="E295" s="32">
        <f>SUM(E299)</f>
        <v>0</v>
      </c>
    </row>
    <row r="296" spans="1:5" s="19" customFormat="1" x14ac:dyDescent="0.25">
      <c r="A296" s="106"/>
      <c r="B296" s="67" t="s">
        <v>148</v>
      </c>
      <c r="C296" s="81"/>
      <c r="D296" s="23">
        <f>SUM(D297:D298)</f>
        <v>20</v>
      </c>
      <c r="E296" s="23"/>
    </row>
    <row r="297" spans="1:5" s="19" customFormat="1" x14ac:dyDescent="0.25">
      <c r="A297" s="106"/>
      <c r="B297" s="68" t="s">
        <v>149</v>
      </c>
      <c r="C297" s="82"/>
      <c r="D297" s="21"/>
      <c r="E297" s="23"/>
    </row>
    <row r="298" spans="1:5" s="19" customFormat="1" x14ac:dyDescent="0.25">
      <c r="A298" s="106"/>
      <c r="B298" s="68" t="s">
        <v>150</v>
      </c>
      <c r="C298" s="82"/>
      <c r="D298" s="21">
        <v>20</v>
      </c>
      <c r="E298" s="23"/>
    </row>
    <row r="299" spans="1:5" s="19" customFormat="1" ht="15" customHeight="1" x14ac:dyDescent="0.25">
      <c r="A299" s="106"/>
      <c r="B299" s="71" t="s">
        <v>151</v>
      </c>
      <c r="C299" s="83"/>
      <c r="D299" s="28">
        <v>7.2</v>
      </c>
      <c r="E299" s="28"/>
    </row>
    <row r="300" spans="1:5" s="19" customFormat="1" ht="18" customHeight="1" x14ac:dyDescent="0.25">
      <c r="A300" s="106" t="s">
        <v>72</v>
      </c>
      <c r="B300" s="24" t="s">
        <v>77</v>
      </c>
      <c r="C300" s="18"/>
      <c r="D300" s="11">
        <f t="shared" ref="D300:E300" si="60">SUM(D301)</f>
        <v>55.9</v>
      </c>
      <c r="E300" s="31">
        <f t="shared" si="60"/>
        <v>0</v>
      </c>
    </row>
    <row r="301" spans="1:5" s="19" customFormat="1" ht="27" x14ac:dyDescent="0.25">
      <c r="A301" s="106"/>
      <c r="B301" s="5" t="s">
        <v>131</v>
      </c>
      <c r="C301" s="4" t="s">
        <v>13</v>
      </c>
      <c r="D301" s="12">
        <f>SUM(D305+D302)</f>
        <v>55.9</v>
      </c>
      <c r="E301" s="32">
        <f>SUM(E305)</f>
        <v>0</v>
      </c>
    </row>
    <row r="302" spans="1:5" s="19" customFormat="1" x14ac:dyDescent="0.25">
      <c r="A302" s="106"/>
      <c r="B302" s="67" t="s">
        <v>148</v>
      </c>
      <c r="C302" s="81"/>
      <c r="D302" s="23">
        <f>SUM(D303:D304)</f>
        <v>30</v>
      </c>
      <c r="E302" s="23"/>
    </row>
    <row r="303" spans="1:5" s="19" customFormat="1" x14ac:dyDescent="0.25">
      <c r="A303" s="106"/>
      <c r="B303" s="68" t="s">
        <v>149</v>
      </c>
      <c r="C303" s="82"/>
      <c r="D303" s="21"/>
      <c r="E303" s="23"/>
    </row>
    <row r="304" spans="1:5" s="19" customFormat="1" x14ac:dyDescent="0.25">
      <c r="A304" s="106"/>
      <c r="B304" s="68" t="s">
        <v>150</v>
      </c>
      <c r="C304" s="82"/>
      <c r="D304" s="21">
        <v>30</v>
      </c>
      <c r="E304" s="23"/>
    </row>
    <row r="305" spans="1:5" s="19" customFormat="1" ht="15" customHeight="1" x14ac:dyDescent="0.25">
      <c r="A305" s="106"/>
      <c r="B305" s="71" t="s">
        <v>151</v>
      </c>
      <c r="C305" s="83"/>
      <c r="D305" s="28">
        <v>25.9</v>
      </c>
      <c r="E305" s="28"/>
    </row>
    <row r="306" spans="1:5" s="19" customFormat="1" ht="18" customHeight="1" x14ac:dyDescent="0.25">
      <c r="A306" s="106" t="s">
        <v>73</v>
      </c>
      <c r="B306" s="24" t="s">
        <v>79</v>
      </c>
      <c r="C306" s="18"/>
      <c r="D306" s="11">
        <f t="shared" ref="D306:E306" si="61">SUM(D307)</f>
        <v>514.6</v>
      </c>
      <c r="E306" s="31">
        <f t="shared" si="61"/>
        <v>0</v>
      </c>
    </row>
    <row r="307" spans="1:5" s="19" customFormat="1" ht="27" x14ac:dyDescent="0.25">
      <c r="A307" s="106"/>
      <c r="B307" s="5" t="s">
        <v>131</v>
      </c>
      <c r="C307" s="4" t="s">
        <v>13</v>
      </c>
      <c r="D307" s="12">
        <f t="shared" ref="D307:E307" si="62">SUM(D308+D311)</f>
        <v>514.6</v>
      </c>
      <c r="E307" s="32">
        <f t="shared" si="62"/>
        <v>0</v>
      </c>
    </row>
    <row r="308" spans="1:5" s="19" customFormat="1" x14ac:dyDescent="0.25">
      <c r="A308" s="106"/>
      <c r="B308" s="67" t="s">
        <v>148</v>
      </c>
      <c r="C308" s="107"/>
      <c r="D308" s="23">
        <f>SUM(D309:D310)</f>
        <v>500</v>
      </c>
      <c r="E308" s="28"/>
    </row>
    <row r="309" spans="1:5" s="19" customFormat="1" x14ac:dyDescent="0.25">
      <c r="A309" s="106"/>
      <c r="B309" s="68" t="s">
        <v>149</v>
      </c>
      <c r="C309" s="107"/>
      <c r="D309" s="21"/>
      <c r="E309" s="28"/>
    </row>
    <row r="310" spans="1:5" s="19" customFormat="1" x14ac:dyDescent="0.25">
      <c r="A310" s="106"/>
      <c r="B310" s="68" t="s">
        <v>150</v>
      </c>
      <c r="C310" s="107"/>
      <c r="D310" s="21">
        <v>500</v>
      </c>
      <c r="E310" s="21"/>
    </row>
    <row r="311" spans="1:5" s="19" customFormat="1" ht="15" customHeight="1" x14ac:dyDescent="0.25">
      <c r="A311" s="106"/>
      <c r="B311" s="71" t="s">
        <v>151</v>
      </c>
      <c r="C311" s="107"/>
      <c r="D311" s="28">
        <v>14.6</v>
      </c>
      <c r="E311" s="28"/>
    </row>
    <row r="312" spans="1:5" s="19" customFormat="1" ht="18" customHeight="1" x14ac:dyDescent="0.25">
      <c r="A312" s="114" t="s">
        <v>74</v>
      </c>
      <c r="B312" s="24" t="s">
        <v>81</v>
      </c>
      <c r="C312" s="18"/>
      <c r="D312" s="11">
        <f>SUM(D313+D318)</f>
        <v>31</v>
      </c>
      <c r="E312" s="31">
        <f>SUM(E313)</f>
        <v>0</v>
      </c>
    </row>
    <row r="313" spans="1:5" s="19" customFormat="1" ht="27" x14ac:dyDescent="0.25">
      <c r="A313" s="115"/>
      <c r="B313" s="5" t="s">
        <v>131</v>
      </c>
      <c r="C313" s="4" t="s">
        <v>13</v>
      </c>
      <c r="D313" s="12">
        <f>SUM(D317+D314)</f>
        <v>31</v>
      </c>
      <c r="E313" s="32">
        <f>SUM(E317)</f>
        <v>0</v>
      </c>
    </row>
    <row r="314" spans="1:5" s="19" customFormat="1" x14ac:dyDescent="0.25">
      <c r="A314" s="115"/>
      <c r="B314" s="67" t="s">
        <v>148</v>
      </c>
      <c r="C314" s="81"/>
      <c r="D314" s="23">
        <f>SUM(D315:D316)</f>
        <v>9</v>
      </c>
      <c r="E314" s="23"/>
    </row>
    <row r="315" spans="1:5" s="19" customFormat="1" x14ac:dyDescent="0.25">
      <c r="A315" s="115"/>
      <c r="B315" s="68" t="s">
        <v>149</v>
      </c>
      <c r="C315" s="82"/>
      <c r="D315" s="21"/>
      <c r="E315" s="23"/>
    </row>
    <row r="316" spans="1:5" s="19" customFormat="1" x14ac:dyDescent="0.25">
      <c r="A316" s="115"/>
      <c r="B316" s="68" t="s">
        <v>150</v>
      </c>
      <c r="C316" s="82"/>
      <c r="D316" s="21">
        <v>9</v>
      </c>
      <c r="E316" s="23"/>
    </row>
    <row r="317" spans="1:5" s="19" customFormat="1" ht="15" customHeight="1" x14ac:dyDescent="0.25">
      <c r="A317" s="115"/>
      <c r="B317" s="71" t="s">
        <v>151</v>
      </c>
      <c r="C317" s="83"/>
      <c r="D317" s="28">
        <v>22</v>
      </c>
      <c r="E317" s="28"/>
    </row>
    <row r="318" spans="1:5" s="19" customFormat="1" ht="27" x14ac:dyDescent="0.25">
      <c r="A318" s="115"/>
      <c r="B318" s="5" t="s">
        <v>134</v>
      </c>
      <c r="C318" s="4" t="s">
        <v>18</v>
      </c>
      <c r="D318" s="32">
        <f>SUM(D319)</f>
        <v>0</v>
      </c>
      <c r="E318" s="32">
        <f>SUM(E321)</f>
        <v>0</v>
      </c>
    </row>
    <row r="319" spans="1:5" s="19" customFormat="1" ht="15" customHeight="1" x14ac:dyDescent="0.25">
      <c r="A319" s="115"/>
      <c r="B319" s="67" t="s">
        <v>148</v>
      </c>
      <c r="C319" s="107"/>
      <c r="D319" s="23"/>
      <c r="E319" s="28"/>
    </row>
    <row r="320" spans="1:5" s="19" customFormat="1" ht="13.5" customHeight="1" x14ac:dyDescent="0.25">
      <c r="A320" s="116"/>
      <c r="B320" s="68" t="s">
        <v>150</v>
      </c>
      <c r="C320" s="107"/>
      <c r="D320" s="21"/>
      <c r="E320" s="28"/>
    </row>
    <row r="321" spans="1:5" s="19" customFormat="1" ht="18" customHeight="1" x14ac:dyDescent="0.25">
      <c r="A321" s="106" t="s">
        <v>76</v>
      </c>
      <c r="B321" s="24" t="s">
        <v>83</v>
      </c>
      <c r="C321" s="18"/>
      <c r="D321" s="11">
        <f t="shared" ref="D321:E321" si="63">SUM(D322)</f>
        <v>9.3000000000000007</v>
      </c>
      <c r="E321" s="31">
        <f t="shared" si="63"/>
        <v>0</v>
      </c>
    </row>
    <row r="322" spans="1:5" s="19" customFormat="1" ht="27" x14ac:dyDescent="0.25">
      <c r="A322" s="106"/>
      <c r="B322" s="5" t="s">
        <v>131</v>
      </c>
      <c r="C322" s="4" t="s">
        <v>13</v>
      </c>
      <c r="D322" s="12">
        <f>SUM(D326+D323)</f>
        <v>9.3000000000000007</v>
      </c>
      <c r="E322" s="32">
        <f>SUM(E326)</f>
        <v>0</v>
      </c>
    </row>
    <row r="323" spans="1:5" s="19" customFormat="1" x14ac:dyDescent="0.25">
      <c r="A323" s="106"/>
      <c r="B323" s="67" t="s">
        <v>148</v>
      </c>
      <c r="C323" s="81"/>
      <c r="D323" s="23"/>
      <c r="E323" s="23"/>
    </row>
    <row r="324" spans="1:5" s="19" customFormat="1" x14ac:dyDescent="0.25">
      <c r="A324" s="106"/>
      <c r="B324" s="68" t="s">
        <v>149</v>
      </c>
      <c r="C324" s="82"/>
      <c r="D324" s="21"/>
      <c r="E324" s="23"/>
    </row>
    <row r="325" spans="1:5" s="19" customFormat="1" x14ac:dyDescent="0.25">
      <c r="A325" s="106"/>
      <c r="B325" s="68" t="s">
        <v>150</v>
      </c>
      <c r="C325" s="82"/>
      <c r="D325" s="21"/>
      <c r="E325" s="23"/>
    </row>
    <row r="326" spans="1:5" s="19" customFormat="1" ht="15" customHeight="1" x14ac:dyDescent="0.25">
      <c r="A326" s="106"/>
      <c r="B326" s="71" t="s">
        <v>151</v>
      </c>
      <c r="C326" s="83"/>
      <c r="D326" s="28">
        <v>9.3000000000000007</v>
      </c>
      <c r="E326" s="28"/>
    </row>
    <row r="327" spans="1:5" s="19" customFormat="1" ht="18" customHeight="1" x14ac:dyDescent="0.25">
      <c r="A327" s="106" t="s">
        <v>78</v>
      </c>
      <c r="B327" s="24" t="s">
        <v>85</v>
      </c>
      <c r="C327" s="18"/>
      <c r="D327" s="11">
        <f t="shared" ref="D327:E327" si="64">SUM(D328)</f>
        <v>13.9</v>
      </c>
      <c r="E327" s="31">
        <f t="shared" si="64"/>
        <v>0</v>
      </c>
    </row>
    <row r="328" spans="1:5" s="19" customFormat="1" ht="27" x14ac:dyDescent="0.25">
      <c r="A328" s="106"/>
      <c r="B328" s="5" t="s">
        <v>131</v>
      </c>
      <c r="C328" s="4" t="s">
        <v>13</v>
      </c>
      <c r="D328" s="12">
        <f>SUM(D332+D329)</f>
        <v>13.9</v>
      </c>
      <c r="E328" s="32">
        <f>SUM(E332)</f>
        <v>0</v>
      </c>
    </row>
    <row r="329" spans="1:5" s="19" customFormat="1" x14ac:dyDescent="0.25">
      <c r="A329" s="106"/>
      <c r="B329" s="67" t="s">
        <v>148</v>
      </c>
      <c r="C329" s="81"/>
      <c r="D329" s="23">
        <f>SUM(D330:D331)</f>
        <v>5</v>
      </c>
      <c r="E329" s="23"/>
    </row>
    <row r="330" spans="1:5" s="19" customFormat="1" x14ac:dyDescent="0.25">
      <c r="A330" s="106"/>
      <c r="B330" s="68" t="s">
        <v>149</v>
      </c>
      <c r="C330" s="82"/>
      <c r="D330" s="21"/>
      <c r="E330" s="23"/>
    </row>
    <row r="331" spans="1:5" s="19" customFormat="1" x14ac:dyDescent="0.25">
      <c r="A331" s="106"/>
      <c r="B331" s="68" t="s">
        <v>150</v>
      </c>
      <c r="C331" s="82"/>
      <c r="D331" s="21">
        <v>5</v>
      </c>
      <c r="E331" s="23"/>
    </row>
    <row r="332" spans="1:5" s="19" customFormat="1" ht="15" customHeight="1" x14ac:dyDescent="0.25">
      <c r="A332" s="106"/>
      <c r="B332" s="71" t="s">
        <v>151</v>
      </c>
      <c r="C332" s="83"/>
      <c r="D332" s="28">
        <v>8.9</v>
      </c>
      <c r="E332" s="28"/>
    </row>
    <row r="333" spans="1:5" s="19" customFormat="1" ht="18" customHeight="1" x14ac:dyDescent="0.25">
      <c r="A333" s="106" t="s">
        <v>80</v>
      </c>
      <c r="B333" s="24" t="s">
        <v>86</v>
      </c>
      <c r="C333" s="18"/>
      <c r="D333" s="11">
        <f t="shared" ref="D333:E333" si="65">SUM(D334)</f>
        <v>548.5</v>
      </c>
      <c r="E333" s="31">
        <f t="shared" si="65"/>
        <v>0</v>
      </c>
    </row>
    <row r="334" spans="1:5" s="19" customFormat="1" ht="27" x14ac:dyDescent="0.25">
      <c r="A334" s="106"/>
      <c r="B334" s="5" t="s">
        <v>131</v>
      </c>
      <c r="C334" s="4" t="s">
        <v>13</v>
      </c>
      <c r="D334" s="12">
        <f t="shared" ref="D334:E334" si="66">SUM(D335+D338)</f>
        <v>548.5</v>
      </c>
      <c r="E334" s="32">
        <f t="shared" si="66"/>
        <v>0</v>
      </c>
    </row>
    <row r="335" spans="1:5" s="19" customFormat="1" ht="15" customHeight="1" x14ac:dyDescent="0.25">
      <c r="A335" s="106"/>
      <c r="B335" s="67" t="s">
        <v>148</v>
      </c>
      <c r="C335" s="107"/>
      <c r="D335" s="23">
        <f>SUM(D336:D337)</f>
        <v>530</v>
      </c>
      <c r="E335" s="28"/>
    </row>
    <row r="336" spans="1:5" s="19" customFormat="1" ht="15" customHeight="1" x14ac:dyDescent="0.25">
      <c r="A336" s="106"/>
      <c r="B336" s="68" t="s">
        <v>149</v>
      </c>
      <c r="C336" s="107"/>
      <c r="D336" s="21"/>
      <c r="E336" s="28"/>
    </row>
    <row r="337" spans="1:5" s="22" customFormat="1" ht="15" customHeight="1" x14ac:dyDescent="0.25">
      <c r="A337" s="106"/>
      <c r="B337" s="68" t="s">
        <v>150</v>
      </c>
      <c r="C337" s="107"/>
      <c r="D337" s="21">
        <v>530</v>
      </c>
      <c r="E337" s="21"/>
    </row>
    <row r="338" spans="1:5" s="19" customFormat="1" ht="15" customHeight="1" x14ac:dyDescent="0.25">
      <c r="A338" s="106"/>
      <c r="B338" s="71" t="s">
        <v>151</v>
      </c>
      <c r="C338" s="107"/>
      <c r="D338" s="28">
        <v>18.5</v>
      </c>
      <c r="E338" s="28"/>
    </row>
    <row r="339" spans="1:5" s="19" customFormat="1" ht="18" customHeight="1" x14ac:dyDescent="0.25">
      <c r="A339" s="106" t="s">
        <v>82</v>
      </c>
      <c r="B339" s="24" t="s">
        <v>88</v>
      </c>
      <c r="C339" s="18"/>
      <c r="D339" s="11">
        <f t="shared" ref="D339:E339" si="67">SUM(D340)</f>
        <v>75</v>
      </c>
      <c r="E339" s="31">
        <f t="shared" si="67"/>
        <v>0</v>
      </c>
    </row>
    <row r="340" spans="1:5" s="19" customFormat="1" ht="27" x14ac:dyDescent="0.25">
      <c r="A340" s="106"/>
      <c r="B340" s="5" t="s">
        <v>131</v>
      </c>
      <c r="C340" s="4" t="s">
        <v>13</v>
      </c>
      <c r="D340" s="12">
        <f t="shared" ref="D340:E340" si="68">SUM(D341+D345+D344)</f>
        <v>75</v>
      </c>
      <c r="E340" s="32">
        <f t="shared" si="68"/>
        <v>0</v>
      </c>
    </row>
    <row r="341" spans="1:5" s="19" customFormat="1" x14ac:dyDescent="0.25">
      <c r="A341" s="106"/>
      <c r="B341" s="67" t="s">
        <v>148</v>
      </c>
      <c r="C341" s="95"/>
      <c r="D341" s="23">
        <f t="shared" ref="D341" si="69">SUM(D342:D343)</f>
        <v>70</v>
      </c>
      <c r="E341" s="23"/>
    </row>
    <row r="342" spans="1:5" s="19" customFormat="1" x14ac:dyDescent="0.25">
      <c r="A342" s="106"/>
      <c r="B342" s="68" t="s">
        <v>149</v>
      </c>
      <c r="C342" s="95"/>
      <c r="D342" s="21"/>
      <c r="E342" s="23"/>
    </row>
    <row r="343" spans="1:5" s="19" customFormat="1" x14ac:dyDescent="0.25">
      <c r="A343" s="106"/>
      <c r="B343" s="68" t="s">
        <v>150</v>
      </c>
      <c r="C343" s="95"/>
      <c r="D343" s="21">
        <v>70</v>
      </c>
      <c r="E343" s="23"/>
    </row>
    <row r="344" spans="1:5" s="19" customFormat="1" x14ac:dyDescent="0.25">
      <c r="A344" s="106"/>
      <c r="B344" s="67" t="s">
        <v>157</v>
      </c>
      <c r="C344" s="95"/>
      <c r="D344" s="28"/>
      <c r="E344" s="21"/>
    </row>
    <row r="345" spans="1:5" s="19" customFormat="1" x14ac:dyDescent="0.25">
      <c r="A345" s="106"/>
      <c r="B345" s="71" t="s">
        <v>151</v>
      </c>
      <c r="C345" s="95"/>
      <c r="D345" s="28">
        <v>5</v>
      </c>
      <c r="E345" s="28"/>
    </row>
    <row r="346" spans="1:5" s="19" customFormat="1" ht="18" customHeight="1" x14ac:dyDescent="0.25">
      <c r="A346" s="106" t="s">
        <v>84</v>
      </c>
      <c r="B346" s="24" t="s">
        <v>91</v>
      </c>
      <c r="C346" s="27"/>
      <c r="D346" s="11">
        <f t="shared" ref="D346:E346" si="70">SUM(D347)</f>
        <v>3</v>
      </c>
      <c r="E346" s="31">
        <f t="shared" si="70"/>
        <v>0</v>
      </c>
    </row>
    <row r="347" spans="1:5" s="19" customFormat="1" ht="27" x14ac:dyDescent="0.25">
      <c r="A347" s="106"/>
      <c r="B347" s="5" t="s">
        <v>131</v>
      </c>
      <c r="C347" s="4" t="s">
        <v>13</v>
      </c>
      <c r="D347" s="12">
        <f t="shared" ref="D347:E347" si="71">SUM(D351+D348)</f>
        <v>3</v>
      </c>
      <c r="E347" s="32">
        <f t="shared" si="71"/>
        <v>0</v>
      </c>
    </row>
    <row r="348" spans="1:5" s="19" customFormat="1" x14ac:dyDescent="0.25">
      <c r="A348" s="106"/>
      <c r="B348" s="67" t="s">
        <v>148</v>
      </c>
      <c r="C348" s="81"/>
      <c r="D348" s="23"/>
      <c r="E348" s="23"/>
    </row>
    <row r="349" spans="1:5" s="19" customFormat="1" x14ac:dyDescent="0.25">
      <c r="A349" s="106"/>
      <c r="B349" s="68" t="s">
        <v>149</v>
      </c>
      <c r="C349" s="82"/>
      <c r="D349" s="21"/>
      <c r="E349" s="23"/>
    </row>
    <row r="350" spans="1:5" s="19" customFormat="1" x14ac:dyDescent="0.25">
      <c r="A350" s="106"/>
      <c r="B350" s="68" t="s">
        <v>150</v>
      </c>
      <c r="C350" s="82"/>
      <c r="D350" s="21"/>
      <c r="E350" s="21"/>
    </row>
    <row r="351" spans="1:5" s="19" customFormat="1" x14ac:dyDescent="0.25">
      <c r="A351" s="106"/>
      <c r="B351" s="71" t="s">
        <v>151</v>
      </c>
      <c r="C351" s="83"/>
      <c r="D351" s="28">
        <v>3</v>
      </c>
      <c r="E351" s="28"/>
    </row>
    <row r="352" spans="1:5" s="19" customFormat="1" ht="18" customHeight="1" x14ac:dyDescent="0.25">
      <c r="A352" s="106" t="s">
        <v>145</v>
      </c>
      <c r="B352" s="24" t="s">
        <v>93</v>
      </c>
      <c r="C352" s="27"/>
      <c r="D352" s="11">
        <f t="shared" ref="D352:E352" si="72">SUM(D353)</f>
        <v>102.4</v>
      </c>
      <c r="E352" s="31">
        <f t="shared" si="72"/>
        <v>0</v>
      </c>
    </row>
    <row r="353" spans="1:5" s="19" customFormat="1" x14ac:dyDescent="0.25">
      <c r="A353" s="106"/>
      <c r="B353" s="3" t="s">
        <v>121</v>
      </c>
      <c r="C353" s="4" t="s">
        <v>17</v>
      </c>
      <c r="D353" s="12">
        <f>SUM(D357+D354)</f>
        <v>102.4</v>
      </c>
      <c r="E353" s="32">
        <f>SUM(E357)</f>
        <v>0</v>
      </c>
    </row>
    <row r="354" spans="1:5" s="19" customFormat="1" x14ac:dyDescent="0.25">
      <c r="A354" s="106"/>
      <c r="B354" s="67" t="s">
        <v>148</v>
      </c>
      <c r="C354" s="81"/>
      <c r="D354" s="23">
        <f>SUM(D355:D356)</f>
        <v>100</v>
      </c>
      <c r="E354" s="32"/>
    </row>
    <row r="355" spans="1:5" s="19" customFormat="1" x14ac:dyDescent="0.25">
      <c r="A355" s="106"/>
      <c r="B355" s="68" t="s">
        <v>149</v>
      </c>
      <c r="C355" s="82"/>
      <c r="D355" s="21"/>
      <c r="E355" s="32"/>
    </row>
    <row r="356" spans="1:5" s="19" customFormat="1" x14ac:dyDescent="0.25">
      <c r="A356" s="106"/>
      <c r="B356" s="68" t="s">
        <v>150</v>
      </c>
      <c r="C356" s="82"/>
      <c r="D356" s="21">
        <v>100</v>
      </c>
      <c r="E356" s="32"/>
    </row>
    <row r="357" spans="1:5" s="19" customFormat="1" ht="15" customHeight="1" x14ac:dyDescent="0.25">
      <c r="A357" s="106"/>
      <c r="B357" s="71" t="s">
        <v>151</v>
      </c>
      <c r="C357" s="83"/>
      <c r="D357" s="28">
        <v>2.4</v>
      </c>
      <c r="E357" s="28"/>
    </row>
    <row r="358" spans="1:5" s="19" customFormat="1" ht="18" customHeight="1" x14ac:dyDescent="0.25">
      <c r="A358" s="106" t="s">
        <v>87</v>
      </c>
      <c r="B358" s="24" t="s">
        <v>95</v>
      </c>
      <c r="C358" s="27"/>
      <c r="D358" s="11">
        <f t="shared" ref="D358:E358" si="73">SUM(D359)</f>
        <v>2.5</v>
      </c>
      <c r="E358" s="31">
        <f t="shared" si="73"/>
        <v>0</v>
      </c>
    </row>
    <row r="359" spans="1:5" s="19" customFormat="1" x14ac:dyDescent="0.25">
      <c r="A359" s="106"/>
      <c r="B359" s="3" t="s">
        <v>121</v>
      </c>
      <c r="C359" s="4" t="s">
        <v>17</v>
      </c>
      <c r="D359" s="12">
        <f t="shared" ref="D359:E359" si="74">SUM(D363+D360)</f>
        <v>2.5</v>
      </c>
      <c r="E359" s="32">
        <f t="shared" si="74"/>
        <v>0</v>
      </c>
    </row>
    <row r="360" spans="1:5" s="19" customFormat="1" x14ac:dyDescent="0.25">
      <c r="A360" s="106"/>
      <c r="B360" s="67" t="s">
        <v>148</v>
      </c>
      <c r="C360" s="81"/>
      <c r="D360" s="23"/>
      <c r="E360" s="23"/>
    </row>
    <row r="361" spans="1:5" s="19" customFormat="1" x14ac:dyDescent="0.25">
      <c r="A361" s="106"/>
      <c r="B361" s="68" t="s">
        <v>149</v>
      </c>
      <c r="C361" s="82"/>
      <c r="D361" s="21"/>
      <c r="E361" s="12"/>
    </row>
    <row r="362" spans="1:5" s="19" customFormat="1" x14ac:dyDescent="0.25">
      <c r="A362" s="106"/>
      <c r="B362" s="68" t="s">
        <v>150</v>
      </c>
      <c r="C362" s="82"/>
      <c r="D362" s="21"/>
      <c r="E362" s="13"/>
    </row>
    <row r="363" spans="1:5" s="19" customFormat="1" x14ac:dyDescent="0.25">
      <c r="A363" s="106"/>
      <c r="B363" s="71" t="s">
        <v>151</v>
      </c>
      <c r="C363" s="83"/>
      <c r="D363" s="28">
        <v>2.5</v>
      </c>
      <c r="E363" s="28"/>
    </row>
    <row r="364" spans="1:5" s="19" customFormat="1" ht="18" customHeight="1" x14ac:dyDescent="0.25">
      <c r="A364" s="106" t="s">
        <v>89</v>
      </c>
      <c r="B364" s="24" t="s">
        <v>97</v>
      </c>
      <c r="C364" s="27"/>
      <c r="D364" s="11">
        <f t="shared" ref="D364:E364" si="75">SUM(D365)</f>
        <v>6.6</v>
      </c>
      <c r="E364" s="31">
        <f t="shared" si="75"/>
        <v>0</v>
      </c>
    </row>
    <row r="365" spans="1:5" s="19" customFormat="1" x14ac:dyDescent="0.25">
      <c r="A365" s="106"/>
      <c r="B365" s="3" t="s">
        <v>121</v>
      </c>
      <c r="C365" s="4" t="s">
        <v>17</v>
      </c>
      <c r="D365" s="12">
        <f>SUM(D369+D366)</f>
        <v>6.6</v>
      </c>
      <c r="E365" s="32">
        <f>SUM(E369)</f>
        <v>0</v>
      </c>
    </row>
    <row r="366" spans="1:5" s="19" customFormat="1" x14ac:dyDescent="0.25">
      <c r="A366" s="106"/>
      <c r="B366" s="67" t="s">
        <v>148</v>
      </c>
      <c r="C366" s="81"/>
      <c r="D366" s="23"/>
      <c r="E366" s="32"/>
    </row>
    <row r="367" spans="1:5" s="19" customFormat="1" x14ac:dyDescent="0.25">
      <c r="A367" s="106"/>
      <c r="B367" s="68" t="s">
        <v>149</v>
      </c>
      <c r="C367" s="82"/>
      <c r="D367" s="21"/>
      <c r="E367" s="32"/>
    </row>
    <row r="368" spans="1:5" s="19" customFormat="1" x14ac:dyDescent="0.25">
      <c r="A368" s="106"/>
      <c r="B368" s="68" t="s">
        <v>150</v>
      </c>
      <c r="C368" s="82"/>
      <c r="D368" s="21"/>
      <c r="E368" s="32"/>
    </row>
    <row r="369" spans="1:5" s="19" customFormat="1" x14ac:dyDescent="0.25">
      <c r="A369" s="106"/>
      <c r="B369" s="71" t="s">
        <v>151</v>
      </c>
      <c r="C369" s="83"/>
      <c r="D369" s="28">
        <v>6.6</v>
      </c>
      <c r="E369" s="28"/>
    </row>
    <row r="370" spans="1:5" s="19" customFormat="1" ht="18" customHeight="1" x14ac:dyDescent="0.25">
      <c r="A370" s="106" t="s">
        <v>90</v>
      </c>
      <c r="B370" s="24" t="s">
        <v>99</v>
      </c>
      <c r="C370" s="18"/>
      <c r="D370" s="11">
        <f t="shared" ref="D370:E370" si="76">SUM(D371)</f>
        <v>1</v>
      </c>
      <c r="E370" s="31">
        <f t="shared" si="76"/>
        <v>0</v>
      </c>
    </row>
    <row r="371" spans="1:5" s="19" customFormat="1" x14ac:dyDescent="0.25">
      <c r="A371" s="106"/>
      <c r="B371" s="3" t="s">
        <v>121</v>
      </c>
      <c r="C371" s="4" t="s">
        <v>17</v>
      </c>
      <c r="D371" s="12">
        <f>SUM(D375+D372)</f>
        <v>1</v>
      </c>
      <c r="E371" s="32">
        <f>SUM(E375)</f>
        <v>0</v>
      </c>
    </row>
    <row r="372" spans="1:5" s="19" customFormat="1" x14ac:dyDescent="0.25">
      <c r="A372" s="106"/>
      <c r="B372" s="67" t="s">
        <v>148</v>
      </c>
      <c r="C372" s="81"/>
      <c r="D372" s="23"/>
      <c r="E372" s="32"/>
    </row>
    <row r="373" spans="1:5" s="19" customFormat="1" x14ac:dyDescent="0.25">
      <c r="A373" s="106"/>
      <c r="B373" s="68" t="s">
        <v>149</v>
      </c>
      <c r="C373" s="82"/>
      <c r="D373" s="21"/>
      <c r="E373" s="32"/>
    </row>
    <row r="374" spans="1:5" s="19" customFormat="1" x14ac:dyDescent="0.25">
      <c r="A374" s="106"/>
      <c r="B374" s="68" t="s">
        <v>150</v>
      </c>
      <c r="C374" s="82"/>
      <c r="D374" s="21"/>
      <c r="E374" s="32"/>
    </row>
    <row r="375" spans="1:5" s="19" customFormat="1" x14ac:dyDescent="0.25">
      <c r="A375" s="106"/>
      <c r="B375" s="71" t="s">
        <v>151</v>
      </c>
      <c r="C375" s="83"/>
      <c r="D375" s="28">
        <v>1</v>
      </c>
      <c r="E375" s="28"/>
    </row>
    <row r="376" spans="1:5" s="19" customFormat="1" ht="18" customHeight="1" x14ac:dyDescent="0.25">
      <c r="A376" s="106" t="s">
        <v>92</v>
      </c>
      <c r="B376" s="24" t="s">
        <v>101</v>
      </c>
      <c r="C376" s="27"/>
      <c r="D376" s="11">
        <f t="shared" ref="D376:E376" si="77">SUM(D377)</f>
        <v>23.2</v>
      </c>
      <c r="E376" s="31">
        <f t="shared" si="77"/>
        <v>0</v>
      </c>
    </row>
    <row r="377" spans="1:5" s="19" customFormat="1" x14ac:dyDescent="0.25">
      <c r="A377" s="106"/>
      <c r="B377" s="3" t="s">
        <v>121</v>
      </c>
      <c r="C377" s="4" t="s">
        <v>17</v>
      </c>
      <c r="D377" s="12">
        <f>SUM(D381+D378)</f>
        <v>23.2</v>
      </c>
      <c r="E377" s="32">
        <f>SUM(E381)</f>
        <v>0</v>
      </c>
    </row>
    <row r="378" spans="1:5" s="19" customFormat="1" x14ac:dyDescent="0.25">
      <c r="A378" s="106"/>
      <c r="B378" s="67" t="s">
        <v>148</v>
      </c>
      <c r="C378" s="81"/>
      <c r="D378" s="23">
        <f>SUM(D379:D380)</f>
        <v>15</v>
      </c>
      <c r="E378" s="32"/>
    </row>
    <row r="379" spans="1:5" s="19" customFormat="1" x14ac:dyDescent="0.25">
      <c r="A379" s="106"/>
      <c r="B379" s="68" t="s">
        <v>149</v>
      </c>
      <c r="C379" s="82"/>
      <c r="D379" s="21"/>
      <c r="E379" s="32"/>
    </row>
    <row r="380" spans="1:5" s="19" customFormat="1" x14ac:dyDescent="0.25">
      <c r="A380" s="106"/>
      <c r="B380" s="68" t="s">
        <v>150</v>
      </c>
      <c r="C380" s="82"/>
      <c r="D380" s="21">
        <v>15</v>
      </c>
      <c r="E380" s="32"/>
    </row>
    <row r="381" spans="1:5" s="19" customFormat="1" ht="15" customHeight="1" x14ac:dyDescent="0.25">
      <c r="A381" s="106"/>
      <c r="B381" s="71" t="s">
        <v>151</v>
      </c>
      <c r="C381" s="83"/>
      <c r="D381" s="28">
        <v>8.1999999999999993</v>
      </c>
      <c r="E381" s="28"/>
    </row>
    <row r="382" spans="1:5" s="19" customFormat="1" ht="18" customHeight="1" x14ac:dyDescent="0.25">
      <c r="A382" s="106" t="s">
        <v>94</v>
      </c>
      <c r="B382" s="24" t="s">
        <v>103</v>
      </c>
      <c r="C382" s="18"/>
      <c r="D382" s="11">
        <f t="shared" ref="D382:E382" si="78">SUM(D383)</f>
        <v>1.4</v>
      </c>
      <c r="E382" s="31">
        <f t="shared" si="78"/>
        <v>0</v>
      </c>
    </row>
    <row r="383" spans="1:5" s="19" customFormat="1" x14ac:dyDescent="0.25">
      <c r="A383" s="106"/>
      <c r="B383" s="3" t="s">
        <v>121</v>
      </c>
      <c r="C383" s="4" t="s">
        <v>17</v>
      </c>
      <c r="D383" s="12">
        <f>SUM(D387+D384)</f>
        <v>1.4</v>
      </c>
      <c r="E383" s="32">
        <f>SUM(E387)</f>
        <v>0</v>
      </c>
    </row>
    <row r="384" spans="1:5" s="19" customFormat="1" x14ac:dyDescent="0.25">
      <c r="A384" s="106"/>
      <c r="B384" s="67" t="s">
        <v>148</v>
      </c>
      <c r="C384" s="81"/>
      <c r="D384" s="23"/>
      <c r="E384" s="32"/>
    </row>
    <row r="385" spans="1:5" s="19" customFormat="1" x14ac:dyDescent="0.25">
      <c r="A385" s="106"/>
      <c r="B385" s="68" t="s">
        <v>149</v>
      </c>
      <c r="C385" s="82"/>
      <c r="D385" s="21"/>
      <c r="E385" s="32"/>
    </row>
    <row r="386" spans="1:5" s="19" customFormat="1" x14ac:dyDescent="0.25">
      <c r="A386" s="106"/>
      <c r="B386" s="68" t="s">
        <v>150</v>
      </c>
      <c r="C386" s="82"/>
      <c r="D386" s="21"/>
      <c r="E386" s="32"/>
    </row>
    <row r="387" spans="1:5" s="19" customFormat="1" ht="15" customHeight="1" x14ac:dyDescent="0.25">
      <c r="A387" s="106"/>
      <c r="B387" s="71" t="s">
        <v>151</v>
      </c>
      <c r="C387" s="83"/>
      <c r="D387" s="21">
        <v>1.4</v>
      </c>
      <c r="E387" s="21"/>
    </row>
    <row r="388" spans="1:5" s="19" customFormat="1" ht="18" customHeight="1" x14ac:dyDescent="0.25">
      <c r="A388" s="106" t="s">
        <v>96</v>
      </c>
      <c r="B388" s="24" t="s">
        <v>105</v>
      </c>
      <c r="C388" s="18"/>
      <c r="D388" s="11">
        <f t="shared" ref="D388:E388" si="79">SUM(D389)</f>
        <v>10.5</v>
      </c>
      <c r="E388" s="31">
        <f t="shared" si="79"/>
        <v>0</v>
      </c>
    </row>
    <row r="389" spans="1:5" s="19" customFormat="1" x14ac:dyDescent="0.25">
      <c r="A389" s="106"/>
      <c r="B389" s="3" t="s">
        <v>121</v>
      </c>
      <c r="C389" s="4" t="s">
        <v>17</v>
      </c>
      <c r="D389" s="12">
        <f t="shared" ref="D389:E389" si="80">SUM(D393+D390)</f>
        <v>10.5</v>
      </c>
      <c r="E389" s="32">
        <f t="shared" si="80"/>
        <v>0</v>
      </c>
    </row>
    <row r="390" spans="1:5" s="19" customFormat="1" x14ac:dyDescent="0.25">
      <c r="A390" s="106"/>
      <c r="B390" s="67" t="s">
        <v>148</v>
      </c>
      <c r="C390" s="81"/>
      <c r="D390" s="23">
        <f t="shared" ref="D390" si="81">SUM(D391:D392)</f>
        <v>5</v>
      </c>
      <c r="E390" s="23"/>
    </row>
    <row r="391" spans="1:5" s="19" customFormat="1" x14ac:dyDescent="0.25">
      <c r="A391" s="106"/>
      <c r="B391" s="68" t="s">
        <v>149</v>
      </c>
      <c r="C391" s="82"/>
      <c r="D391" s="21"/>
      <c r="E391" s="12"/>
    </row>
    <row r="392" spans="1:5" s="19" customFormat="1" x14ac:dyDescent="0.25">
      <c r="A392" s="106"/>
      <c r="B392" s="68" t="s">
        <v>150</v>
      </c>
      <c r="C392" s="82"/>
      <c r="D392" s="21">
        <v>5</v>
      </c>
      <c r="E392" s="13"/>
    </row>
    <row r="393" spans="1:5" s="19" customFormat="1" ht="15" customHeight="1" x14ac:dyDescent="0.25">
      <c r="A393" s="106"/>
      <c r="B393" s="71" t="s">
        <v>151</v>
      </c>
      <c r="C393" s="83"/>
      <c r="D393" s="28">
        <v>5.5</v>
      </c>
      <c r="E393" s="28"/>
    </row>
    <row r="394" spans="1:5" s="19" customFormat="1" ht="18" customHeight="1" x14ac:dyDescent="0.25">
      <c r="A394" s="106" t="s">
        <v>98</v>
      </c>
      <c r="B394" s="24" t="s">
        <v>107</v>
      </c>
      <c r="C394" s="18"/>
      <c r="D394" s="11">
        <f t="shared" ref="D394:E394" si="82">SUM(D395)</f>
        <v>201.4</v>
      </c>
      <c r="E394" s="31">
        <f t="shared" si="82"/>
        <v>0</v>
      </c>
    </row>
    <row r="395" spans="1:5" s="19" customFormat="1" x14ac:dyDescent="0.25">
      <c r="A395" s="106"/>
      <c r="B395" s="3" t="s">
        <v>121</v>
      </c>
      <c r="C395" s="4" t="s">
        <v>17</v>
      </c>
      <c r="D395" s="12">
        <f>SUM(D399+D396)</f>
        <v>201.4</v>
      </c>
      <c r="E395" s="32">
        <f>SUM(E399)</f>
        <v>0</v>
      </c>
    </row>
    <row r="396" spans="1:5" s="19" customFormat="1" x14ac:dyDescent="0.25">
      <c r="A396" s="106"/>
      <c r="B396" s="67" t="s">
        <v>148</v>
      </c>
      <c r="C396" s="81"/>
      <c r="D396" s="23">
        <f>SUM(D397:D398)</f>
        <v>200</v>
      </c>
      <c r="E396" s="32"/>
    </row>
    <row r="397" spans="1:5" s="19" customFormat="1" x14ac:dyDescent="0.25">
      <c r="A397" s="106"/>
      <c r="B397" s="68" t="s">
        <v>149</v>
      </c>
      <c r="C397" s="82"/>
      <c r="D397" s="21"/>
      <c r="E397" s="32"/>
    </row>
    <row r="398" spans="1:5" s="19" customFormat="1" x14ac:dyDescent="0.25">
      <c r="A398" s="106"/>
      <c r="B398" s="68" t="s">
        <v>150</v>
      </c>
      <c r="C398" s="82"/>
      <c r="D398" s="21">
        <v>200</v>
      </c>
      <c r="E398" s="32"/>
    </row>
    <row r="399" spans="1:5" s="19" customFormat="1" ht="15" customHeight="1" x14ac:dyDescent="0.25">
      <c r="A399" s="106"/>
      <c r="B399" s="71" t="s">
        <v>151</v>
      </c>
      <c r="C399" s="83"/>
      <c r="D399" s="28">
        <v>1.4</v>
      </c>
      <c r="E399" s="28"/>
    </row>
    <row r="400" spans="1:5" s="19" customFormat="1" ht="18" customHeight="1" x14ac:dyDescent="0.25">
      <c r="A400" s="114" t="s">
        <v>100</v>
      </c>
      <c r="B400" s="24" t="s">
        <v>109</v>
      </c>
      <c r="C400" s="18"/>
      <c r="D400" s="11">
        <f>SUM(D401+D406)</f>
        <v>25</v>
      </c>
      <c r="E400" s="31">
        <f t="shared" ref="E400" si="83">SUM(E401)</f>
        <v>0</v>
      </c>
    </row>
    <row r="401" spans="1:5" s="19" customFormat="1" ht="16.5" customHeight="1" x14ac:dyDescent="0.25">
      <c r="A401" s="115"/>
      <c r="B401" s="3" t="s">
        <v>121</v>
      </c>
      <c r="C401" s="4" t="s">
        <v>17</v>
      </c>
      <c r="D401" s="12">
        <f t="shared" ref="D401:E401" si="84">SUM(D402+D405)</f>
        <v>21.2</v>
      </c>
      <c r="E401" s="32">
        <f t="shared" si="84"/>
        <v>0</v>
      </c>
    </row>
    <row r="402" spans="1:5" s="19" customFormat="1" ht="15" customHeight="1" x14ac:dyDescent="0.25">
      <c r="A402" s="115"/>
      <c r="B402" s="67" t="s">
        <v>148</v>
      </c>
      <c r="C402" s="117"/>
      <c r="D402" s="28">
        <f>SUM(D403:D404)</f>
        <v>16.2</v>
      </c>
      <c r="E402" s="28"/>
    </row>
    <row r="403" spans="1:5" s="19" customFormat="1" ht="15" customHeight="1" x14ac:dyDescent="0.25">
      <c r="A403" s="115"/>
      <c r="B403" s="68" t="s">
        <v>149</v>
      </c>
      <c r="C403" s="117"/>
      <c r="D403" s="38"/>
      <c r="E403" s="28"/>
    </row>
    <row r="404" spans="1:5" s="22" customFormat="1" ht="15" customHeight="1" x14ac:dyDescent="0.25">
      <c r="A404" s="115"/>
      <c r="B404" s="68" t="s">
        <v>150</v>
      </c>
      <c r="C404" s="117"/>
      <c r="D404" s="77">
        <v>16.2</v>
      </c>
      <c r="E404" s="38"/>
    </row>
    <row r="405" spans="1:5" s="19" customFormat="1" ht="15" customHeight="1" x14ac:dyDescent="0.25">
      <c r="A405" s="115"/>
      <c r="B405" s="71" t="s">
        <v>151</v>
      </c>
      <c r="C405" s="117"/>
      <c r="D405" s="28">
        <v>5</v>
      </c>
      <c r="E405" s="28"/>
    </row>
    <row r="406" spans="1:5" s="19" customFormat="1" ht="27" x14ac:dyDescent="0.25">
      <c r="A406" s="115"/>
      <c r="B406" s="5" t="s">
        <v>134</v>
      </c>
      <c r="C406" s="4" t="s">
        <v>18</v>
      </c>
      <c r="D406" s="12">
        <f>SUM(D407)</f>
        <v>3.8</v>
      </c>
      <c r="E406" s="32">
        <f>SUM(E409)</f>
        <v>0</v>
      </c>
    </row>
    <row r="407" spans="1:5" s="19" customFormat="1" ht="15" customHeight="1" x14ac:dyDescent="0.25">
      <c r="A407" s="115"/>
      <c r="B407" s="67" t="s">
        <v>148</v>
      </c>
      <c r="C407" s="104"/>
      <c r="D407" s="23">
        <f>SUM(D408)</f>
        <v>3.8</v>
      </c>
      <c r="E407" s="28"/>
    </row>
    <row r="408" spans="1:5" s="19" customFormat="1" ht="15" customHeight="1" x14ac:dyDescent="0.25">
      <c r="A408" s="116"/>
      <c r="B408" s="68" t="s">
        <v>150</v>
      </c>
      <c r="C408" s="105"/>
      <c r="D408" s="21">
        <v>3.8</v>
      </c>
      <c r="E408" s="28"/>
    </row>
    <row r="409" spans="1:5" s="19" customFormat="1" ht="18" customHeight="1" x14ac:dyDescent="0.25">
      <c r="A409" s="106" t="s">
        <v>102</v>
      </c>
      <c r="B409" s="24" t="s">
        <v>111</v>
      </c>
      <c r="C409" s="18"/>
      <c r="D409" s="11">
        <f t="shared" ref="D409:E409" si="85">SUM(D410)</f>
        <v>1</v>
      </c>
      <c r="E409" s="31">
        <f t="shared" si="85"/>
        <v>0</v>
      </c>
    </row>
    <row r="410" spans="1:5" s="19" customFormat="1" ht="15" customHeight="1" x14ac:dyDescent="0.25">
      <c r="A410" s="106"/>
      <c r="B410" s="3" t="s">
        <v>121</v>
      </c>
      <c r="C410" s="4" t="s">
        <v>17</v>
      </c>
      <c r="D410" s="12">
        <f>SUM(D414+D411)</f>
        <v>1</v>
      </c>
      <c r="E410" s="32">
        <f>SUM(E414)</f>
        <v>0</v>
      </c>
    </row>
    <row r="411" spans="1:5" s="19" customFormat="1" ht="15" customHeight="1" x14ac:dyDescent="0.25">
      <c r="A411" s="106"/>
      <c r="B411" s="67" t="s">
        <v>148</v>
      </c>
      <c r="C411" s="81"/>
      <c r="D411" s="23"/>
      <c r="E411" s="32"/>
    </row>
    <row r="412" spans="1:5" s="19" customFormat="1" ht="15" customHeight="1" x14ac:dyDescent="0.25">
      <c r="A412" s="106"/>
      <c r="B412" s="68" t="s">
        <v>149</v>
      </c>
      <c r="C412" s="82"/>
      <c r="D412" s="21"/>
      <c r="E412" s="32"/>
    </row>
    <row r="413" spans="1:5" s="19" customFormat="1" ht="15" customHeight="1" x14ac:dyDescent="0.25">
      <c r="A413" s="106"/>
      <c r="B413" s="68" t="s">
        <v>150</v>
      </c>
      <c r="C413" s="82"/>
      <c r="D413" s="21"/>
      <c r="E413" s="32"/>
    </row>
    <row r="414" spans="1:5" s="19" customFormat="1" ht="15" customHeight="1" x14ac:dyDescent="0.25">
      <c r="A414" s="106"/>
      <c r="B414" s="71" t="s">
        <v>151</v>
      </c>
      <c r="C414" s="83"/>
      <c r="D414" s="28">
        <v>1</v>
      </c>
      <c r="E414" s="28"/>
    </row>
    <row r="415" spans="1:5" s="19" customFormat="1" ht="18" customHeight="1" x14ac:dyDescent="0.25">
      <c r="A415" s="106" t="s">
        <v>104</v>
      </c>
      <c r="B415" s="24" t="s">
        <v>113</v>
      </c>
      <c r="C415" s="18"/>
      <c r="D415" s="11">
        <f t="shared" ref="D415:E415" si="86">SUM(D416)</f>
        <v>7.3</v>
      </c>
      <c r="E415" s="31">
        <f t="shared" si="86"/>
        <v>0</v>
      </c>
    </row>
    <row r="416" spans="1:5" s="19" customFormat="1" x14ac:dyDescent="0.25">
      <c r="A416" s="106"/>
      <c r="B416" s="3" t="s">
        <v>121</v>
      </c>
      <c r="C416" s="4" t="s">
        <v>17</v>
      </c>
      <c r="D416" s="12">
        <f>SUM(D420+D417)</f>
        <v>7.3</v>
      </c>
      <c r="E416" s="32">
        <f>SUM(E420)</f>
        <v>0</v>
      </c>
    </row>
    <row r="417" spans="1:5" s="19" customFormat="1" x14ac:dyDescent="0.25">
      <c r="A417" s="106"/>
      <c r="B417" s="67" t="s">
        <v>148</v>
      </c>
      <c r="C417" s="81"/>
      <c r="D417" s="23">
        <f>SUM(D418:D419)</f>
        <v>5</v>
      </c>
      <c r="E417" s="32"/>
    </row>
    <row r="418" spans="1:5" s="19" customFormat="1" x14ac:dyDescent="0.25">
      <c r="A418" s="106"/>
      <c r="B418" s="68" t="s">
        <v>149</v>
      </c>
      <c r="C418" s="82"/>
      <c r="D418" s="21"/>
      <c r="E418" s="32"/>
    </row>
    <row r="419" spans="1:5" s="19" customFormat="1" x14ac:dyDescent="0.25">
      <c r="A419" s="106"/>
      <c r="B419" s="68" t="s">
        <v>150</v>
      </c>
      <c r="C419" s="82"/>
      <c r="D419" s="21">
        <v>5</v>
      </c>
      <c r="E419" s="32"/>
    </row>
    <row r="420" spans="1:5" s="19" customFormat="1" ht="15" customHeight="1" x14ac:dyDescent="0.25">
      <c r="A420" s="106"/>
      <c r="B420" s="71" t="s">
        <v>151</v>
      </c>
      <c r="C420" s="83"/>
      <c r="D420" s="28">
        <v>2.2999999999999998</v>
      </c>
      <c r="E420" s="28"/>
    </row>
    <row r="421" spans="1:5" s="19" customFormat="1" ht="18" customHeight="1" x14ac:dyDescent="0.25">
      <c r="A421" s="106" t="s">
        <v>106</v>
      </c>
      <c r="B421" s="24" t="s">
        <v>114</v>
      </c>
      <c r="C421" s="18"/>
      <c r="D421" s="11">
        <f t="shared" ref="D421:E421" si="87">SUM(D422)</f>
        <v>5.6</v>
      </c>
      <c r="E421" s="31">
        <f t="shared" si="87"/>
        <v>0</v>
      </c>
    </row>
    <row r="422" spans="1:5" s="19" customFormat="1" ht="15" customHeight="1" x14ac:dyDescent="0.25">
      <c r="A422" s="106"/>
      <c r="B422" s="3" t="s">
        <v>121</v>
      </c>
      <c r="C422" s="4" t="s">
        <v>17</v>
      </c>
      <c r="D422" s="12">
        <f>SUM(D426+D423)</f>
        <v>5.6</v>
      </c>
      <c r="E422" s="32">
        <f>SUM(E426)</f>
        <v>0</v>
      </c>
    </row>
    <row r="423" spans="1:5" s="19" customFormat="1" ht="15" customHeight="1" x14ac:dyDescent="0.25">
      <c r="A423" s="106"/>
      <c r="B423" s="67" t="s">
        <v>148</v>
      </c>
      <c r="C423" s="81"/>
      <c r="D423" s="23">
        <f>SUM(D424:D425)</f>
        <v>5</v>
      </c>
      <c r="E423" s="32"/>
    </row>
    <row r="424" spans="1:5" s="19" customFormat="1" ht="15" customHeight="1" x14ac:dyDescent="0.25">
      <c r="A424" s="106"/>
      <c r="B424" s="68" t="s">
        <v>149</v>
      </c>
      <c r="C424" s="82"/>
      <c r="D424" s="21"/>
      <c r="E424" s="32"/>
    </row>
    <row r="425" spans="1:5" s="19" customFormat="1" ht="15" customHeight="1" x14ac:dyDescent="0.25">
      <c r="A425" s="106"/>
      <c r="B425" s="68" t="s">
        <v>150</v>
      </c>
      <c r="C425" s="82"/>
      <c r="D425" s="21">
        <v>5</v>
      </c>
      <c r="E425" s="32"/>
    </row>
    <row r="426" spans="1:5" s="19" customFormat="1" ht="15" customHeight="1" x14ac:dyDescent="0.25">
      <c r="A426" s="106"/>
      <c r="B426" s="71" t="s">
        <v>151</v>
      </c>
      <c r="C426" s="83"/>
      <c r="D426" s="28">
        <v>0.6</v>
      </c>
      <c r="E426" s="28"/>
    </row>
    <row r="427" spans="1:5" s="19" customFormat="1" ht="18" customHeight="1" x14ac:dyDescent="0.25">
      <c r="A427" s="106" t="s">
        <v>108</v>
      </c>
      <c r="B427" s="24" t="s">
        <v>115</v>
      </c>
      <c r="C427" s="18"/>
      <c r="D427" s="11">
        <f t="shared" ref="D427:E427" si="88">SUM(D428)</f>
        <v>0.9</v>
      </c>
      <c r="E427" s="31">
        <f t="shared" si="88"/>
        <v>0</v>
      </c>
    </row>
    <row r="428" spans="1:5" s="19" customFormat="1" ht="15" customHeight="1" x14ac:dyDescent="0.25">
      <c r="A428" s="106"/>
      <c r="B428" s="3" t="s">
        <v>121</v>
      </c>
      <c r="C428" s="4" t="s">
        <v>17</v>
      </c>
      <c r="D428" s="12">
        <f>SUM(D432+D429)</f>
        <v>0.9</v>
      </c>
      <c r="E428" s="32">
        <f>SUM(E432)</f>
        <v>0</v>
      </c>
    </row>
    <row r="429" spans="1:5" s="19" customFormat="1" ht="15" customHeight="1" x14ac:dyDescent="0.25">
      <c r="A429" s="106"/>
      <c r="B429" s="67" t="s">
        <v>148</v>
      </c>
      <c r="C429" s="81"/>
      <c r="D429" s="23">
        <f>SUM(D430:D431)</f>
        <v>0</v>
      </c>
      <c r="E429" s="32"/>
    </row>
    <row r="430" spans="1:5" s="19" customFormat="1" ht="15" customHeight="1" x14ac:dyDescent="0.25">
      <c r="A430" s="106"/>
      <c r="B430" s="68" t="s">
        <v>149</v>
      </c>
      <c r="C430" s="82"/>
      <c r="D430" s="21"/>
      <c r="E430" s="32"/>
    </row>
    <row r="431" spans="1:5" s="19" customFormat="1" ht="15" customHeight="1" x14ac:dyDescent="0.25">
      <c r="A431" s="106"/>
      <c r="B431" s="68" t="s">
        <v>150</v>
      </c>
      <c r="C431" s="82"/>
      <c r="D431" s="21"/>
      <c r="E431" s="32"/>
    </row>
    <row r="432" spans="1:5" s="19" customFormat="1" ht="15" customHeight="1" x14ac:dyDescent="0.25">
      <c r="A432" s="106"/>
      <c r="B432" s="71" t="s">
        <v>151</v>
      </c>
      <c r="C432" s="83"/>
      <c r="D432" s="28">
        <v>0.9</v>
      </c>
      <c r="E432" s="28"/>
    </row>
    <row r="433" spans="1:14" s="19" customFormat="1" ht="18" customHeight="1" x14ac:dyDescent="0.25">
      <c r="A433" s="106" t="s">
        <v>110</v>
      </c>
      <c r="B433" s="24" t="s">
        <v>116</v>
      </c>
      <c r="C433" s="18"/>
      <c r="D433" s="11">
        <f t="shared" ref="D433:E433" si="89">SUM(D434)</f>
        <v>103.1</v>
      </c>
      <c r="E433" s="11">
        <f t="shared" si="89"/>
        <v>4.4000000000000004</v>
      </c>
    </row>
    <row r="434" spans="1:14" s="19" customFormat="1" ht="15" customHeight="1" x14ac:dyDescent="0.25">
      <c r="A434" s="106"/>
      <c r="B434" s="5" t="s">
        <v>135</v>
      </c>
      <c r="C434" s="4" t="s">
        <v>20</v>
      </c>
      <c r="D434" s="12">
        <f>SUM(D438+D435)</f>
        <v>103.1</v>
      </c>
      <c r="E434" s="12">
        <f>SUM(E438)</f>
        <v>4.4000000000000004</v>
      </c>
    </row>
    <row r="435" spans="1:14" s="19" customFormat="1" ht="15" customHeight="1" x14ac:dyDescent="0.25">
      <c r="A435" s="106"/>
      <c r="B435" s="67" t="s">
        <v>148</v>
      </c>
      <c r="C435" s="87"/>
      <c r="D435" s="23">
        <f>SUM(D436:D437)</f>
        <v>30</v>
      </c>
      <c r="E435" s="13"/>
    </row>
    <row r="436" spans="1:14" s="19" customFormat="1" ht="15" customHeight="1" x14ac:dyDescent="0.25">
      <c r="A436" s="106"/>
      <c r="B436" s="68" t="s">
        <v>149</v>
      </c>
      <c r="C436" s="87"/>
      <c r="D436" s="13"/>
      <c r="E436" s="9"/>
    </row>
    <row r="437" spans="1:14" s="19" customFormat="1" ht="15" customHeight="1" x14ac:dyDescent="0.25">
      <c r="A437" s="106"/>
      <c r="B437" s="68" t="s">
        <v>150</v>
      </c>
      <c r="C437" s="87"/>
      <c r="D437" s="13">
        <v>30</v>
      </c>
      <c r="E437" s="9"/>
    </row>
    <row r="438" spans="1:14" s="19" customFormat="1" ht="15" customHeight="1" x14ac:dyDescent="0.25">
      <c r="A438" s="106"/>
      <c r="B438" s="71" t="s">
        <v>151</v>
      </c>
      <c r="C438" s="87"/>
      <c r="D438" s="28">
        <v>73.099999999999994</v>
      </c>
      <c r="E438" s="28">
        <v>4.4000000000000004</v>
      </c>
    </row>
    <row r="439" spans="1:14" s="19" customFormat="1" ht="18" customHeight="1" x14ac:dyDescent="0.25">
      <c r="A439" s="106" t="s">
        <v>112</v>
      </c>
      <c r="B439" s="24" t="s">
        <v>158</v>
      </c>
      <c r="C439" s="18"/>
      <c r="D439" s="31">
        <f t="shared" ref="D439:E440" si="90">SUM(D440)</f>
        <v>0</v>
      </c>
      <c r="E439" s="31">
        <f t="shared" si="90"/>
        <v>0</v>
      </c>
    </row>
    <row r="440" spans="1:14" s="19" customFormat="1" ht="15" customHeight="1" x14ac:dyDescent="0.25">
      <c r="A440" s="106"/>
      <c r="B440" s="3" t="s">
        <v>124</v>
      </c>
      <c r="C440" s="4" t="s">
        <v>22</v>
      </c>
      <c r="D440" s="32">
        <f t="shared" si="90"/>
        <v>0</v>
      </c>
      <c r="E440" s="32">
        <f t="shared" si="90"/>
        <v>0</v>
      </c>
    </row>
    <row r="441" spans="1:14" s="19" customFormat="1" ht="15" customHeight="1" x14ac:dyDescent="0.25">
      <c r="A441" s="106"/>
      <c r="B441" s="67" t="s">
        <v>148</v>
      </c>
      <c r="C441" s="81"/>
      <c r="D441" s="23"/>
      <c r="E441" s="23"/>
    </row>
    <row r="442" spans="1:14" s="19" customFormat="1" ht="15" customHeight="1" x14ac:dyDescent="0.25">
      <c r="A442" s="106"/>
      <c r="B442" s="68" t="s">
        <v>150</v>
      </c>
      <c r="C442" s="83"/>
      <c r="D442" s="21"/>
      <c r="E442" s="13"/>
    </row>
    <row r="443" spans="1:14" s="19" customFormat="1" ht="21" customHeight="1" x14ac:dyDescent="0.25">
      <c r="A443" s="113" t="s">
        <v>118</v>
      </c>
      <c r="B443" s="113"/>
      <c r="C443" s="33"/>
      <c r="D443" s="34">
        <f t="shared" ref="D443:E443" si="91">SUM(D477+D473+D467+D460+D455+D449+D444)</f>
        <v>7031</v>
      </c>
      <c r="E443" s="34">
        <f t="shared" si="91"/>
        <v>4.4000000000000004</v>
      </c>
    </row>
    <row r="444" spans="1:14" s="19" customFormat="1" ht="15" customHeight="1" x14ac:dyDescent="0.25">
      <c r="A444" s="109" t="s">
        <v>119</v>
      </c>
      <c r="B444" s="109"/>
      <c r="C444" s="36" t="s">
        <v>6</v>
      </c>
      <c r="D444" s="37">
        <f>SUM(D448+D445)</f>
        <v>65.3</v>
      </c>
      <c r="E444" s="40">
        <f>SUM(E448)</f>
        <v>0</v>
      </c>
    </row>
    <row r="445" spans="1:14" s="19" customFormat="1" ht="15" customHeight="1" x14ac:dyDescent="0.25">
      <c r="A445" s="109"/>
      <c r="B445" s="67" t="s">
        <v>159</v>
      </c>
      <c r="C445" s="112"/>
      <c r="D445" s="37">
        <f>SUM(D446:D447)</f>
        <v>61</v>
      </c>
      <c r="E445" s="40"/>
      <c r="L445" s="35"/>
      <c r="M445" s="35"/>
      <c r="N445" s="35"/>
    </row>
    <row r="446" spans="1:14" s="19" customFormat="1" ht="15" customHeight="1" x14ac:dyDescent="0.25">
      <c r="A446" s="109"/>
      <c r="B446" s="68" t="s">
        <v>149</v>
      </c>
      <c r="C446" s="112"/>
      <c r="D446" s="64">
        <f>SUM(D15+D19+D54+D65+D81+D98+D115+D129+D140+D156+D172+D184+D197+D210+D229)</f>
        <v>0</v>
      </c>
      <c r="E446" s="40"/>
    </row>
    <row r="447" spans="1:14" s="19" customFormat="1" ht="15" customHeight="1" x14ac:dyDescent="0.25">
      <c r="A447" s="109"/>
      <c r="B447" s="68" t="s">
        <v>150</v>
      </c>
      <c r="C447" s="112"/>
      <c r="D447" s="38">
        <f>SUM(D157+D141+D198+D211+D230+D20+D99+D185+D173+D82+D66)</f>
        <v>61</v>
      </c>
      <c r="E447" s="40"/>
      <c r="L447" s="35"/>
      <c r="N447" s="35"/>
    </row>
    <row r="448" spans="1:14" s="19" customFormat="1" ht="15" customHeight="1" x14ac:dyDescent="0.25">
      <c r="A448" s="109"/>
      <c r="B448" s="71" t="s">
        <v>151</v>
      </c>
      <c r="C448" s="112"/>
      <c r="D448" s="28">
        <f>SUM(D21)</f>
        <v>4.3</v>
      </c>
      <c r="E448" s="28"/>
      <c r="L448" s="35"/>
      <c r="N448" s="35"/>
    </row>
    <row r="449" spans="1:14" s="19" customFormat="1" ht="15" customHeight="1" x14ac:dyDescent="0.25">
      <c r="A449" s="109" t="s">
        <v>120</v>
      </c>
      <c r="B449" s="109"/>
      <c r="C449" s="36" t="s">
        <v>13</v>
      </c>
      <c r="D449" s="37">
        <f t="shared" ref="D449:E449" si="92">SUM(D450+D454+D451)</f>
        <v>2428.1999999999998</v>
      </c>
      <c r="E449" s="40">
        <f t="shared" si="92"/>
        <v>0</v>
      </c>
      <c r="L449" s="35"/>
      <c r="N449" s="35"/>
    </row>
    <row r="450" spans="1:14" s="19" customFormat="1" ht="15" customHeight="1" x14ac:dyDescent="0.25">
      <c r="A450" s="110"/>
      <c r="B450" s="67" t="s">
        <v>157</v>
      </c>
      <c r="C450" s="109"/>
      <c r="D450" s="28">
        <f>SUM(D23)</f>
        <v>0.1</v>
      </c>
      <c r="E450" s="28"/>
      <c r="L450" s="35"/>
      <c r="N450" s="35"/>
    </row>
    <row r="451" spans="1:14" s="19" customFormat="1" ht="15" customHeight="1" x14ac:dyDescent="0.25">
      <c r="A451" s="110"/>
      <c r="B451" s="67" t="s">
        <v>159</v>
      </c>
      <c r="C451" s="109"/>
      <c r="D451" s="28">
        <f t="shared" ref="D451" si="93">SUM(D452:D453)</f>
        <v>2274</v>
      </c>
      <c r="E451" s="28"/>
      <c r="L451" s="35"/>
      <c r="N451" s="35"/>
    </row>
    <row r="452" spans="1:14" s="19" customFormat="1" ht="15" customHeight="1" x14ac:dyDescent="0.25">
      <c r="A452" s="110"/>
      <c r="B452" s="68" t="s">
        <v>149</v>
      </c>
      <c r="C452" s="109"/>
      <c r="D452" s="64">
        <f>SUM(D237+D243+D249+D255+D261+D267+D273+D285+D291+D297+D303+D309+D315+D324+D330+D336+D342+D349+D279)</f>
        <v>0</v>
      </c>
      <c r="E452" s="28"/>
      <c r="L452" s="35"/>
      <c r="N452" s="35"/>
    </row>
    <row r="453" spans="1:14" s="22" customFormat="1" ht="15" customHeight="1" x14ac:dyDescent="0.25">
      <c r="A453" s="110"/>
      <c r="B453" s="68" t="s">
        <v>150</v>
      </c>
      <c r="C453" s="109"/>
      <c r="D453" s="38">
        <f>SUM(D244+D256+D268+D310+D337+D238+D250+D262+D274+D280+D286+D292+D298+D304+D316+D331+D325+D343+D350+D25)</f>
        <v>2274</v>
      </c>
      <c r="E453" s="38"/>
      <c r="L453" s="39"/>
      <c r="N453" s="39"/>
    </row>
    <row r="454" spans="1:14" s="19" customFormat="1" ht="15" customHeight="1" x14ac:dyDescent="0.25">
      <c r="A454" s="110"/>
      <c r="B454" s="71" t="s">
        <v>151</v>
      </c>
      <c r="C454" s="109"/>
      <c r="D454" s="28">
        <f>SUM(D239+D245+D251+D263+D269+D275+D281+D287+D299+D305+D311+D317+D326+D332+D338+D345+D351+D257+D293)</f>
        <v>154.10000000000002</v>
      </c>
      <c r="E454" s="28"/>
      <c r="L454" s="35"/>
      <c r="N454" s="35"/>
    </row>
    <row r="455" spans="1:14" s="19" customFormat="1" ht="15" customHeight="1" x14ac:dyDescent="0.25">
      <c r="A455" s="109" t="s">
        <v>121</v>
      </c>
      <c r="B455" s="109"/>
      <c r="C455" s="36" t="s">
        <v>17</v>
      </c>
      <c r="D455" s="37">
        <f t="shared" ref="D455:E455" si="94">SUM(D456+D459)</f>
        <v>849.3</v>
      </c>
      <c r="E455" s="40">
        <f t="shared" si="94"/>
        <v>0</v>
      </c>
      <c r="N455" s="35"/>
    </row>
    <row r="456" spans="1:14" s="19" customFormat="1" ht="15" customHeight="1" x14ac:dyDescent="0.25">
      <c r="A456" s="110"/>
      <c r="B456" s="67" t="s">
        <v>159</v>
      </c>
      <c r="C456" s="109"/>
      <c r="D456" s="28">
        <f t="shared" ref="D456" si="95">SUM(D457:D458)</f>
        <v>810.5</v>
      </c>
      <c r="E456" s="28"/>
    </row>
    <row r="457" spans="1:14" s="19" customFormat="1" ht="15" customHeight="1" x14ac:dyDescent="0.25">
      <c r="A457" s="110"/>
      <c r="B457" s="68" t="s">
        <v>149</v>
      </c>
      <c r="C457" s="109"/>
      <c r="D457" s="64">
        <f>SUM(D28+D355+D361+D367+D373+D379+D385+D391+D397+D403+D412+D418+D424+D430)</f>
        <v>0</v>
      </c>
      <c r="E457" s="28"/>
    </row>
    <row r="458" spans="1:14" s="22" customFormat="1" ht="15" customHeight="1" x14ac:dyDescent="0.25">
      <c r="A458" s="110"/>
      <c r="B458" s="68" t="s">
        <v>150</v>
      </c>
      <c r="C458" s="109"/>
      <c r="D458" s="38">
        <f>SUM(D404+D356+D362+D380+D392+D398+D413+D431+D85+D118+D160+D214+D29+D69+D144+D386+D374+D368+D419+D425+D102)</f>
        <v>810.5</v>
      </c>
      <c r="E458" s="38"/>
    </row>
    <row r="459" spans="1:14" s="19" customFormat="1" ht="15" customHeight="1" x14ac:dyDescent="0.25">
      <c r="A459" s="110"/>
      <c r="B459" s="71" t="s">
        <v>151</v>
      </c>
      <c r="C459" s="109"/>
      <c r="D459" s="28">
        <f>SUM(D357+D363+D369+D375+D381+D387+D393+D399+D405+D414+D420+D426+D432)</f>
        <v>38.799999999999997</v>
      </c>
      <c r="E459" s="28"/>
    </row>
    <row r="460" spans="1:14" s="19" customFormat="1" ht="15" customHeight="1" x14ac:dyDescent="0.25">
      <c r="A460" s="109" t="s">
        <v>122</v>
      </c>
      <c r="B460" s="109"/>
      <c r="C460" s="36" t="s">
        <v>18</v>
      </c>
      <c r="D460" s="37">
        <f>SUM(D463+D466+D461+D462)</f>
        <v>1800.2</v>
      </c>
      <c r="E460" s="40">
        <f>SUM(E463+E466)</f>
        <v>0</v>
      </c>
    </row>
    <row r="461" spans="1:14" s="19" customFormat="1" ht="15" customHeight="1" x14ac:dyDescent="0.25">
      <c r="A461" s="109"/>
      <c r="B461" s="67" t="s">
        <v>152</v>
      </c>
      <c r="C461" s="112"/>
      <c r="D461" s="28">
        <f>SUM(D31)</f>
        <v>43.9</v>
      </c>
      <c r="E461" s="40"/>
    </row>
    <row r="462" spans="1:14" s="19" customFormat="1" ht="15" customHeight="1" x14ac:dyDescent="0.25">
      <c r="A462" s="109"/>
      <c r="B462" s="67" t="s">
        <v>164</v>
      </c>
      <c r="C462" s="112"/>
      <c r="D462" s="28">
        <f>SUM(D32)</f>
        <v>20.7</v>
      </c>
      <c r="E462" s="40"/>
    </row>
    <row r="463" spans="1:14" s="19" customFormat="1" ht="15" customHeight="1" x14ac:dyDescent="0.25">
      <c r="A463" s="109"/>
      <c r="B463" s="67" t="s">
        <v>159</v>
      </c>
      <c r="C463" s="112"/>
      <c r="D463" s="28">
        <f>SUM(D464:D465)</f>
        <v>1679.5</v>
      </c>
      <c r="E463" s="28"/>
    </row>
    <row r="464" spans="1:14" s="19" customFormat="1" ht="15" customHeight="1" x14ac:dyDescent="0.25">
      <c r="A464" s="109"/>
      <c r="B464" s="68" t="s">
        <v>149</v>
      </c>
      <c r="C464" s="112"/>
      <c r="D464" s="64">
        <f>SUM(D34+D72+D88+D105+D147+D163+D188+D201+D217)</f>
        <v>0</v>
      </c>
      <c r="E464" s="28"/>
    </row>
    <row r="465" spans="1:5" s="22" customFormat="1" ht="15" customHeight="1" x14ac:dyDescent="0.25">
      <c r="A465" s="109"/>
      <c r="B465" s="68" t="s">
        <v>150</v>
      </c>
      <c r="C465" s="112"/>
      <c r="D465" s="38">
        <f>SUM(D35+D57+D73+D89+D106+D132+D148+D189+D202+D218+D121+D164+D176+D320+D233+D408)</f>
        <v>1679.5</v>
      </c>
      <c r="E465" s="38"/>
    </row>
    <row r="466" spans="1:5" s="19" customFormat="1" ht="15" customHeight="1" x14ac:dyDescent="0.25">
      <c r="A466" s="109"/>
      <c r="B466" s="71" t="s">
        <v>151</v>
      </c>
      <c r="C466" s="112"/>
      <c r="D466" s="28">
        <f>SUM(D58+D74+D90+D107+D122+D133+D149+D165+D177+D190+D203+D219)</f>
        <v>56.1</v>
      </c>
      <c r="E466" s="28"/>
    </row>
    <row r="467" spans="1:5" s="19" customFormat="1" ht="15" customHeight="1" x14ac:dyDescent="0.25">
      <c r="A467" s="109" t="s">
        <v>123</v>
      </c>
      <c r="B467" s="109"/>
      <c r="C467" s="36" t="s">
        <v>20</v>
      </c>
      <c r="D467" s="37">
        <f t="shared" ref="D467:E467" si="96">SUM(D468+D472)</f>
        <v>1282</v>
      </c>
      <c r="E467" s="37">
        <f t="shared" si="96"/>
        <v>4.4000000000000004</v>
      </c>
    </row>
    <row r="468" spans="1:5" s="19" customFormat="1" ht="15" customHeight="1" x14ac:dyDescent="0.25">
      <c r="A468" s="110"/>
      <c r="B468" s="67" t="s">
        <v>148</v>
      </c>
      <c r="C468" s="109"/>
      <c r="D468" s="28">
        <f>SUM(D469:D471)</f>
        <v>1208.9000000000001</v>
      </c>
      <c r="E468" s="28"/>
    </row>
    <row r="469" spans="1:5" s="19" customFormat="1" ht="15" customHeight="1" x14ac:dyDescent="0.25">
      <c r="A469" s="110"/>
      <c r="B469" s="68" t="s">
        <v>149</v>
      </c>
      <c r="C469" s="109"/>
      <c r="D469" s="38">
        <f>SUM(D38+D61+D77+D93+D110+D125+D136+D152+D168+D180+D193+D206+D222+D436)</f>
        <v>0</v>
      </c>
      <c r="E469" s="28"/>
    </row>
    <row r="470" spans="1:5" s="22" customFormat="1" ht="15" customHeight="1" x14ac:dyDescent="0.25">
      <c r="A470" s="110"/>
      <c r="B470" s="68" t="s">
        <v>153</v>
      </c>
      <c r="C470" s="109"/>
      <c r="D470" s="38">
        <v>28.9</v>
      </c>
      <c r="E470" s="38"/>
    </row>
    <row r="471" spans="1:5" s="22" customFormat="1" ht="15" customHeight="1" x14ac:dyDescent="0.25">
      <c r="A471" s="110"/>
      <c r="B471" s="68" t="s">
        <v>150</v>
      </c>
      <c r="C471" s="109"/>
      <c r="D471" s="38">
        <f>SUM(D437+D39+D111+D94)</f>
        <v>1180</v>
      </c>
      <c r="E471" s="38"/>
    </row>
    <row r="472" spans="1:5" s="19" customFormat="1" ht="15" customHeight="1" x14ac:dyDescent="0.25">
      <c r="A472" s="110"/>
      <c r="B472" s="71" t="s">
        <v>151</v>
      </c>
      <c r="C472" s="109"/>
      <c r="D472" s="28">
        <f t="shared" ref="D472:E472" si="97">SUM(D438)</f>
        <v>73.099999999999994</v>
      </c>
      <c r="E472" s="28">
        <f t="shared" si="97"/>
        <v>4.4000000000000004</v>
      </c>
    </row>
    <row r="473" spans="1:5" s="19" customFormat="1" ht="15" customHeight="1" x14ac:dyDescent="0.25">
      <c r="A473" s="109" t="s">
        <v>124</v>
      </c>
      <c r="B473" s="109"/>
      <c r="C473" s="36" t="s">
        <v>22</v>
      </c>
      <c r="D473" s="37">
        <f t="shared" ref="D473:E473" si="98">SUM(D476+D474)</f>
        <v>30.5</v>
      </c>
      <c r="E473" s="40">
        <f t="shared" si="98"/>
        <v>0</v>
      </c>
    </row>
    <row r="474" spans="1:5" s="19" customFormat="1" ht="15" customHeight="1" x14ac:dyDescent="0.25">
      <c r="A474" s="109"/>
      <c r="B474" s="67" t="s">
        <v>148</v>
      </c>
      <c r="C474" s="112"/>
      <c r="D474" s="65">
        <f t="shared" ref="D474" si="99">SUM(D475)</f>
        <v>0</v>
      </c>
      <c r="E474" s="28"/>
    </row>
    <row r="475" spans="1:5" s="19" customFormat="1" ht="15" customHeight="1" x14ac:dyDescent="0.25">
      <c r="A475" s="109"/>
      <c r="B475" s="68" t="s">
        <v>150</v>
      </c>
      <c r="C475" s="112"/>
      <c r="D475" s="64">
        <f t="shared" ref="D475" si="100">SUM(D442+D43)</f>
        <v>0</v>
      </c>
      <c r="E475" s="38"/>
    </row>
    <row r="476" spans="1:5" s="19" customFormat="1" ht="15" customHeight="1" x14ac:dyDescent="0.25">
      <c r="A476" s="109"/>
      <c r="B476" s="67" t="s">
        <v>160</v>
      </c>
      <c r="C476" s="112"/>
      <c r="D476" s="41">
        <f>SUM(D44)</f>
        <v>30.5</v>
      </c>
      <c r="E476" s="41"/>
    </row>
    <row r="477" spans="1:5" s="19" customFormat="1" ht="15" customHeight="1" x14ac:dyDescent="0.25">
      <c r="A477" s="109" t="s">
        <v>125</v>
      </c>
      <c r="B477" s="109"/>
      <c r="C477" s="36" t="s">
        <v>24</v>
      </c>
      <c r="D477" s="37">
        <f t="shared" ref="D477:E477" si="101">SUM(D478+D482)</f>
        <v>575.5</v>
      </c>
      <c r="E477" s="40">
        <f t="shared" si="101"/>
        <v>0</v>
      </c>
    </row>
    <row r="478" spans="1:5" s="19" customFormat="1" ht="15" customHeight="1" x14ac:dyDescent="0.25">
      <c r="A478" s="110"/>
      <c r="B478" s="67" t="s">
        <v>159</v>
      </c>
      <c r="C478" s="109"/>
      <c r="D478" s="28">
        <f>SUM(D479:D481)</f>
        <v>115.8</v>
      </c>
      <c r="E478" s="28"/>
    </row>
    <row r="479" spans="1:5" s="19" customFormat="1" ht="15" customHeight="1" x14ac:dyDescent="0.25">
      <c r="A479" s="110"/>
      <c r="B479" s="68" t="s">
        <v>149</v>
      </c>
      <c r="C479" s="109"/>
      <c r="D479" s="64">
        <f>SUM(D47)</f>
        <v>0</v>
      </c>
      <c r="E479" s="28"/>
    </row>
    <row r="480" spans="1:5" s="22" customFormat="1" ht="15" customHeight="1" x14ac:dyDescent="0.25">
      <c r="A480" s="110"/>
      <c r="B480" s="68" t="s">
        <v>155</v>
      </c>
      <c r="C480" s="109"/>
      <c r="D480" s="38">
        <f>SUM(D49)</f>
        <v>65.8</v>
      </c>
      <c r="E480" s="38"/>
    </row>
    <row r="481" spans="1:5" s="22" customFormat="1" ht="15" customHeight="1" x14ac:dyDescent="0.25">
      <c r="A481" s="110"/>
      <c r="B481" s="68" t="s">
        <v>150</v>
      </c>
      <c r="C481" s="109"/>
      <c r="D481" s="38">
        <f>SUM(D48)</f>
        <v>50</v>
      </c>
      <c r="E481" s="38"/>
    </row>
    <row r="482" spans="1:5" s="19" customFormat="1" ht="15" customHeight="1" x14ac:dyDescent="0.25">
      <c r="A482" s="110"/>
      <c r="B482" s="67" t="s">
        <v>160</v>
      </c>
      <c r="C482" s="109"/>
      <c r="D482" s="41">
        <f>SUM(D50)</f>
        <v>459.7</v>
      </c>
      <c r="E482" s="41"/>
    </row>
    <row r="483" spans="1:5" x14ac:dyDescent="0.25">
      <c r="A483" s="111" t="s">
        <v>161</v>
      </c>
      <c r="B483" s="111"/>
      <c r="C483" s="111"/>
    </row>
  </sheetData>
  <mergeCells count="167">
    <mergeCell ref="D10:D11"/>
    <mergeCell ref="E10:E11"/>
    <mergeCell ref="A51:A61"/>
    <mergeCell ref="A62:A77"/>
    <mergeCell ref="A78:A94"/>
    <mergeCell ref="A12:A15"/>
    <mergeCell ref="C14:C15"/>
    <mergeCell ref="A16:A50"/>
    <mergeCell ref="C27:C29"/>
    <mergeCell ref="C31:C35"/>
    <mergeCell ref="C37:C40"/>
    <mergeCell ref="C42:C44"/>
    <mergeCell ref="C23:C25"/>
    <mergeCell ref="C18:C20"/>
    <mergeCell ref="C46:C50"/>
    <mergeCell ref="C53:C54"/>
    <mergeCell ref="C60:C61"/>
    <mergeCell ref="C68:C69"/>
    <mergeCell ref="C64:C66"/>
    <mergeCell ref="C56:C58"/>
    <mergeCell ref="C71:C74"/>
    <mergeCell ref="C87:C90"/>
    <mergeCell ref="C104:C107"/>
    <mergeCell ref="C146:C149"/>
    <mergeCell ref="A95:A111"/>
    <mergeCell ref="A112:A125"/>
    <mergeCell ref="A126:A136"/>
    <mergeCell ref="A137:A152"/>
    <mergeCell ref="C76:C77"/>
    <mergeCell ref="C80:C82"/>
    <mergeCell ref="C84:C85"/>
    <mergeCell ref="C92:C94"/>
    <mergeCell ref="C97:C99"/>
    <mergeCell ref="C101:C102"/>
    <mergeCell ref="C128:C129"/>
    <mergeCell ref="C135:C136"/>
    <mergeCell ref="C139:C141"/>
    <mergeCell ref="C143:C144"/>
    <mergeCell ref="C109:C111"/>
    <mergeCell ref="C114:C115"/>
    <mergeCell ref="C117:C118"/>
    <mergeCell ref="C120:C122"/>
    <mergeCell ref="C124:C125"/>
    <mergeCell ref="C131:C133"/>
    <mergeCell ref="A226:A233"/>
    <mergeCell ref="C228:C230"/>
    <mergeCell ref="C151:C152"/>
    <mergeCell ref="C155:C157"/>
    <mergeCell ref="C159:C160"/>
    <mergeCell ref="C167:C168"/>
    <mergeCell ref="C171:C173"/>
    <mergeCell ref="C175:C177"/>
    <mergeCell ref="C205:C206"/>
    <mergeCell ref="C209:C211"/>
    <mergeCell ref="C213:C214"/>
    <mergeCell ref="C221:C222"/>
    <mergeCell ref="C179:C180"/>
    <mergeCell ref="C183:C185"/>
    <mergeCell ref="C192:C193"/>
    <mergeCell ref="C196:C198"/>
    <mergeCell ref="C162:C165"/>
    <mergeCell ref="C187:C190"/>
    <mergeCell ref="C200:C203"/>
    <mergeCell ref="A169:A180"/>
    <mergeCell ref="A181:A193"/>
    <mergeCell ref="A194:A206"/>
    <mergeCell ref="A207:A225"/>
    <mergeCell ref="C216:C219"/>
    <mergeCell ref="C329:C332"/>
    <mergeCell ref="A312:A320"/>
    <mergeCell ref="A258:A263"/>
    <mergeCell ref="A264:A269"/>
    <mergeCell ref="C266:C269"/>
    <mergeCell ref="A270:A275"/>
    <mergeCell ref="A276:A281"/>
    <mergeCell ref="A282:A287"/>
    <mergeCell ref="A234:A239"/>
    <mergeCell ref="A240:A245"/>
    <mergeCell ref="C242:C245"/>
    <mergeCell ref="A246:A251"/>
    <mergeCell ref="C248:C251"/>
    <mergeCell ref="A252:A257"/>
    <mergeCell ref="C254:C257"/>
    <mergeCell ref="A409:A414"/>
    <mergeCell ref="A346:A351"/>
    <mergeCell ref="A352:A357"/>
    <mergeCell ref="A358:A363"/>
    <mergeCell ref="A364:A369"/>
    <mergeCell ref="A370:A375"/>
    <mergeCell ref="A376:A381"/>
    <mergeCell ref="C348:C351"/>
    <mergeCell ref="C354:C357"/>
    <mergeCell ref="C360:C363"/>
    <mergeCell ref="C366:C369"/>
    <mergeCell ref="C372:C375"/>
    <mergeCell ref="C378:C381"/>
    <mergeCell ref="C384:C387"/>
    <mergeCell ref="C390:C393"/>
    <mergeCell ref="C396:C399"/>
    <mergeCell ref="C407:C408"/>
    <mergeCell ref="C411:C414"/>
    <mergeCell ref="A400:A408"/>
    <mergeCell ref="A388:A393"/>
    <mergeCell ref="A394:A399"/>
    <mergeCell ref="C402:C405"/>
    <mergeCell ref="C445:C448"/>
    <mergeCell ref="A449:B449"/>
    <mergeCell ref="A450:A454"/>
    <mergeCell ref="C450:C454"/>
    <mergeCell ref="A415:A420"/>
    <mergeCell ref="A421:A426"/>
    <mergeCell ref="A427:A432"/>
    <mergeCell ref="A433:A438"/>
    <mergeCell ref="C435:C438"/>
    <mergeCell ref="A439:A442"/>
    <mergeCell ref="C417:C420"/>
    <mergeCell ref="C423:C426"/>
    <mergeCell ref="C429:C432"/>
    <mergeCell ref="C441:C442"/>
    <mergeCell ref="A7:E7"/>
    <mergeCell ref="A477:B477"/>
    <mergeCell ref="A478:A482"/>
    <mergeCell ref="C478:C482"/>
    <mergeCell ref="A483:C483"/>
    <mergeCell ref="A10:A11"/>
    <mergeCell ref="B10:B11"/>
    <mergeCell ref="C10:C11"/>
    <mergeCell ref="A467:B467"/>
    <mergeCell ref="A468:A472"/>
    <mergeCell ref="C468:C472"/>
    <mergeCell ref="A473:B473"/>
    <mergeCell ref="A474:A476"/>
    <mergeCell ref="C474:C476"/>
    <mergeCell ref="A455:B455"/>
    <mergeCell ref="A456:A459"/>
    <mergeCell ref="C456:C459"/>
    <mergeCell ref="A460:B460"/>
    <mergeCell ref="A461:A466"/>
    <mergeCell ref="C461:C466"/>
    <mergeCell ref="A443:B443"/>
    <mergeCell ref="A444:B444"/>
    <mergeCell ref="A445:A448"/>
    <mergeCell ref="A153:A168"/>
    <mergeCell ref="C224:C225"/>
    <mergeCell ref="C232:C233"/>
    <mergeCell ref="C236:C239"/>
    <mergeCell ref="C260:C263"/>
    <mergeCell ref="C272:C275"/>
    <mergeCell ref="C284:C287"/>
    <mergeCell ref="C290:C293"/>
    <mergeCell ref="C296:C299"/>
    <mergeCell ref="A382:A387"/>
    <mergeCell ref="C319:C320"/>
    <mergeCell ref="A321:A326"/>
    <mergeCell ref="A327:A332"/>
    <mergeCell ref="A333:A338"/>
    <mergeCell ref="C335:C338"/>
    <mergeCell ref="A339:A345"/>
    <mergeCell ref="C341:C345"/>
    <mergeCell ref="A288:A293"/>
    <mergeCell ref="A294:A299"/>
    <mergeCell ref="A300:A305"/>
    <mergeCell ref="A306:A311"/>
    <mergeCell ref="C308:C311"/>
    <mergeCell ref="C302:C305"/>
    <mergeCell ref="C314:C317"/>
    <mergeCell ref="C323:C326"/>
  </mergeCells>
  <pageMargins left="0.7" right="0.7" top="0.75" bottom="0.75" header="0.3" footer="0.3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3priedas</vt:lpstr>
      <vt:lpstr>4priedas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2024-01-30T09:22:48Z</cp:lastPrinted>
  <dcterms:created xsi:type="dcterms:W3CDTF">2021-07-29T06:19:49Z</dcterms:created>
  <dcterms:modified xsi:type="dcterms:W3CDTF">2024-01-30T09:22:54Z</dcterms:modified>
</cp:coreProperties>
</file>