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1" i="1" l="1"/>
  <c r="E454" i="1"/>
  <c r="E419" i="1"/>
  <c r="E418" i="1" s="1"/>
  <c r="E266" i="1"/>
  <c r="E267" i="1"/>
  <c r="E437" i="1"/>
  <c r="E255" i="1"/>
  <c r="D431" i="1" l="1"/>
  <c r="D75" i="1"/>
  <c r="D163" i="1" l="1"/>
  <c r="D175" i="1" l="1"/>
  <c r="D441" i="1" l="1"/>
  <c r="D442" i="1"/>
  <c r="D454" i="1" l="1"/>
  <c r="D87" i="1"/>
  <c r="D464" i="1" l="1"/>
  <c r="D215" i="1"/>
  <c r="D216" i="1"/>
  <c r="E215" i="1"/>
  <c r="D452" i="1" l="1"/>
  <c r="D430" i="1"/>
  <c r="E442" i="1" l="1"/>
  <c r="E440" i="1" s="1"/>
  <c r="E349" i="1"/>
  <c r="E348" i="1" s="1"/>
  <c r="D355" i="1"/>
  <c r="E379" i="1"/>
  <c r="E378" i="1" s="1"/>
  <c r="D92" i="1"/>
  <c r="D101" i="1"/>
  <c r="D361" i="1" l="1"/>
  <c r="D360" i="1" s="1"/>
  <c r="D437" i="1" l="1"/>
  <c r="D22" i="1"/>
  <c r="D21" i="1" s="1"/>
  <c r="E21" i="1"/>
  <c r="E330" i="1" l="1"/>
  <c r="E329" i="1" s="1"/>
  <c r="D373" i="1"/>
  <c r="D135" i="1"/>
  <c r="D134" i="1" s="1"/>
  <c r="E458" i="1" l="1"/>
  <c r="E457" i="1" s="1"/>
  <c r="E456" i="1" s="1"/>
  <c r="D448" i="1"/>
  <c r="E425" i="1" l="1"/>
  <c r="D308" i="1" l="1"/>
  <c r="D307" i="1" s="1"/>
  <c r="D13" i="1" l="1"/>
  <c r="D458" i="1" l="1"/>
  <c r="D457" i="1" s="1"/>
  <c r="D39" i="1"/>
  <c r="D38" i="1" s="1"/>
  <c r="D17" i="1"/>
  <c r="E424" i="1"/>
  <c r="E423" i="1" s="1"/>
  <c r="D425" i="1"/>
  <c r="D424" i="1" s="1"/>
  <c r="D423" i="1" s="1"/>
  <c r="E435" i="1"/>
  <c r="E337" i="1"/>
  <c r="E336" i="1" s="1"/>
  <c r="D337" i="1"/>
  <c r="D330" i="1"/>
  <c r="E225" i="1"/>
  <c r="E224" i="1" s="1"/>
  <c r="D63" i="1"/>
  <c r="D62" i="1" s="1"/>
  <c r="D312" i="1" l="1"/>
  <c r="D311" i="1" s="1"/>
  <c r="D310" i="1" s="1"/>
  <c r="D167" i="1" l="1"/>
  <c r="D166" i="1" s="1"/>
  <c r="D154" i="1"/>
  <c r="D25" i="1"/>
  <c r="D462" i="1" l="1"/>
  <c r="D43" i="1"/>
  <c r="D151" i="1"/>
  <c r="D150" i="1" s="1"/>
  <c r="D123" i="1"/>
  <c r="D122" i="1" s="1"/>
  <c r="D208" i="1"/>
  <c r="D205" i="1"/>
  <c r="D204" i="1" s="1"/>
  <c r="D201" i="1"/>
  <c r="D192" i="1"/>
  <c r="D188" i="1"/>
  <c r="D179" i="1"/>
  <c r="D138" i="1"/>
  <c r="D131" i="1"/>
  <c r="D112" i="1"/>
  <c r="D111" i="1" s="1"/>
  <c r="D109" i="1"/>
  <c r="D108" i="1" s="1"/>
  <c r="D96" i="1"/>
  <c r="D82" i="1"/>
  <c r="D79" i="1"/>
  <c r="D78" i="1" s="1"/>
  <c r="D66" i="1"/>
  <c r="D220" i="1"/>
  <c r="D419" i="1"/>
  <c r="D291" i="1"/>
  <c r="D285" i="1"/>
  <c r="D318" i="1"/>
  <c r="D303" i="1"/>
  <c r="D267" i="1"/>
  <c r="D273" i="1"/>
  <c r="D249" i="1"/>
  <c r="D279" i="1"/>
  <c r="D225" i="1"/>
  <c r="D261" i="1"/>
  <c r="D237" i="1"/>
  <c r="D413" i="1"/>
  <c r="D349" i="1"/>
  <c r="D379" i="1"/>
  <c r="D397" i="1"/>
  <c r="D385" i="1"/>
  <c r="D367" i="1"/>
  <c r="D343" i="1"/>
  <c r="D447" i="1" l="1"/>
  <c r="D440" i="1"/>
  <c r="D436" i="1"/>
  <c r="D336" i="1"/>
  <c r="D329" i="1"/>
  <c r="D324" i="1"/>
  <c r="D323" i="1" s="1"/>
  <c r="D317" i="1"/>
  <c r="D302" i="1"/>
  <c r="D301" i="1" s="1"/>
  <c r="D297" i="1"/>
  <c r="D296" i="1" s="1"/>
  <c r="D290" i="1"/>
  <c r="D284" i="1"/>
  <c r="D278" i="1"/>
  <c r="D272" i="1"/>
  <c r="D266" i="1"/>
  <c r="D260" i="1"/>
  <c r="D255" i="1"/>
  <c r="D254" i="1" s="1"/>
  <c r="D248" i="1"/>
  <c r="D243" i="1"/>
  <c r="D242" i="1" s="1"/>
  <c r="D236" i="1"/>
  <c r="D235" i="1" s="1"/>
  <c r="D231" i="1"/>
  <c r="D224" i="1"/>
  <c r="D412" i="1"/>
  <c r="D408" i="1"/>
  <c r="D407" i="1" s="1"/>
  <c r="E407" i="1"/>
  <c r="D403" i="1"/>
  <c r="D402" i="1" s="1"/>
  <c r="E402" i="1"/>
  <c r="D396" i="1"/>
  <c r="E396" i="1"/>
  <c r="D391" i="1"/>
  <c r="D384" i="1"/>
  <c r="E384" i="1"/>
  <c r="D378" i="1"/>
  <c r="D372" i="1"/>
  <c r="E372" i="1"/>
  <c r="D366" i="1"/>
  <c r="E366" i="1"/>
  <c r="E360" i="1"/>
  <c r="D354" i="1"/>
  <c r="E354" i="1"/>
  <c r="D348" i="1"/>
  <c r="D347" i="1" s="1"/>
  <c r="D342" i="1"/>
  <c r="D418" i="1"/>
  <c r="D213" i="1"/>
  <c r="D212" i="1" s="1"/>
  <c r="E212" i="1"/>
  <c r="E207" i="1"/>
  <c r="D207" i="1"/>
  <c r="D200" i="1"/>
  <c r="D197" i="1"/>
  <c r="D196" i="1" s="1"/>
  <c r="E196" i="1"/>
  <c r="D191" i="1"/>
  <c r="D187" i="1"/>
  <c r="D184" i="1"/>
  <c r="D183" i="1" s="1"/>
  <c r="E183" i="1"/>
  <c r="D178" i="1"/>
  <c r="D174" i="1"/>
  <c r="D171" i="1"/>
  <c r="D170" i="1" s="1"/>
  <c r="E170" i="1"/>
  <c r="D162" i="1"/>
  <c r="D159" i="1"/>
  <c r="D158" i="1" s="1"/>
  <c r="E158" i="1"/>
  <c r="D153" i="1"/>
  <c r="D147" i="1"/>
  <c r="D146" i="1" s="1"/>
  <c r="D143" i="1"/>
  <c r="D142" i="1" s="1"/>
  <c r="E142" i="1"/>
  <c r="D137" i="1"/>
  <c r="D130" i="1"/>
  <c r="D116" i="1"/>
  <c r="D115" i="1" s="1"/>
  <c r="E115" i="1"/>
  <c r="D106" i="1"/>
  <c r="D105" i="1" s="1"/>
  <c r="D104" i="1" s="1"/>
  <c r="D127" i="1"/>
  <c r="D126" i="1" s="1"/>
  <c r="E126" i="1"/>
  <c r="D120" i="1"/>
  <c r="D119" i="1" s="1"/>
  <c r="D100" i="1"/>
  <c r="E100" i="1"/>
  <c r="D95" i="1"/>
  <c r="D91" i="1"/>
  <c r="D86" i="1"/>
  <c r="E86" i="1"/>
  <c r="D81" i="1"/>
  <c r="D74" i="1"/>
  <c r="D65" i="1"/>
  <c r="D71" i="1"/>
  <c r="D70" i="1" s="1"/>
  <c r="E70" i="1"/>
  <c r="D60" i="1"/>
  <c r="D59" i="1" s="1"/>
  <c r="D56" i="1"/>
  <c r="D55" i="1" s="1"/>
  <c r="E55" i="1"/>
  <c r="D49" i="1"/>
  <c r="D48" i="1" s="1"/>
  <c r="D219" i="1"/>
  <c r="D218" i="1" s="1"/>
  <c r="E218" i="1"/>
  <c r="D16" i="1"/>
  <c r="D12" i="1"/>
  <c r="D11" i="1" s="1"/>
  <c r="E11" i="1"/>
  <c r="D199" i="1" l="1"/>
  <c r="D129" i="1"/>
  <c r="D58" i="1"/>
  <c r="D145" i="1"/>
  <c r="D73" i="1"/>
  <c r="D90" i="1"/>
  <c r="D173" i="1"/>
  <c r="D186" i="1"/>
  <c r="D34" i="1" l="1"/>
  <c r="D30" i="1"/>
  <c r="D24" i="1"/>
  <c r="D446" i="1" l="1"/>
  <c r="D52" i="1"/>
  <c r="D51" i="1" s="1"/>
  <c r="D47" i="1" s="1"/>
  <c r="D429" i="1" l="1"/>
  <c r="E146" i="1"/>
  <c r="D443" i="1" l="1"/>
  <c r="E433" i="1"/>
  <c r="D453" i="1"/>
  <c r="E444" i="1"/>
  <c r="D434" i="1"/>
  <c r="E428" i="1"/>
  <c r="E417" i="1"/>
  <c r="D417" i="1"/>
  <c r="E412" i="1"/>
  <c r="E411" i="1" s="1"/>
  <c r="D411" i="1"/>
  <c r="E406" i="1"/>
  <c r="D406" i="1"/>
  <c r="E401" i="1"/>
  <c r="D401" i="1"/>
  <c r="E395" i="1"/>
  <c r="D395" i="1"/>
  <c r="E383" i="1"/>
  <c r="D383" i="1"/>
  <c r="E377" i="1"/>
  <c r="D377" i="1"/>
  <c r="E371" i="1"/>
  <c r="D371" i="1"/>
  <c r="E365" i="1"/>
  <c r="D365" i="1"/>
  <c r="E359" i="1"/>
  <c r="D359" i="1"/>
  <c r="E353" i="1"/>
  <c r="D353" i="1"/>
  <c r="E347" i="1"/>
  <c r="E342" i="1"/>
  <c r="E341" i="1" s="1"/>
  <c r="D341" i="1"/>
  <c r="E335" i="1"/>
  <c r="D335" i="1"/>
  <c r="E317" i="1"/>
  <c r="E316" i="1" s="1"/>
  <c r="D316" i="1"/>
  <c r="E311" i="1"/>
  <c r="E310" i="1" s="1"/>
  <c r="E307" i="1" s="1"/>
  <c r="E302" i="1"/>
  <c r="E301" i="1" s="1"/>
  <c r="E290" i="1"/>
  <c r="E289" i="1" s="1"/>
  <c r="D289" i="1"/>
  <c r="E284" i="1"/>
  <c r="E283" i="1" s="1"/>
  <c r="D283" i="1"/>
  <c r="E278" i="1"/>
  <c r="E277" i="1" s="1"/>
  <c r="D277" i="1"/>
  <c r="E272" i="1"/>
  <c r="E271" i="1" s="1"/>
  <c r="D271" i="1"/>
  <c r="E265" i="1"/>
  <c r="D265" i="1"/>
  <c r="E260" i="1"/>
  <c r="E259" i="1" s="1"/>
  <c r="D259" i="1"/>
  <c r="E248" i="1"/>
  <c r="E247" i="1" s="1"/>
  <c r="D247" i="1"/>
  <c r="E236" i="1"/>
  <c r="E235" i="1" s="1"/>
  <c r="E223" i="1"/>
  <c r="D223" i="1"/>
  <c r="E199" i="1"/>
  <c r="E191" i="1"/>
  <c r="E186" i="1" s="1"/>
  <c r="E178" i="1"/>
  <c r="E173" i="1" s="1"/>
  <c r="E166" i="1"/>
  <c r="E161" i="1" s="1"/>
  <c r="D161" i="1"/>
  <c r="E153" i="1"/>
  <c r="E145" i="1" s="1"/>
  <c r="E137" i="1"/>
  <c r="E129" i="1" s="1"/>
  <c r="E95" i="1"/>
  <c r="E65" i="1"/>
  <c r="E58" i="1" s="1"/>
  <c r="E51" i="1"/>
  <c r="E47" i="1" s="1"/>
  <c r="D451" i="1" l="1"/>
  <c r="D435" i="1"/>
  <c r="E90" i="1"/>
  <c r="D438" i="1"/>
  <c r="D445" i="1"/>
  <c r="D433" i="1" l="1"/>
  <c r="D449" i="1"/>
  <c r="D444" i="1" s="1"/>
  <c r="D295" i="1" l="1"/>
  <c r="E296" i="1"/>
  <c r="E295" i="1" s="1"/>
  <c r="D253" i="1"/>
  <c r="D241" i="1"/>
  <c r="D230" i="1"/>
  <c r="D229" i="1" s="1"/>
  <c r="D28" i="1" l="1"/>
  <c r="E38" i="1"/>
  <c r="E81" i="1"/>
  <c r="E73" i="1" l="1"/>
  <c r="D118" i="1"/>
  <c r="E122" i="1"/>
  <c r="E118" i="1" s="1"/>
  <c r="E111" i="1"/>
  <c r="E104" i="1" s="1"/>
  <c r="D463" i="1" l="1"/>
  <c r="D461" i="1" s="1"/>
  <c r="D459" i="1"/>
  <c r="D456" i="1" s="1"/>
  <c r="D465" i="1"/>
  <c r="D460" i="1" l="1"/>
  <c r="D455" i="1"/>
  <c r="D450" i="1" s="1"/>
  <c r="D439" i="1" l="1"/>
  <c r="D432" i="1" l="1"/>
  <c r="D428" i="1" l="1"/>
  <c r="D427" i="1" s="1"/>
  <c r="E455" i="1"/>
  <c r="E323" i="1"/>
  <c r="E322" i="1" s="1"/>
  <c r="E254" i="1"/>
  <c r="E253" i="1" s="1"/>
  <c r="E242" i="1"/>
  <c r="E241" i="1" s="1"/>
  <c r="E230" i="1"/>
  <c r="E229" i="1" s="1"/>
  <c r="E42" i="1"/>
  <c r="E15" i="1" s="1"/>
  <c r="E33" i="1"/>
  <c r="D42" i="1" l="1"/>
  <c r="E439" i="1"/>
  <c r="D322" i="1"/>
  <c r="E28" i="1"/>
  <c r="D390" i="1"/>
  <c r="D389" i="1" s="1"/>
  <c r="E390" i="1"/>
  <c r="E389" i="1" s="1"/>
  <c r="E450" i="1"/>
  <c r="D33" i="1"/>
  <c r="D15" i="1" s="1"/>
  <c r="E328" i="1"/>
  <c r="E460" i="1" l="1"/>
  <c r="E427" i="1" l="1"/>
  <c r="D328" i="1" l="1"/>
</calcChain>
</file>

<file path=xl/sharedStrings.xml><?xml version="1.0" encoding="utf-8"?>
<sst xmlns="http://schemas.openxmlformats.org/spreadsheetml/2006/main" count="610" uniqueCount="142">
  <si>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</si>
  <si>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</si>
  <si>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</si>
  <si>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</si>
  <si>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</si>
  <si>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</si>
  <si>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</si>
  <si>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</si>
  <si>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</si>
  <si>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</si>
  <si>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</si>
  <si>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</si>
  <si>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</si>
  <si>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</si>
  <si>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</si>
  <si>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</si>
  <si>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</si>
  <si>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</si>
  <si>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</si>
  <si>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</si>
  <si>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</si>
  <si>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</si>
  <si>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</si>
  <si>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</si>
  <si>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</si>
  <si>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</si>
  <si>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</si>
  <si>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</si>
  <si>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</si>
  <si>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</si>
  <si>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</si>
  <si>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</si>
  <si>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</si>
  <si>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</si>
  <si>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</si>
  <si>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</si>
  <si>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</si>
  <si>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</si>
  <si>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</si>
  <si>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</si>
  <si>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</si>
  <si>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</si>
  <si>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</si>
  <si>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</si>
  <si>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</si>
  <si>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</si>
  <si>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</si>
  <si>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</si>
  <si>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</si>
  <si>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</si>
  <si>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</si>
  <si>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</si>
  <si>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</si>
  <si>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</si>
  <si>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</si>
  <si>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</si>
  <si>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</si>
  <si>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</si>
  <si>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</si>
  <si>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</si>
  <si>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</si>
  <si>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</si>
  <si>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</si>
  <si>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</si>
  <si>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</si>
  <si>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</si>
  <si>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</si>
  <si>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</si>
  <si>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</si>
  <si>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</si>
  <si>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</si>
  <si>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</si>
  <si>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</si>
  <si>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</si>
  <si>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</si>
  <si>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</si>
  <si>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</si>
  <si>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</si>
  <si>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</si>
  <si>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</si>
  <si>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</si>
  <si>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</si>
  <si>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</si>
  <si>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</si>
  <si>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</si>
  <si>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</si>
  <si>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</si>
  <si>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</si>
  <si>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</si>
  <si>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</si>
  <si>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</si>
  <si>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</si>
  <si>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</si>
  <si>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</si>
  <si>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</si>
  <si>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</si>
  <si>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</si>
  <si>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</si>
  <si>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</si>
  <si>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</si>
  <si>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</si>
  <si>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</si>
  <si>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</si>
  <si>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</si>
  <si>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</si>
  <si>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</si>
  <si>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</si>
  <si>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</si>
  <si>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</si>
  <si>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</si>
  <si>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</si>
  <si>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</si>
  <si>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</si>
  <si>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</si>
  <si>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</si>
  <si>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</si>
  <si>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</si>
  <si>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</si>
  <si>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</si>
  <si>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</si>
  <si>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</si>
  <si>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</si>
  <si>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</si>
  <si>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</si>
  <si>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</si>
  <si>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</si>
  <si>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</si>
  <si>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</si>
  <si>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</si>
  <si>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</si>
  <si>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</si>
  <si>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</si>
  <si>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</si>
  <si>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</si>
  <si>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</si>
  <si>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</si>
  <si>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</si>
  <si>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</si>
  <si>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</si>
  <si>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</si>
  <si>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</si>
  <si>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gruodžio mėn.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</si>
</sst>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3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right" vertical="center"/>
    </xf>
    <xf numFmtId="49" fontId="15" fillId="2" borderId="41" xfId="1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6"/>
  <sheetViews>
    <sheetView tabSelected="1" zoomScale="98" zoomScaleNormal="98" workbookViewId="0">
      <selection activeCell="G10" sqref="G1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46" t="s">
        <v>127</v>
      </c>
      <c r="B7" s="246"/>
      <c r="C7" s="246"/>
      <c r="D7" s="246"/>
      <c r="E7" s="246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62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54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55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55"/>
      <c r="B13" s="60" t="s">
        <v>14</v>
      </c>
      <c r="C13" s="195"/>
      <c r="D13" s="42">
        <f>SUM(D14:D14)</f>
        <v>0.3</v>
      </c>
      <c r="E13" s="81"/>
    </row>
    <row r="14" spans="1:5" x14ac:dyDescent="0.25">
      <c r="A14" s="255"/>
      <c r="B14" s="26" t="s">
        <v>134</v>
      </c>
      <c r="C14" s="196"/>
      <c r="D14" s="81">
        <v>0.3</v>
      </c>
      <c r="E14" s="82"/>
    </row>
    <row r="15" spans="1:5" s="21" customFormat="1" ht="17.25" customHeight="1" x14ac:dyDescent="0.25">
      <c r="A15" s="252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SUM(E95+E81+E53+E42+E35+E31+E26+E16)</f>
        <v>0</v>
      </c>
    </row>
    <row r="16" spans="1:5" s="21" customFormat="1" ht="15" customHeight="1" x14ac:dyDescent="0.25">
      <c r="A16" s="253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53"/>
      <c r="B17" s="60" t="s">
        <v>14</v>
      </c>
      <c r="C17" s="256"/>
      <c r="D17" s="42">
        <f>SUM(D18:D19)</f>
        <v>142.69999999999999</v>
      </c>
      <c r="E17" s="87"/>
    </row>
    <row r="18" spans="1:5" s="21" customFormat="1" ht="15" customHeight="1" x14ac:dyDescent="0.25">
      <c r="A18" s="253"/>
      <c r="B18" s="26" t="s">
        <v>134</v>
      </c>
      <c r="C18" s="257"/>
      <c r="D18" s="136">
        <v>22</v>
      </c>
      <c r="E18" s="85"/>
    </row>
    <row r="19" spans="1:5" s="21" customFormat="1" ht="15" customHeight="1" x14ac:dyDescent="0.25">
      <c r="A19" s="253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53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53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53"/>
      <c r="B22" s="60" t="s">
        <v>14</v>
      </c>
      <c r="C22" s="220"/>
      <c r="D22" s="164">
        <f>SUM(D23)</f>
        <v>6.1</v>
      </c>
      <c r="E22" s="42"/>
    </row>
    <row r="23" spans="1:5" s="21" customFormat="1" ht="15" customHeight="1" x14ac:dyDescent="0.25">
      <c r="A23" s="253"/>
      <c r="B23" s="26" t="s">
        <v>125</v>
      </c>
      <c r="C23" s="221"/>
      <c r="D23" s="22">
        <v>6.1</v>
      </c>
      <c r="E23" s="42"/>
    </row>
    <row r="24" spans="1:5" s="21" customFormat="1" ht="15" customHeight="1" x14ac:dyDescent="0.25">
      <c r="A24" s="253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53"/>
      <c r="B25" s="25" t="s">
        <v>14</v>
      </c>
      <c r="C25" s="206"/>
      <c r="D25" s="42">
        <f>SUM(D26:D27)</f>
        <v>96.1</v>
      </c>
      <c r="E25" s="42"/>
    </row>
    <row r="26" spans="1:5" s="21" customFormat="1" ht="15" customHeight="1" x14ac:dyDescent="0.25">
      <c r="A26" s="253"/>
      <c r="B26" s="26" t="s">
        <v>134</v>
      </c>
      <c r="C26" s="216"/>
      <c r="D26" s="22">
        <v>1.1000000000000001</v>
      </c>
      <c r="E26" s="38"/>
    </row>
    <row r="27" spans="1:5" s="21" customFormat="1" ht="15" customHeight="1" x14ac:dyDescent="0.25">
      <c r="A27" s="253"/>
      <c r="B27" s="26" t="s">
        <v>125</v>
      </c>
      <c r="C27" s="207"/>
      <c r="D27" s="22">
        <v>95</v>
      </c>
      <c r="E27" s="38"/>
    </row>
    <row r="28" spans="1:5" s="21" customFormat="1" ht="27" x14ac:dyDescent="0.25">
      <c r="A28" s="253"/>
      <c r="B28" s="14" t="s">
        <v>116</v>
      </c>
      <c r="C28" s="8" t="s">
        <v>16</v>
      </c>
      <c r="D28" s="13">
        <f>SUM(D30+D29)</f>
        <v>1234.0999999999999</v>
      </c>
      <c r="E28" s="50">
        <f t="shared" ref="E28" si="2">SUM(E30)</f>
        <v>0</v>
      </c>
    </row>
    <row r="29" spans="1:5" s="21" customFormat="1" x14ac:dyDescent="0.25">
      <c r="A29" s="253"/>
      <c r="B29" s="25" t="s">
        <v>129</v>
      </c>
      <c r="C29" s="220"/>
      <c r="D29" s="61">
        <v>167.6</v>
      </c>
      <c r="E29" s="50"/>
    </row>
    <row r="30" spans="1:5" s="21" customFormat="1" ht="14.25" customHeight="1" x14ac:dyDescent="0.25">
      <c r="A30" s="253"/>
      <c r="B30" s="60" t="s">
        <v>14</v>
      </c>
      <c r="C30" s="231"/>
      <c r="D30" s="61">
        <f>SUM(D31:D32)</f>
        <v>1066.5</v>
      </c>
      <c r="E30" s="42"/>
    </row>
    <row r="31" spans="1:5" s="21" customFormat="1" ht="15" customHeight="1" x14ac:dyDescent="0.25">
      <c r="A31" s="253"/>
      <c r="B31" s="26" t="s">
        <v>134</v>
      </c>
      <c r="C31" s="231"/>
      <c r="D31" s="22">
        <v>52.1</v>
      </c>
      <c r="E31" s="42"/>
    </row>
    <row r="32" spans="1:5" s="24" customFormat="1" ht="15" customHeight="1" x14ac:dyDescent="0.25">
      <c r="A32" s="253"/>
      <c r="B32" s="29" t="s">
        <v>125</v>
      </c>
      <c r="C32" s="221"/>
      <c r="D32" s="22">
        <v>1014.4</v>
      </c>
      <c r="E32" s="38"/>
    </row>
    <row r="33" spans="1:5" s="21" customFormat="1" ht="15" customHeight="1" x14ac:dyDescent="0.25">
      <c r="A33" s="253"/>
      <c r="B33" s="14" t="s">
        <v>109</v>
      </c>
      <c r="C33" s="11" t="s">
        <v>17</v>
      </c>
      <c r="D33" s="13">
        <f t="shared" ref="D33:E33" si="3">SUM(D34)</f>
        <v>477.4</v>
      </c>
      <c r="E33" s="50">
        <f t="shared" si="3"/>
        <v>0</v>
      </c>
    </row>
    <row r="34" spans="1:5" s="21" customFormat="1" ht="15" customHeight="1" x14ac:dyDescent="0.25">
      <c r="A34" s="253"/>
      <c r="B34" s="25" t="s">
        <v>14</v>
      </c>
      <c r="C34" s="206"/>
      <c r="D34" s="61">
        <f>SUM(D35:D37)</f>
        <v>477.4</v>
      </c>
      <c r="E34" s="42"/>
    </row>
    <row r="35" spans="1:5" s="21" customFormat="1" ht="15" customHeight="1" x14ac:dyDescent="0.25">
      <c r="A35" s="253"/>
      <c r="B35" s="26" t="s">
        <v>134</v>
      </c>
      <c r="C35" s="216"/>
      <c r="D35" s="22">
        <v>45.8</v>
      </c>
      <c r="E35" s="42"/>
    </row>
    <row r="36" spans="1:5" s="21" customFormat="1" ht="15" customHeight="1" x14ac:dyDescent="0.25">
      <c r="A36" s="253"/>
      <c r="B36" s="26" t="s">
        <v>125</v>
      </c>
      <c r="C36" s="216"/>
      <c r="D36" s="22">
        <v>31.1</v>
      </c>
      <c r="E36" s="42"/>
    </row>
    <row r="37" spans="1:5" s="24" customFormat="1" ht="15" customHeight="1" x14ac:dyDescent="0.25">
      <c r="A37" s="253"/>
      <c r="B37" s="26" t="s">
        <v>133</v>
      </c>
      <c r="C37" s="216"/>
      <c r="D37" s="22">
        <v>400.5</v>
      </c>
      <c r="E37" s="38"/>
    </row>
    <row r="38" spans="1:5" s="21" customFormat="1" ht="15" customHeight="1" x14ac:dyDescent="0.25">
      <c r="A38" s="253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53"/>
      <c r="B39" s="25" t="s">
        <v>14</v>
      </c>
      <c r="C39" s="220"/>
      <c r="D39" s="148">
        <f>SUM(D40)</f>
        <v>6</v>
      </c>
      <c r="E39" s="50"/>
    </row>
    <row r="40" spans="1:5" s="21" customFormat="1" ht="15" customHeight="1" x14ac:dyDescent="0.25">
      <c r="A40" s="253"/>
      <c r="B40" s="26" t="s">
        <v>125</v>
      </c>
      <c r="C40" s="231"/>
      <c r="D40" s="147">
        <v>6</v>
      </c>
      <c r="E40" s="50"/>
    </row>
    <row r="41" spans="1:5" s="21" customFormat="1" ht="15" customHeight="1" x14ac:dyDescent="0.25">
      <c r="A41" s="253"/>
      <c r="B41" s="30" t="s">
        <v>19</v>
      </c>
      <c r="C41" s="221"/>
      <c r="D41" s="15">
        <v>17.399999999999999</v>
      </c>
      <c r="E41" s="41"/>
    </row>
    <row r="42" spans="1:5" s="21" customFormat="1" ht="15" customHeight="1" x14ac:dyDescent="0.25">
      <c r="A42" s="253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53"/>
      <c r="B43" s="25" t="s">
        <v>14</v>
      </c>
      <c r="C43" s="249"/>
      <c r="D43" s="41">
        <f>SUM(D44:D45)</f>
        <v>116.3</v>
      </c>
      <c r="E43" s="41"/>
    </row>
    <row r="44" spans="1:5" s="21" customFormat="1" ht="15" customHeight="1" x14ac:dyDescent="0.25">
      <c r="A44" s="253"/>
      <c r="B44" s="26" t="s">
        <v>134</v>
      </c>
      <c r="C44" s="250"/>
      <c r="D44" s="22">
        <v>0.3</v>
      </c>
      <c r="E44" s="41"/>
    </row>
    <row r="45" spans="1:5" s="21" customFormat="1" ht="15" customHeight="1" x14ac:dyDescent="0.25">
      <c r="A45" s="253"/>
      <c r="B45" s="26" t="s">
        <v>126</v>
      </c>
      <c r="C45" s="250"/>
      <c r="D45" s="22">
        <v>116</v>
      </c>
      <c r="E45" s="38"/>
    </row>
    <row r="46" spans="1:5" s="21" customFormat="1" ht="15" customHeight="1" x14ac:dyDescent="0.25">
      <c r="A46" s="253"/>
      <c r="B46" s="30" t="s">
        <v>19</v>
      </c>
      <c r="C46" s="251"/>
      <c r="D46" s="15">
        <v>290.5</v>
      </c>
      <c r="E46" s="43"/>
    </row>
    <row r="47" spans="1:5" s="21" customFormat="1" ht="18" customHeight="1" x14ac:dyDescent="0.25">
      <c r="A47" s="201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202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202"/>
      <c r="B49" s="60" t="s">
        <v>14</v>
      </c>
      <c r="C49" s="195"/>
      <c r="D49" s="80">
        <f>SUM(D50:D50)</f>
        <v>1.6</v>
      </c>
      <c r="E49" s="81"/>
    </row>
    <row r="50" spans="1:5" s="21" customFormat="1" ht="15" customHeight="1" x14ac:dyDescent="0.25">
      <c r="A50" s="202"/>
      <c r="B50" s="26" t="s">
        <v>134</v>
      </c>
      <c r="C50" s="197"/>
      <c r="D50" s="81">
        <v>1.6</v>
      </c>
      <c r="E50" s="82"/>
    </row>
    <row r="51" spans="1:5" s="24" customFormat="1" ht="27" x14ac:dyDescent="0.25">
      <c r="A51" s="202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202"/>
      <c r="B52" s="25" t="s">
        <v>14</v>
      </c>
      <c r="C52" s="206"/>
      <c r="D52" s="42">
        <f>SUM(D53:D53)</f>
        <v>35</v>
      </c>
      <c r="E52" s="42"/>
    </row>
    <row r="53" spans="1:5" s="24" customFormat="1" ht="12.75" x14ac:dyDescent="0.25">
      <c r="A53" s="202"/>
      <c r="B53" s="26" t="s">
        <v>125</v>
      </c>
      <c r="C53" s="216"/>
      <c r="D53" s="22">
        <v>35</v>
      </c>
      <c r="E53" s="38"/>
    </row>
    <row r="54" spans="1:5" s="21" customFormat="1" ht="15" customHeight="1" x14ac:dyDescent="0.25">
      <c r="A54" s="202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195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197"/>
      <c r="D57" s="81">
        <v>0.1</v>
      </c>
      <c r="E57" s="82"/>
    </row>
    <row r="58" spans="1:5" s="21" customFormat="1" ht="18" customHeight="1" x14ac:dyDescent="0.25">
      <c r="A58" s="201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202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202"/>
      <c r="B60" s="60" t="s">
        <v>14</v>
      </c>
      <c r="C60" s="195"/>
      <c r="D60" s="80">
        <f>SUM(D61:D61)</f>
        <v>2.6</v>
      </c>
      <c r="E60" s="81"/>
    </row>
    <row r="61" spans="1:5" s="21" customFormat="1" ht="15" customHeight="1" x14ac:dyDescent="0.25">
      <c r="A61" s="202"/>
      <c r="B61" s="26" t="s">
        <v>134</v>
      </c>
      <c r="C61" s="197"/>
      <c r="D61" s="81">
        <v>2.6</v>
      </c>
      <c r="E61" s="82"/>
    </row>
    <row r="62" spans="1:5" s="21" customFormat="1" ht="15" customHeight="1" x14ac:dyDescent="0.25">
      <c r="A62" s="202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202"/>
      <c r="B63" s="25" t="s">
        <v>14</v>
      </c>
      <c r="C63" s="206"/>
      <c r="D63" s="42">
        <f>SUM(D64:D64)</f>
        <v>5.2</v>
      </c>
      <c r="E63" s="42"/>
    </row>
    <row r="64" spans="1:5" s="21" customFormat="1" ht="15" customHeight="1" x14ac:dyDescent="0.25">
      <c r="A64" s="202"/>
      <c r="B64" s="26" t="s">
        <v>125</v>
      </c>
      <c r="C64" s="207"/>
      <c r="D64" s="22">
        <v>5.2</v>
      </c>
      <c r="E64" s="38"/>
    </row>
    <row r="65" spans="1:5" s="21" customFormat="1" ht="27" x14ac:dyDescent="0.25">
      <c r="A65" s="202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202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202"/>
      <c r="B67" s="26" t="s">
        <v>134</v>
      </c>
      <c r="C67" s="96"/>
      <c r="D67" s="22">
        <v>0.6</v>
      </c>
      <c r="E67" s="42"/>
    </row>
    <row r="68" spans="1:5" s="21" customFormat="1" x14ac:dyDescent="0.25">
      <c r="A68" s="202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202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195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197"/>
      <c r="D72" s="81">
        <v>0.3</v>
      </c>
      <c r="E72" s="82"/>
    </row>
    <row r="73" spans="1:5" s="21" customFormat="1" ht="18" customHeight="1" x14ac:dyDescent="0.25">
      <c r="A73" s="247" t="s">
        <v>24</v>
      </c>
      <c r="B73" s="185" t="s">
        <v>25</v>
      </c>
      <c r="C73" s="19"/>
      <c r="D73" s="46">
        <f>SUM(D81+D74+D86+D78)</f>
        <v>47.900000000000006</v>
      </c>
      <c r="E73" s="47">
        <f>SUM(E81)</f>
        <v>0</v>
      </c>
    </row>
    <row r="74" spans="1:5" s="21" customFormat="1" ht="15" customHeight="1" x14ac:dyDescent="0.25">
      <c r="A74" s="248"/>
      <c r="B74" s="186" t="s">
        <v>105</v>
      </c>
      <c r="C74" s="8" t="s">
        <v>8</v>
      </c>
      <c r="D74" s="79">
        <f t="shared" ref="D74" si="9">SUM(D75)</f>
        <v>2.1</v>
      </c>
      <c r="E74" s="117"/>
    </row>
    <row r="75" spans="1:5" s="21" customFormat="1" ht="15" customHeight="1" x14ac:dyDescent="0.25">
      <c r="A75" s="248"/>
      <c r="B75" s="144" t="s">
        <v>14</v>
      </c>
      <c r="C75" s="195"/>
      <c r="D75" s="80">
        <f>SUM(D76:D77)</f>
        <v>2.1</v>
      </c>
      <c r="E75" s="81"/>
    </row>
    <row r="76" spans="1:5" s="21" customFormat="1" ht="15" customHeight="1" x14ac:dyDescent="0.25">
      <c r="A76" s="248"/>
      <c r="B76" s="138" t="s">
        <v>134</v>
      </c>
      <c r="C76" s="196"/>
      <c r="D76" s="81">
        <v>1.7</v>
      </c>
      <c r="E76" s="82"/>
    </row>
    <row r="77" spans="1:5" s="21" customFormat="1" ht="15" customHeight="1" x14ac:dyDescent="0.25">
      <c r="A77" s="248"/>
      <c r="B77" s="138" t="s">
        <v>125</v>
      </c>
      <c r="C77" s="197"/>
      <c r="D77" s="81">
        <v>0.4</v>
      </c>
      <c r="E77" s="82"/>
    </row>
    <row r="78" spans="1:5" s="21" customFormat="1" ht="15" customHeight="1" x14ac:dyDescent="0.25">
      <c r="A78" s="248"/>
      <c r="B78" s="143" t="s">
        <v>107</v>
      </c>
      <c r="C78" s="194" t="s">
        <v>15</v>
      </c>
      <c r="D78" s="157">
        <f t="shared" ref="D78" si="10">SUM(D79)</f>
        <v>9.3000000000000007</v>
      </c>
      <c r="E78" s="80"/>
    </row>
    <row r="79" spans="1:5" s="21" customFormat="1" ht="15" customHeight="1" x14ac:dyDescent="0.25">
      <c r="A79" s="248"/>
      <c r="B79" s="152" t="s">
        <v>14</v>
      </c>
      <c r="C79" s="206"/>
      <c r="D79" s="39">
        <f>SUM(D80:D80)</f>
        <v>9.3000000000000007</v>
      </c>
      <c r="E79" s="39"/>
    </row>
    <row r="80" spans="1:5" s="21" customFormat="1" ht="15" customHeight="1" x14ac:dyDescent="0.25">
      <c r="A80" s="248"/>
      <c r="B80" s="138" t="s">
        <v>125</v>
      </c>
      <c r="C80" s="207"/>
      <c r="D80" s="22">
        <v>9.3000000000000007</v>
      </c>
      <c r="E80" s="38"/>
    </row>
    <row r="81" spans="1:5" s="32" customFormat="1" ht="27" x14ac:dyDescent="0.25">
      <c r="A81" s="248"/>
      <c r="B81" s="187" t="s">
        <v>118</v>
      </c>
      <c r="C81" s="49" t="s">
        <v>16</v>
      </c>
      <c r="D81" s="13">
        <f>SUM(D85+D82)</f>
        <v>33.800000000000004</v>
      </c>
      <c r="E81" s="50">
        <f>SUM(E85)</f>
        <v>0</v>
      </c>
    </row>
    <row r="82" spans="1:5" s="32" customFormat="1" ht="15" customHeight="1" x14ac:dyDescent="0.25">
      <c r="A82" s="248"/>
      <c r="B82" s="144" t="s">
        <v>14</v>
      </c>
      <c r="C82" s="96"/>
      <c r="D82" s="80">
        <f>SUM(D83:D84)</f>
        <v>32.800000000000004</v>
      </c>
      <c r="E82" s="42"/>
    </row>
    <row r="83" spans="1:5" s="32" customFormat="1" ht="15" customHeight="1" x14ac:dyDescent="0.25">
      <c r="A83" s="248"/>
      <c r="B83" s="138" t="s">
        <v>134</v>
      </c>
      <c r="C83" s="96"/>
      <c r="D83" s="136">
        <v>0.1</v>
      </c>
      <c r="E83" s="42"/>
    </row>
    <row r="84" spans="1:5" s="32" customFormat="1" ht="15" customHeight="1" x14ac:dyDescent="0.25">
      <c r="A84" s="248"/>
      <c r="B84" s="138" t="s">
        <v>125</v>
      </c>
      <c r="C84" s="135"/>
      <c r="D84" s="98">
        <v>32.700000000000003</v>
      </c>
      <c r="E84" s="61"/>
    </row>
    <row r="85" spans="1:5" s="21" customFormat="1" ht="15" customHeight="1" x14ac:dyDescent="0.25">
      <c r="A85" s="248"/>
      <c r="B85" s="153" t="s">
        <v>12</v>
      </c>
      <c r="C85" s="68"/>
      <c r="D85" s="134">
        <v>1</v>
      </c>
      <c r="E85" s="41"/>
    </row>
    <row r="86" spans="1:5" s="21" customFormat="1" ht="15" customHeight="1" x14ac:dyDescent="0.25">
      <c r="A86" s="188"/>
      <c r="B86" s="187" t="s">
        <v>109</v>
      </c>
      <c r="C86" s="11" t="s">
        <v>17</v>
      </c>
      <c r="D86" s="13">
        <f t="shared" ref="D86:E86" si="11">SUM(D87)</f>
        <v>2.7</v>
      </c>
      <c r="E86" s="50">
        <f t="shared" si="11"/>
        <v>0</v>
      </c>
    </row>
    <row r="87" spans="1:5" s="21" customFormat="1" ht="15" customHeight="1" x14ac:dyDescent="0.25">
      <c r="A87" s="188"/>
      <c r="B87" s="144" t="s">
        <v>14</v>
      </c>
      <c r="C87" s="208"/>
      <c r="D87" s="164">
        <f>SUM(D88+D89)</f>
        <v>2.7</v>
      </c>
      <c r="E87" s="81"/>
    </row>
    <row r="88" spans="1:5" s="21" customFormat="1" ht="15" customHeight="1" x14ac:dyDescent="0.25">
      <c r="A88" s="188"/>
      <c r="B88" s="138" t="s">
        <v>134</v>
      </c>
      <c r="C88" s="209"/>
      <c r="D88" s="190">
        <v>0.2</v>
      </c>
      <c r="E88" s="82"/>
    </row>
    <row r="89" spans="1:5" s="21" customFormat="1" ht="15" customHeight="1" x14ac:dyDescent="0.25">
      <c r="A89" s="189"/>
      <c r="B89" s="138" t="s">
        <v>125</v>
      </c>
      <c r="C89" s="210"/>
      <c r="D89" s="183">
        <v>2.5</v>
      </c>
      <c r="E89" s="184"/>
    </row>
    <row r="90" spans="1:5" s="21" customFormat="1" ht="18" customHeight="1" x14ac:dyDescent="0.25">
      <c r="A90" s="214" t="s">
        <v>26</v>
      </c>
      <c r="B90" s="18" t="s">
        <v>27</v>
      </c>
      <c r="C90" s="191"/>
      <c r="D90" s="46">
        <f>SUM(D95+D91+D100)</f>
        <v>55.3</v>
      </c>
      <c r="E90" s="47">
        <f>SUM(E95)</f>
        <v>0</v>
      </c>
    </row>
    <row r="91" spans="1:5" s="21" customFormat="1" ht="15" customHeight="1" x14ac:dyDescent="0.25">
      <c r="A91" s="202"/>
      <c r="B91" s="7" t="s">
        <v>105</v>
      </c>
      <c r="C91" s="8" t="s">
        <v>8</v>
      </c>
      <c r="D91" s="79">
        <f t="shared" ref="D91" si="12">SUM(D92)</f>
        <v>7.4</v>
      </c>
      <c r="E91" s="117"/>
    </row>
    <row r="92" spans="1:5" s="21" customFormat="1" ht="15" customHeight="1" x14ac:dyDescent="0.25">
      <c r="A92" s="202"/>
      <c r="B92" s="60" t="s">
        <v>14</v>
      </c>
      <c r="C92" s="195"/>
      <c r="D92" s="80">
        <f>SUM(D93:D94)</f>
        <v>7.4</v>
      </c>
      <c r="E92" s="81"/>
    </row>
    <row r="93" spans="1:5" s="21" customFormat="1" ht="15" customHeight="1" x14ac:dyDescent="0.25">
      <c r="A93" s="202"/>
      <c r="B93" s="26" t="s">
        <v>134</v>
      </c>
      <c r="C93" s="196"/>
      <c r="D93" s="81">
        <v>3.6</v>
      </c>
      <c r="E93" s="81"/>
    </row>
    <row r="94" spans="1:5" s="21" customFormat="1" ht="15" customHeight="1" x14ac:dyDescent="0.25">
      <c r="A94" s="202"/>
      <c r="B94" s="26" t="s">
        <v>125</v>
      </c>
      <c r="C94" s="197"/>
      <c r="D94" s="81">
        <v>3.8</v>
      </c>
      <c r="E94" s="82"/>
    </row>
    <row r="95" spans="1:5" s="24" customFormat="1" ht="27" x14ac:dyDescent="0.25">
      <c r="A95" s="202"/>
      <c r="B95" s="12" t="s">
        <v>118</v>
      </c>
      <c r="C95" s="48" t="s">
        <v>16</v>
      </c>
      <c r="D95" s="13">
        <f>SUM(D99+D96)</f>
        <v>45.3</v>
      </c>
      <c r="E95" s="50">
        <f>SUM(E99)</f>
        <v>0</v>
      </c>
    </row>
    <row r="96" spans="1:5" s="24" customFormat="1" ht="15" customHeight="1" x14ac:dyDescent="0.25">
      <c r="A96" s="202"/>
      <c r="B96" s="60" t="s">
        <v>14</v>
      </c>
      <c r="C96" s="96"/>
      <c r="D96" s="80">
        <f>SUM(D97:D98)</f>
        <v>44.5</v>
      </c>
      <c r="E96" s="42"/>
    </row>
    <row r="97" spans="1:5" s="24" customFormat="1" ht="15" customHeight="1" x14ac:dyDescent="0.25">
      <c r="A97" s="202"/>
      <c r="B97" s="26" t="s">
        <v>134</v>
      </c>
      <c r="C97" s="96"/>
      <c r="D97" s="136">
        <v>0.2</v>
      </c>
      <c r="E97" s="42"/>
    </row>
    <row r="98" spans="1:5" s="24" customFormat="1" ht="15" customHeight="1" x14ac:dyDescent="0.25">
      <c r="A98" s="202"/>
      <c r="B98" s="26" t="s">
        <v>125</v>
      </c>
      <c r="C98" s="135"/>
      <c r="D98" s="98">
        <v>44.3</v>
      </c>
      <c r="E98" s="61"/>
    </row>
    <row r="99" spans="1:5" s="21" customFormat="1" ht="15" customHeight="1" x14ac:dyDescent="0.25">
      <c r="A99" s="202"/>
      <c r="B99" s="27" t="s">
        <v>12</v>
      </c>
      <c r="C99" s="58"/>
      <c r="D99" s="134">
        <v>0.8</v>
      </c>
      <c r="E99" s="41"/>
    </row>
    <row r="100" spans="1:5" s="21" customFormat="1" ht="15" customHeight="1" x14ac:dyDescent="0.25">
      <c r="A100" s="102"/>
      <c r="B100" s="12" t="s">
        <v>109</v>
      </c>
      <c r="C100" s="11" t="s">
        <v>17</v>
      </c>
      <c r="D100" s="13">
        <f t="shared" ref="D100:E100" si="13">SUM(D101)</f>
        <v>2.6</v>
      </c>
      <c r="E100" s="50">
        <f t="shared" si="13"/>
        <v>0</v>
      </c>
    </row>
    <row r="101" spans="1:5" s="21" customFormat="1" ht="15" customHeight="1" x14ac:dyDescent="0.25">
      <c r="A101" s="102"/>
      <c r="B101" s="60" t="s">
        <v>14</v>
      </c>
      <c r="C101" s="195"/>
      <c r="D101" s="80">
        <f>SUM(D102:D103)</f>
        <v>2.6</v>
      </c>
      <c r="E101" s="81"/>
    </row>
    <row r="102" spans="1:5" s="21" customFormat="1" ht="15" customHeight="1" x14ac:dyDescent="0.25">
      <c r="A102" s="178"/>
      <c r="B102" s="26" t="s">
        <v>134</v>
      </c>
      <c r="C102" s="196"/>
      <c r="D102" s="81">
        <v>0.2</v>
      </c>
      <c r="E102" s="81"/>
    </row>
    <row r="103" spans="1:5" s="21" customFormat="1" ht="15" customHeight="1" x14ac:dyDescent="0.25">
      <c r="A103" s="102"/>
      <c r="B103" s="26" t="s">
        <v>125</v>
      </c>
      <c r="C103" s="197"/>
      <c r="D103" s="81">
        <v>2.4</v>
      </c>
      <c r="E103" s="82"/>
    </row>
    <row r="104" spans="1:5" s="21" customFormat="1" ht="18" customHeight="1" x14ac:dyDescent="0.25">
      <c r="A104" s="214" t="s">
        <v>28</v>
      </c>
      <c r="B104" s="18" t="s">
        <v>29</v>
      </c>
      <c r="C104" s="20"/>
      <c r="D104" s="46">
        <f>SUM(D111+D105+D117+D108)</f>
        <v>115.8</v>
      </c>
      <c r="E104" s="47">
        <f>SUM(E111)</f>
        <v>0</v>
      </c>
    </row>
    <row r="105" spans="1:5" s="21" customFormat="1" ht="15" customHeight="1" x14ac:dyDescent="0.25">
      <c r="A105" s="202"/>
      <c r="B105" s="7" t="s">
        <v>105</v>
      </c>
      <c r="C105" s="8" t="s">
        <v>8</v>
      </c>
      <c r="D105" s="79">
        <f t="shared" ref="D105" si="14">SUM(D106)</f>
        <v>1.9</v>
      </c>
      <c r="E105" s="117"/>
    </row>
    <row r="106" spans="1:5" s="21" customFormat="1" ht="15" customHeight="1" x14ac:dyDescent="0.25">
      <c r="A106" s="202"/>
      <c r="B106" s="60" t="s">
        <v>14</v>
      </c>
      <c r="C106" s="195"/>
      <c r="D106" s="80">
        <f>SUM(D107:D107)</f>
        <v>1.9</v>
      </c>
      <c r="E106" s="81"/>
    </row>
    <row r="107" spans="1:5" s="21" customFormat="1" ht="15" customHeight="1" x14ac:dyDescent="0.25">
      <c r="A107" s="202"/>
      <c r="B107" s="26" t="s">
        <v>134</v>
      </c>
      <c r="C107" s="197"/>
      <c r="D107" s="81">
        <v>1.9</v>
      </c>
      <c r="E107" s="82"/>
    </row>
    <row r="108" spans="1:5" s="21" customFormat="1" ht="15" customHeight="1" x14ac:dyDescent="0.25">
      <c r="A108" s="202"/>
      <c r="B108" s="66" t="s">
        <v>107</v>
      </c>
      <c r="C108" s="11" t="s">
        <v>15</v>
      </c>
      <c r="D108" s="13">
        <f t="shared" ref="D108" si="15">SUM(D109)</f>
        <v>4</v>
      </c>
      <c r="E108" s="39"/>
    </row>
    <row r="109" spans="1:5" s="21" customFormat="1" ht="15" customHeight="1" x14ac:dyDescent="0.25">
      <c r="A109" s="202"/>
      <c r="B109" s="25" t="s">
        <v>14</v>
      </c>
      <c r="C109" s="206"/>
      <c r="D109" s="42">
        <f>SUM(D110:D110)</f>
        <v>4</v>
      </c>
      <c r="E109" s="42"/>
    </row>
    <row r="110" spans="1:5" s="21" customFormat="1" ht="15" customHeight="1" x14ac:dyDescent="0.25">
      <c r="A110" s="202"/>
      <c r="B110" s="26" t="s">
        <v>125</v>
      </c>
      <c r="C110" s="207"/>
      <c r="D110" s="22">
        <v>4</v>
      </c>
      <c r="E110" s="38"/>
    </row>
    <row r="111" spans="1:5" s="21" customFormat="1" ht="27" x14ac:dyDescent="0.25">
      <c r="A111" s="202"/>
      <c r="B111" s="12" t="s">
        <v>118</v>
      </c>
      <c r="C111" s="11" t="s">
        <v>16</v>
      </c>
      <c r="D111" s="13">
        <f>SUM(D114+D112)</f>
        <v>109.8</v>
      </c>
      <c r="E111" s="50">
        <f>SUM(E114)</f>
        <v>0</v>
      </c>
    </row>
    <row r="112" spans="1:5" s="21" customFormat="1" x14ac:dyDescent="0.25">
      <c r="A112" s="202"/>
      <c r="B112" s="60" t="s">
        <v>14</v>
      </c>
      <c r="C112" s="208"/>
      <c r="D112" s="80">
        <f>SUM(D113:D113)</f>
        <v>108.6</v>
      </c>
      <c r="E112" s="81"/>
    </row>
    <row r="113" spans="1:5" s="21" customFormat="1" x14ac:dyDescent="0.25">
      <c r="A113" s="202"/>
      <c r="B113" s="26" t="s">
        <v>125</v>
      </c>
      <c r="C113" s="209"/>
      <c r="D113" s="81">
        <v>108.6</v>
      </c>
      <c r="E113" s="82"/>
    </row>
    <row r="114" spans="1:5" s="21" customFormat="1" ht="15" customHeight="1" x14ac:dyDescent="0.25">
      <c r="A114" s="202"/>
      <c r="B114" s="27" t="s">
        <v>12</v>
      </c>
      <c r="C114" s="210"/>
      <c r="D114" s="15">
        <v>1.2</v>
      </c>
      <c r="E114" s="41"/>
    </row>
    <row r="115" spans="1:5" s="21" customFormat="1" ht="15" customHeight="1" x14ac:dyDescent="0.25">
      <c r="A115" s="102"/>
      <c r="B115" s="12" t="s">
        <v>109</v>
      </c>
      <c r="C115" s="11" t="s">
        <v>17</v>
      </c>
      <c r="D115" s="13">
        <f t="shared" ref="D115:E115" si="16">SUM(D116)</f>
        <v>0.1</v>
      </c>
      <c r="E115" s="50">
        <f t="shared" si="16"/>
        <v>0</v>
      </c>
    </row>
    <row r="116" spans="1:5" s="21" customFormat="1" ht="15" customHeight="1" x14ac:dyDescent="0.25">
      <c r="A116" s="102"/>
      <c r="B116" s="60" t="s">
        <v>14</v>
      </c>
      <c r="C116" s="195"/>
      <c r="D116" s="80">
        <f>SUM(D117:D117)</f>
        <v>0.1</v>
      </c>
      <c r="E116" s="81"/>
    </row>
    <row r="117" spans="1:5" s="21" customFormat="1" ht="15" customHeight="1" x14ac:dyDescent="0.25">
      <c r="A117" s="102"/>
      <c r="B117" s="26" t="s">
        <v>134</v>
      </c>
      <c r="C117" s="197"/>
      <c r="D117" s="81">
        <v>0.1</v>
      </c>
      <c r="E117" s="82"/>
    </row>
    <row r="118" spans="1:5" s="21" customFormat="1" ht="18" customHeight="1" x14ac:dyDescent="0.25">
      <c r="A118" s="214" t="s">
        <v>30</v>
      </c>
      <c r="B118" s="18" t="s">
        <v>31</v>
      </c>
      <c r="C118" s="19"/>
      <c r="D118" s="46">
        <f>SUM(D122+D119+D128)</f>
        <v>73.699999999999989</v>
      </c>
      <c r="E118" s="47">
        <f>SUM(E122)</f>
        <v>0</v>
      </c>
    </row>
    <row r="119" spans="1:5" s="21" customFormat="1" ht="15" customHeight="1" x14ac:dyDescent="0.25">
      <c r="A119" s="202"/>
      <c r="B119" s="7" t="s">
        <v>105</v>
      </c>
      <c r="C119" s="8" t="s">
        <v>8</v>
      </c>
      <c r="D119" s="79">
        <f t="shared" ref="D119" si="17">SUM(D120)</f>
        <v>0.5</v>
      </c>
      <c r="E119" s="117"/>
    </row>
    <row r="120" spans="1:5" s="21" customFormat="1" ht="15" customHeight="1" x14ac:dyDescent="0.25">
      <c r="A120" s="202"/>
      <c r="B120" s="60" t="s">
        <v>14</v>
      </c>
      <c r="C120" s="195"/>
      <c r="D120" s="80">
        <f>SUM(D121:D121)</f>
        <v>0.5</v>
      </c>
      <c r="E120" s="81"/>
    </row>
    <row r="121" spans="1:5" s="21" customFormat="1" ht="15" customHeight="1" x14ac:dyDescent="0.25">
      <c r="A121" s="202"/>
      <c r="B121" s="26" t="s">
        <v>134</v>
      </c>
      <c r="C121" s="197"/>
      <c r="D121" s="81">
        <v>0.5</v>
      </c>
      <c r="E121" s="82"/>
    </row>
    <row r="122" spans="1:5" s="21" customFormat="1" ht="27" x14ac:dyDescent="0.25">
      <c r="A122" s="202"/>
      <c r="B122" s="12" t="s">
        <v>118</v>
      </c>
      <c r="C122" s="49" t="s">
        <v>16</v>
      </c>
      <c r="D122" s="13">
        <f>SUM(D125+D123)</f>
        <v>73.099999999999994</v>
      </c>
      <c r="E122" s="50">
        <f>SUM(E125)</f>
        <v>0</v>
      </c>
    </row>
    <row r="123" spans="1:5" s="21" customFormat="1" x14ac:dyDescent="0.25">
      <c r="A123" s="202"/>
      <c r="B123" s="60" t="s">
        <v>14</v>
      </c>
      <c r="C123" s="96"/>
      <c r="D123" s="80">
        <f>SUM(D124)</f>
        <v>61.9</v>
      </c>
      <c r="E123" s="42"/>
    </row>
    <row r="124" spans="1:5" s="21" customFormat="1" x14ac:dyDescent="0.25">
      <c r="A124" s="202"/>
      <c r="B124" s="26" t="s">
        <v>125</v>
      </c>
      <c r="C124" s="96"/>
      <c r="D124" s="136">
        <v>61.9</v>
      </c>
      <c r="E124" s="42"/>
    </row>
    <row r="125" spans="1:5" s="21" customFormat="1" ht="15" customHeight="1" x14ac:dyDescent="0.25">
      <c r="A125" s="202"/>
      <c r="B125" s="27" t="s">
        <v>12</v>
      </c>
      <c r="C125" s="36"/>
      <c r="D125" s="15">
        <v>11.2</v>
      </c>
      <c r="E125" s="41"/>
    </row>
    <row r="126" spans="1:5" s="21" customFormat="1" ht="15" customHeight="1" x14ac:dyDescent="0.25">
      <c r="A126" s="102"/>
      <c r="B126" s="12" t="s">
        <v>109</v>
      </c>
      <c r="C126" s="11" t="s">
        <v>17</v>
      </c>
      <c r="D126" s="13">
        <f t="shared" ref="D126:E126" si="18">SUM(D127)</f>
        <v>0.1</v>
      </c>
      <c r="E126" s="50">
        <f t="shared" si="18"/>
        <v>0</v>
      </c>
    </row>
    <row r="127" spans="1:5" s="21" customFormat="1" ht="15" customHeight="1" x14ac:dyDescent="0.25">
      <c r="A127" s="102"/>
      <c r="B127" s="60" t="s">
        <v>14</v>
      </c>
      <c r="C127" s="195"/>
      <c r="D127" s="80">
        <f>SUM(D128:D128)</f>
        <v>0.1</v>
      </c>
      <c r="E127" s="81"/>
    </row>
    <row r="128" spans="1:5" s="21" customFormat="1" ht="15" customHeight="1" x14ac:dyDescent="0.25">
      <c r="A128" s="102"/>
      <c r="B128" s="26" t="s">
        <v>134</v>
      </c>
      <c r="C128" s="197"/>
      <c r="D128" s="81">
        <v>0.1</v>
      </c>
      <c r="E128" s="82"/>
    </row>
    <row r="129" spans="1:5" s="21" customFormat="1" ht="18" customHeight="1" x14ac:dyDescent="0.25">
      <c r="A129" s="214" t="s">
        <v>32</v>
      </c>
      <c r="B129" s="18" t="s">
        <v>33</v>
      </c>
      <c r="C129" s="20"/>
      <c r="D129" s="46">
        <f>SUM(D137+D130+D142+D134)</f>
        <v>40.800000000000004</v>
      </c>
      <c r="E129" s="47">
        <f>SUM(E137)</f>
        <v>0</v>
      </c>
    </row>
    <row r="130" spans="1:5" s="21" customFormat="1" ht="15" customHeight="1" x14ac:dyDescent="0.25">
      <c r="A130" s="202"/>
      <c r="B130" s="7" t="s">
        <v>105</v>
      </c>
      <c r="C130" s="8" t="s">
        <v>8</v>
      </c>
      <c r="D130" s="79">
        <f t="shared" ref="D130" si="19">SUM(D131)</f>
        <v>9.5</v>
      </c>
      <c r="E130" s="117"/>
    </row>
    <row r="131" spans="1:5" s="21" customFormat="1" ht="15" customHeight="1" x14ac:dyDescent="0.25">
      <c r="A131" s="202"/>
      <c r="B131" s="60" t="s">
        <v>14</v>
      </c>
      <c r="C131" s="195"/>
      <c r="D131" s="80">
        <f>SUM(D132:D133)</f>
        <v>9.5</v>
      </c>
      <c r="E131" s="81"/>
    </row>
    <row r="132" spans="1:5" s="21" customFormat="1" ht="15" customHeight="1" x14ac:dyDescent="0.25">
      <c r="A132" s="202"/>
      <c r="B132" s="26" t="s">
        <v>134</v>
      </c>
      <c r="C132" s="196"/>
      <c r="D132" s="81">
        <v>3.6</v>
      </c>
      <c r="E132" s="82"/>
    </row>
    <row r="133" spans="1:5" s="21" customFormat="1" ht="15" customHeight="1" x14ac:dyDescent="0.25">
      <c r="A133" s="202"/>
      <c r="B133" s="26" t="s">
        <v>125</v>
      </c>
      <c r="C133" s="232"/>
      <c r="D133" s="81">
        <v>5.9</v>
      </c>
      <c r="E133" s="82"/>
    </row>
    <row r="134" spans="1:5" s="21" customFormat="1" ht="15" customHeight="1" x14ac:dyDescent="0.25">
      <c r="A134" s="202"/>
      <c r="B134" s="66" t="s">
        <v>107</v>
      </c>
      <c r="C134" s="11" t="s">
        <v>15</v>
      </c>
      <c r="D134" s="13">
        <f t="shared" ref="D134" si="20">SUM(D135)</f>
        <v>2</v>
      </c>
      <c r="E134" s="39"/>
    </row>
    <row r="135" spans="1:5" s="21" customFormat="1" ht="15" customHeight="1" x14ac:dyDescent="0.25">
      <c r="A135" s="202"/>
      <c r="B135" s="25" t="s">
        <v>14</v>
      </c>
      <c r="C135" s="206"/>
      <c r="D135" s="42">
        <f>SUM(D136:D136)</f>
        <v>2</v>
      </c>
      <c r="E135" s="42"/>
    </row>
    <row r="136" spans="1:5" s="21" customFormat="1" ht="15" customHeight="1" x14ac:dyDescent="0.25">
      <c r="A136" s="202"/>
      <c r="B136" s="26" t="s">
        <v>125</v>
      </c>
      <c r="C136" s="207"/>
      <c r="D136" s="22">
        <v>2</v>
      </c>
      <c r="E136" s="38"/>
    </row>
    <row r="137" spans="1:5" s="21" customFormat="1" ht="27" x14ac:dyDescent="0.25">
      <c r="A137" s="202"/>
      <c r="B137" s="63" t="s">
        <v>118</v>
      </c>
      <c r="C137" s="62" t="s">
        <v>16</v>
      </c>
      <c r="D137" s="137">
        <f>SUM(D141+D138)</f>
        <v>29.1</v>
      </c>
      <c r="E137" s="121">
        <f>SUM(E141)</f>
        <v>0</v>
      </c>
    </row>
    <row r="138" spans="1:5" s="21" customFormat="1" x14ac:dyDescent="0.25">
      <c r="A138" s="202"/>
      <c r="B138" s="60" t="s">
        <v>14</v>
      </c>
      <c r="C138" s="96"/>
      <c r="D138" s="80">
        <f>SUM(D139:D140)</f>
        <v>28.1</v>
      </c>
      <c r="E138" s="42"/>
    </row>
    <row r="139" spans="1:5" s="21" customFormat="1" x14ac:dyDescent="0.25">
      <c r="A139" s="202"/>
      <c r="B139" s="26" t="s">
        <v>134</v>
      </c>
      <c r="C139" s="96"/>
      <c r="D139" s="136">
        <v>0.3</v>
      </c>
      <c r="E139" s="42"/>
    </row>
    <row r="140" spans="1:5" s="21" customFormat="1" x14ac:dyDescent="0.25">
      <c r="A140" s="202"/>
      <c r="B140" s="26" t="s">
        <v>125</v>
      </c>
      <c r="C140" s="135"/>
      <c r="D140" s="98">
        <v>27.8</v>
      </c>
      <c r="E140" s="61"/>
    </row>
    <row r="141" spans="1:5" s="21" customFormat="1" ht="15" customHeight="1" x14ac:dyDescent="0.25">
      <c r="A141" s="202"/>
      <c r="B141" s="27" t="s">
        <v>12</v>
      </c>
      <c r="C141" s="58"/>
      <c r="D141" s="134">
        <v>1</v>
      </c>
      <c r="E141" s="41"/>
    </row>
    <row r="142" spans="1:5" s="21" customFormat="1" ht="15" customHeight="1" x14ac:dyDescent="0.25">
      <c r="A142" s="102"/>
      <c r="B142" s="12" t="s">
        <v>109</v>
      </c>
      <c r="C142" s="11" t="s">
        <v>17</v>
      </c>
      <c r="D142" s="13">
        <f t="shared" ref="D142:E142" si="21">SUM(D143)</f>
        <v>0.2</v>
      </c>
      <c r="E142" s="50">
        <f t="shared" si="21"/>
        <v>0</v>
      </c>
    </row>
    <row r="143" spans="1:5" s="21" customFormat="1" ht="15" customHeight="1" x14ac:dyDescent="0.25">
      <c r="A143" s="102"/>
      <c r="B143" s="60" t="s">
        <v>14</v>
      </c>
      <c r="C143" s="195"/>
      <c r="D143" s="80">
        <f>SUM(D144:D144)</f>
        <v>0.2</v>
      </c>
      <c r="E143" s="81"/>
    </row>
    <row r="144" spans="1:5" s="21" customFormat="1" ht="15" customHeight="1" x14ac:dyDescent="0.25">
      <c r="A144" s="102"/>
      <c r="B144" s="26" t="s">
        <v>134</v>
      </c>
      <c r="C144" s="197"/>
      <c r="D144" s="81">
        <v>0.2</v>
      </c>
      <c r="E144" s="82"/>
    </row>
    <row r="145" spans="1:5" s="21" customFormat="1" ht="18" customHeight="1" x14ac:dyDescent="0.25">
      <c r="A145" s="214" t="s">
        <v>34</v>
      </c>
      <c r="B145" s="18" t="s">
        <v>35</v>
      </c>
      <c r="C145" s="20"/>
      <c r="D145" s="46">
        <f>SUM(D153+D146+D158+D150)</f>
        <v>101.49999999999999</v>
      </c>
      <c r="E145" s="47">
        <f>SUM(E153+E146+E158)</f>
        <v>0</v>
      </c>
    </row>
    <row r="146" spans="1:5" s="21" customFormat="1" ht="18" customHeight="1" x14ac:dyDescent="0.25">
      <c r="A146" s="215"/>
      <c r="B146" s="7" t="s">
        <v>130</v>
      </c>
      <c r="C146" s="62" t="s">
        <v>8</v>
      </c>
      <c r="D146" s="9">
        <f>SUM(D147)</f>
        <v>21.7</v>
      </c>
      <c r="E146" s="119">
        <f>SUM(E149)</f>
        <v>0</v>
      </c>
    </row>
    <row r="147" spans="1:5" s="21" customFormat="1" ht="15" customHeight="1" x14ac:dyDescent="0.25">
      <c r="A147" s="215"/>
      <c r="B147" s="25" t="s">
        <v>14</v>
      </c>
      <c r="C147" s="206"/>
      <c r="D147" s="42">
        <f>SUM(D148:D149)</f>
        <v>21.7</v>
      </c>
      <c r="E147" s="42"/>
    </row>
    <row r="148" spans="1:5" s="21" customFormat="1" ht="15" customHeight="1" x14ac:dyDescent="0.25">
      <c r="A148" s="215"/>
      <c r="B148" s="26" t="s">
        <v>134</v>
      </c>
      <c r="C148" s="216"/>
      <c r="D148" s="22">
        <v>3.7</v>
      </c>
      <c r="E148" s="42"/>
    </row>
    <row r="149" spans="1:5" s="21" customFormat="1" ht="15" customHeight="1" x14ac:dyDescent="0.25">
      <c r="A149" s="215"/>
      <c r="B149" s="26" t="s">
        <v>125</v>
      </c>
      <c r="C149" s="216"/>
      <c r="D149" s="22">
        <v>18</v>
      </c>
      <c r="E149" s="38"/>
    </row>
    <row r="150" spans="1:5" s="21" customFormat="1" ht="15" customHeight="1" x14ac:dyDescent="0.25">
      <c r="A150" s="215"/>
      <c r="B150" s="66" t="s">
        <v>107</v>
      </c>
      <c r="C150" s="11" t="s">
        <v>15</v>
      </c>
      <c r="D150" s="13">
        <f t="shared" ref="D150" si="22">SUM(D151)</f>
        <v>15</v>
      </c>
      <c r="E150" s="39"/>
    </row>
    <row r="151" spans="1:5" s="21" customFormat="1" ht="15" customHeight="1" x14ac:dyDescent="0.25">
      <c r="A151" s="215"/>
      <c r="B151" s="25" t="s">
        <v>14</v>
      </c>
      <c r="C151" s="206"/>
      <c r="D151" s="42">
        <f>SUM(D152:D152)</f>
        <v>15</v>
      </c>
      <c r="E151" s="42"/>
    </row>
    <row r="152" spans="1:5" s="21" customFormat="1" ht="15" customHeight="1" x14ac:dyDescent="0.25">
      <c r="A152" s="215"/>
      <c r="B152" s="26" t="s">
        <v>125</v>
      </c>
      <c r="C152" s="207"/>
      <c r="D152" s="22">
        <v>15</v>
      </c>
      <c r="E152" s="38"/>
    </row>
    <row r="153" spans="1:5" s="21" customFormat="1" ht="27" x14ac:dyDescent="0.25">
      <c r="A153" s="215"/>
      <c r="B153" s="64" t="s">
        <v>118</v>
      </c>
      <c r="C153" s="62" t="s">
        <v>16</v>
      </c>
      <c r="D153" s="13">
        <f>SUM(D157+D154)</f>
        <v>64.699999999999989</v>
      </c>
      <c r="E153" s="50">
        <f>SUM(E157)</f>
        <v>0</v>
      </c>
    </row>
    <row r="154" spans="1:5" s="21" customFormat="1" x14ac:dyDescent="0.25">
      <c r="A154" s="202"/>
      <c r="B154" s="60" t="s">
        <v>14</v>
      </c>
      <c r="C154" s="96"/>
      <c r="D154" s="80">
        <f>SUM(D155:D156)</f>
        <v>60.599999999999994</v>
      </c>
      <c r="E154" s="42"/>
    </row>
    <row r="155" spans="1:5" s="21" customFormat="1" x14ac:dyDescent="0.25">
      <c r="A155" s="202"/>
      <c r="B155" s="26" t="s">
        <v>134</v>
      </c>
      <c r="C155" s="96"/>
      <c r="D155" s="136">
        <v>0.3</v>
      </c>
      <c r="E155" s="42"/>
    </row>
    <row r="156" spans="1:5" s="21" customFormat="1" x14ac:dyDescent="0.25">
      <c r="A156" s="202"/>
      <c r="B156" s="26" t="s">
        <v>125</v>
      </c>
      <c r="C156" s="135"/>
      <c r="D156" s="98">
        <v>60.3</v>
      </c>
      <c r="E156" s="61"/>
    </row>
    <row r="157" spans="1:5" s="21" customFormat="1" ht="15" customHeight="1" x14ac:dyDescent="0.25">
      <c r="A157" s="202"/>
      <c r="B157" s="27" t="s">
        <v>12</v>
      </c>
      <c r="C157" s="72"/>
      <c r="D157" s="134">
        <v>4.0999999999999996</v>
      </c>
      <c r="E157" s="120"/>
    </row>
    <row r="158" spans="1:5" s="21" customFormat="1" ht="15" customHeight="1" x14ac:dyDescent="0.25">
      <c r="A158" s="102"/>
      <c r="B158" s="12" t="s">
        <v>109</v>
      </c>
      <c r="C158" s="11" t="s">
        <v>17</v>
      </c>
      <c r="D158" s="13">
        <f t="shared" ref="D158:E158" si="23">SUM(D159)</f>
        <v>0.1</v>
      </c>
      <c r="E158" s="50">
        <f t="shared" si="23"/>
        <v>0</v>
      </c>
    </row>
    <row r="159" spans="1:5" s="21" customFormat="1" ht="15" customHeight="1" x14ac:dyDescent="0.25">
      <c r="A159" s="102"/>
      <c r="B159" s="60" t="s">
        <v>14</v>
      </c>
      <c r="C159" s="195"/>
      <c r="D159" s="80">
        <f>SUM(D160:D160)</f>
        <v>0.1</v>
      </c>
      <c r="E159" s="81"/>
    </row>
    <row r="160" spans="1:5" s="21" customFormat="1" ht="15" customHeight="1" x14ac:dyDescent="0.25">
      <c r="A160" s="102"/>
      <c r="B160" s="26" t="s">
        <v>134</v>
      </c>
      <c r="C160" s="197"/>
      <c r="D160" s="81">
        <v>0.1</v>
      </c>
      <c r="E160" s="82"/>
    </row>
    <row r="161" spans="1:5" s="21" customFormat="1" ht="18" customHeight="1" x14ac:dyDescent="0.25">
      <c r="A161" s="214" t="s">
        <v>36</v>
      </c>
      <c r="B161" s="18" t="s">
        <v>37</v>
      </c>
      <c r="C161" s="20"/>
      <c r="D161" s="46">
        <f>SUM(D166+D162+D172)</f>
        <v>42.9</v>
      </c>
      <c r="E161" s="47">
        <f>SUM(E166)</f>
        <v>0</v>
      </c>
    </row>
    <row r="162" spans="1:5" s="21" customFormat="1" ht="15" customHeight="1" x14ac:dyDescent="0.25">
      <c r="A162" s="202"/>
      <c r="B162" s="7" t="s">
        <v>105</v>
      </c>
      <c r="C162" s="8" t="s">
        <v>8</v>
      </c>
      <c r="D162" s="79">
        <f t="shared" ref="D162" si="24">SUM(D163)</f>
        <v>10.5</v>
      </c>
      <c r="E162" s="117"/>
    </row>
    <row r="163" spans="1:5" s="21" customFormat="1" ht="15" customHeight="1" x14ac:dyDescent="0.25">
      <c r="A163" s="202"/>
      <c r="B163" s="60" t="s">
        <v>14</v>
      </c>
      <c r="C163" s="208"/>
      <c r="D163" s="164">
        <f>SUM(D164:D165)</f>
        <v>10.5</v>
      </c>
      <c r="E163" s="81"/>
    </row>
    <row r="164" spans="1:5" s="21" customFormat="1" ht="15" customHeight="1" x14ac:dyDescent="0.25">
      <c r="A164" s="202"/>
      <c r="B164" s="26" t="s">
        <v>134</v>
      </c>
      <c r="C164" s="209"/>
      <c r="D164" s="190">
        <v>2.5</v>
      </c>
      <c r="E164" s="82"/>
    </row>
    <row r="165" spans="1:5" s="21" customFormat="1" ht="15" customHeight="1" x14ac:dyDescent="0.25">
      <c r="A165" s="202"/>
      <c r="B165" s="26" t="s">
        <v>125</v>
      </c>
      <c r="C165" s="210"/>
      <c r="D165" s="193">
        <v>8</v>
      </c>
      <c r="E165" s="192"/>
    </row>
    <row r="166" spans="1:5" s="24" customFormat="1" ht="27" x14ac:dyDescent="0.25">
      <c r="A166" s="202"/>
      <c r="B166" s="12" t="s">
        <v>118</v>
      </c>
      <c r="C166" s="49" t="s">
        <v>16</v>
      </c>
      <c r="D166" s="137">
        <f>SUM(D169+D167)</f>
        <v>32.299999999999997</v>
      </c>
      <c r="E166" s="50">
        <f>SUM(E169)</f>
        <v>0</v>
      </c>
    </row>
    <row r="167" spans="1:5" s="24" customFormat="1" ht="15" customHeight="1" x14ac:dyDescent="0.25">
      <c r="A167" s="202"/>
      <c r="B167" s="60" t="s">
        <v>14</v>
      </c>
      <c r="C167" s="208"/>
      <c r="D167" s="80">
        <f>SUM(D168:D168)</f>
        <v>30.9</v>
      </c>
      <c r="E167" s="81"/>
    </row>
    <row r="168" spans="1:5" s="24" customFormat="1" ht="15" customHeight="1" x14ac:dyDescent="0.25">
      <c r="A168" s="202"/>
      <c r="B168" s="26" t="s">
        <v>125</v>
      </c>
      <c r="C168" s="209"/>
      <c r="D168" s="81">
        <v>30.9</v>
      </c>
      <c r="E168" s="82"/>
    </row>
    <row r="169" spans="1:5" s="21" customFormat="1" ht="15" customHeight="1" x14ac:dyDescent="0.25">
      <c r="A169" s="202"/>
      <c r="B169" s="27" t="s">
        <v>12</v>
      </c>
      <c r="C169" s="210"/>
      <c r="D169" s="15">
        <v>1.4</v>
      </c>
      <c r="E169" s="41"/>
    </row>
    <row r="170" spans="1:5" s="21" customFormat="1" ht="15" customHeight="1" x14ac:dyDescent="0.25">
      <c r="A170" s="102"/>
      <c r="B170" s="12" t="s">
        <v>109</v>
      </c>
      <c r="C170" s="11" t="s">
        <v>17</v>
      </c>
      <c r="D170" s="13">
        <f t="shared" ref="D170:E170" si="25">SUM(D171)</f>
        <v>0.1</v>
      </c>
      <c r="E170" s="50">
        <f t="shared" si="25"/>
        <v>0</v>
      </c>
    </row>
    <row r="171" spans="1:5" s="21" customFormat="1" ht="15" customHeight="1" x14ac:dyDescent="0.25">
      <c r="A171" s="102"/>
      <c r="B171" s="60" t="s">
        <v>14</v>
      </c>
      <c r="C171" s="195"/>
      <c r="D171" s="80">
        <f>SUM(D172:D172)</f>
        <v>0.1</v>
      </c>
      <c r="E171" s="81"/>
    </row>
    <row r="172" spans="1:5" s="21" customFormat="1" ht="15" customHeight="1" x14ac:dyDescent="0.25">
      <c r="A172" s="102"/>
      <c r="B172" s="26" t="s">
        <v>134</v>
      </c>
      <c r="C172" s="197"/>
      <c r="D172" s="81">
        <v>0.1</v>
      </c>
      <c r="E172" s="82"/>
    </row>
    <row r="173" spans="1:5" s="21" customFormat="1" ht="18" customHeight="1" x14ac:dyDescent="0.25">
      <c r="A173" s="214" t="s">
        <v>38</v>
      </c>
      <c r="B173" s="18" t="s">
        <v>39</v>
      </c>
      <c r="C173" s="20"/>
      <c r="D173" s="46">
        <f>SUM(D178+D174+D183)</f>
        <v>77.2</v>
      </c>
      <c r="E173" s="47">
        <f>SUM(E178)</f>
        <v>0</v>
      </c>
    </row>
    <row r="174" spans="1:5" s="21" customFormat="1" ht="15" customHeight="1" x14ac:dyDescent="0.25">
      <c r="A174" s="202"/>
      <c r="B174" s="7" t="s">
        <v>105</v>
      </c>
      <c r="C174" s="8" t="s">
        <v>8</v>
      </c>
      <c r="D174" s="79">
        <f t="shared" ref="D174" si="26">SUM(D175)</f>
        <v>3.4000000000000004</v>
      </c>
      <c r="E174" s="117"/>
    </row>
    <row r="175" spans="1:5" s="21" customFormat="1" ht="15" customHeight="1" x14ac:dyDescent="0.25">
      <c r="A175" s="202"/>
      <c r="B175" s="60" t="s">
        <v>14</v>
      </c>
      <c r="C175" s="208"/>
      <c r="D175" s="80">
        <f>SUM(D176:D177)</f>
        <v>3.4000000000000004</v>
      </c>
      <c r="E175" s="81"/>
    </row>
    <row r="176" spans="1:5" s="21" customFormat="1" ht="15" customHeight="1" x14ac:dyDescent="0.25">
      <c r="A176" s="202"/>
      <c r="B176" s="26" t="s">
        <v>134</v>
      </c>
      <c r="C176" s="209"/>
      <c r="D176" s="190">
        <v>1.8</v>
      </c>
      <c r="E176" s="82"/>
    </row>
    <row r="177" spans="1:5" s="21" customFormat="1" ht="15" customHeight="1" x14ac:dyDescent="0.25">
      <c r="A177" s="202"/>
      <c r="B177" s="26" t="s">
        <v>125</v>
      </c>
      <c r="C177" s="210"/>
      <c r="D177" s="81">
        <v>1.6</v>
      </c>
      <c r="E177" s="192"/>
    </row>
    <row r="178" spans="1:5" s="21" customFormat="1" ht="27" x14ac:dyDescent="0.25">
      <c r="A178" s="202"/>
      <c r="B178" s="12" t="s">
        <v>118</v>
      </c>
      <c r="C178" s="11" t="s">
        <v>16</v>
      </c>
      <c r="D178" s="137">
        <f>SUM(D182+D179)</f>
        <v>73.599999999999994</v>
      </c>
      <c r="E178" s="50">
        <f>SUM(E182)</f>
        <v>0</v>
      </c>
    </row>
    <row r="179" spans="1:5" s="21" customFormat="1" x14ac:dyDescent="0.25">
      <c r="A179" s="202"/>
      <c r="B179" s="60" t="s">
        <v>14</v>
      </c>
      <c r="C179" s="96"/>
      <c r="D179" s="80">
        <f>SUM(D180:D181)</f>
        <v>71.899999999999991</v>
      </c>
      <c r="E179" s="42"/>
    </row>
    <row r="180" spans="1:5" s="21" customFormat="1" x14ac:dyDescent="0.25">
      <c r="A180" s="202"/>
      <c r="B180" s="26" t="s">
        <v>134</v>
      </c>
      <c r="C180" s="96"/>
      <c r="D180" s="22">
        <v>0.3</v>
      </c>
      <c r="E180" s="42"/>
    </row>
    <row r="181" spans="1:5" s="21" customFormat="1" x14ac:dyDescent="0.25">
      <c r="A181" s="202"/>
      <c r="B181" s="26" t="s">
        <v>125</v>
      </c>
      <c r="C181" s="96"/>
      <c r="D181" s="22">
        <v>71.599999999999994</v>
      </c>
      <c r="E181" s="42"/>
    </row>
    <row r="182" spans="1:5" s="21" customFormat="1" ht="15" customHeight="1" x14ac:dyDescent="0.25">
      <c r="A182" s="202"/>
      <c r="B182" s="27" t="s">
        <v>12</v>
      </c>
      <c r="C182" s="59"/>
      <c r="D182" s="6">
        <v>1.7</v>
      </c>
      <c r="E182" s="41"/>
    </row>
    <row r="183" spans="1:5" s="21" customFormat="1" ht="15" customHeight="1" x14ac:dyDescent="0.25">
      <c r="A183" s="102"/>
      <c r="B183" s="12" t="s">
        <v>109</v>
      </c>
      <c r="C183" s="11" t="s">
        <v>17</v>
      </c>
      <c r="D183" s="13">
        <f t="shared" ref="D183:E183" si="27">SUM(D184)</f>
        <v>0.2</v>
      </c>
      <c r="E183" s="50">
        <f t="shared" si="27"/>
        <v>0</v>
      </c>
    </row>
    <row r="184" spans="1:5" s="21" customFormat="1" ht="15" customHeight="1" x14ac:dyDescent="0.25">
      <c r="A184" s="102"/>
      <c r="B184" s="60" t="s">
        <v>14</v>
      </c>
      <c r="C184" s="195"/>
      <c r="D184" s="80">
        <f>SUM(D185:D185)</f>
        <v>0.2</v>
      </c>
      <c r="E184" s="81"/>
    </row>
    <row r="185" spans="1:5" s="21" customFormat="1" ht="15" customHeight="1" x14ac:dyDescent="0.25">
      <c r="A185" s="102"/>
      <c r="B185" s="26" t="s">
        <v>134</v>
      </c>
      <c r="C185" s="197"/>
      <c r="D185" s="81">
        <v>0.2</v>
      </c>
      <c r="E185" s="82"/>
    </row>
    <row r="186" spans="1:5" s="21" customFormat="1" ht="18" customHeight="1" x14ac:dyDescent="0.25">
      <c r="A186" s="214" t="s">
        <v>40</v>
      </c>
      <c r="B186" s="18" t="s">
        <v>41</v>
      </c>
      <c r="C186" s="20"/>
      <c r="D186" s="46">
        <f>SUM(D191+D187+D196)</f>
        <v>153.60000000000002</v>
      </c>
      <c r="E186" s="47">
        <f>SUM(E191)</f>
        <v>0</v>
      </c>
    </row>
    <row r="187" spans="1:5" s="21" customFormat="1" ht="15" customHeight="1" x14ac:dyDescent="0.25">
      <c r="A187" s="215"/>
      <c r="B187" s="7" t="s">
        <v>105</v>
      </c>
      <c r="C187" s="8" t="s">
        <v>8</v>
      </c>
      <c r="D187" s="79">
        <f t="shared" ref="D187" si="28">SUM(D188)</f>
        <v>20.799999999999997</v>
      </c>
      <c r="E187" s="117"/>
    </row>
    <row r="188" spans="1:5" s="21" customFormat="1" ht="15" customHeight="1" x14ac:dyDescent="0.25">
      <c r="A188" s="215"/>
      <c r="B188" s="60" t="s">
        <v>14</v>
      </c>
      <c r="C188" s="195"/>
      <c r="D188" s="80">
        <f>SUM(D189:D190)</f>
        <v>20.799999999999997</v>
      </c>
      <c r="E188" s="81"/>
    </row>
    <row r="189" spans="1:5" s="21" customFormat="1" ht="15" customHeight="1" x14ac:dyDescent="0.25">
      <c r="A189" s="215"/>
      <c r="B189" s="26" t="s">
        <v>134</v>
      </c>
      <c r="C189" s="196"/>
      <c r="D189" s="81">
        <v>1.9</v>
      </c>
      <c r="E189" s="82"/>
    </row>
    <row r="190" spans="1:5" s="21" customFormat="1" ht="15" customHeight="1" x14ac:dyDescent="0.25">
      <c r="A190" s="215"/>
      <c r="B190" s="138" t="s">
        <v>125</v>
      </c>
      <c r="C190" s="232"/>
      <c r="D190" s="81">
        <v>18.899999999999999</v>
      </c>
      <c r="E190" s="82"/>
    </row>
    <row r="191" spans="1:5" s="21" customFormat="1" ht="27" x14ac:dyDescent="0.25">
      <c r="A191" s="215"/>
      <c r="B191" s="64" t="s">
        <v>118</v>
      </c>
      <c r="C191" s="62" t="s">
        <v>16</v>
      </c>
      <c r="D191" s="137">
        <f>SUM(D195+D192)</f>
        <v>132.5</v>
      </c>
      <c r="E191" s="121">
        <f>SUM(E195)</f>
        <v>0</v>
      </c>
    </row>
    <row r="192" spans="1:5" s="21" customFormat="1" x14ac:dyDescent="0.25">
      <c r="A192" s="202"/>
      <c r="B192" s="60" t="s">
        <v>14</v>
      </c>
      <c r="C192" s="96"/>
      <c r="D192" s="80">
        <f>SUM(D193:D194)</f>
        <v>129.5</v>
      </c>
      <c r="E192" s="42"/>
    </row>
    <row r="193" spans="1:5" s="21" customFormat="1" x14ac:dyDescent="0.25">
      <c r="A193" s="202"/>
      <c r="B193" s="26" t="s">
        <v>134</v>
      </c>
      <c r="C193" s="96"/>
      <c r="D193" s="22">
        <v>0.3</v>
      </c>
      <c r="E193" s="42"/>
    </row>
    <row r="194" spans="1:5" s="21" customFormat="1" x14ac:dyDescent="0.25">
      <c r="A194" s="202"/>
      <c r="B194" s="26" t="s">
        <v>125</v>
      </c>
      <c r="C194" s="96"/>
      <c r="D194" s="22">
        <v>129.19999999999999</v>
      </c>
      <c r="E194" s="42"/>
    </row>
    <row r="195" spans="1:5" s="21" customFormat="1" ht="15" customHeight="1" x14ac:dyDescent="0.25">
      <c r="A195" s="202"/>
      <c r="B195" s="27" t="s">
        <v>12</v>
      </c>
      <c r="C195" s="57"/>
      <c r="D195" s="6">
        <v>3</v>
      </c>
      <c r="E195" s="41"/>
    </row>
    <row r="196" spans="1:5" s="21" customFormat="1" ht="15" customHeight="1" x14ac:dyDescent="0.25">
      <c r="A196" s="102"/>
      <c r="B196" s="12" t="s">
        <v>109</v>
      </c>
      <c r="C196" s="11" t="s">
        <v>17</v>
      </c>
      <c r="D196" s="13">
        <f t="shared" ref="D196:E196" si="29">SUM(D197)</f>
        <v>0.3</v>
      </c>
      <c r="E196" s="50">
        <f t="shared" si="29"/>
        <v>0</v>
      </c>
    </row>
    <row r="197" spans="1:5" s="21" customFormat="1" ht="15" customHeight="1" x14ac:dyDescent="0.25">
      <c r="A197" s="102"/>
      <c r="B197" s="60" t="s">
        <v>14</v>
      </c>
      <c r="C197" s="195"/>
      <c r="D197" s="80">
        <f>SUM(D198:D198)</f>
        <v>0.3</v>
      </c>
      <c r="E197" s="81"/>
    </row>
    <row r="198" spans="1:5" s="21" customFormat="1" ht="15" customHeight="1" x14ac:dyDescent="0.25">
      <c r="A198" s="102"/>
      <c r="B198" s="26" t="s">
        <v>134</v>
      </c>
      <c r="C198" s="197"/>
      <c r="D198" s="81">
        <v>0.3</v>
      </c>
      <c r="E198" s="82"/>
    </row>
    <row r="199" spans="1:5" s="21" customFormat="1" ht="18" customHeight="1" x14ac:dyDescent="0.25">
      <c r="A199" s="214" t="s">
        <v>42</v>
      </c>
      <c r="B199" s="18" t="s">
        <v>43</v>
      </c>
      <c r="C199" s="20"/>
      <c r="D199" s="46">
        <f>SUM(D207+D200+D212+D204+D215)</f>
        <v>114.2</v>
      </c>
      <c r="E199" s="47">
        <f>SUM(E207)</f>
        <v>0</v>
      </c>
    </row>
    <row r="200" spans="1:5" s="21" customFormat="1" ht="15" customHeight="1" x14ac:dyDescent="0.25">
      <c r="A200" s="215"/>
      <c r="B200" s="7" t="s">
        <v>105</v>
      </c>
      <c r="C200" s="8" t="s">
        <v>8</v>
      </c>
      <c r="D200" s="79">
        <f t="shared" ref="D200" si="30">SUM(D201)</f>
        <v>4.9000000000000004</v>
      </c>
      <c r="E200" s="117"/>
    </row>
    <row r="201" spans="1:5" s="21" customFormat="1" ht="15" customHeight="1" x14ac:dyDescent="0.25">
      <c r="A201" s="215"/>
      <c r="B201" s="60" t="s">
        <v>14</v>
      </c>
      <c r="C201" s="195"/>
      <c r="D201" s="80">
        <f>SUM(D202:D203)</f>
        <v>4.9000000000000004</v>
      </c>
      <c r="E201" s="81"/>
    </row>
    <row r="202" spans="1:5" s="21" customFormat="1" ht="15" customHeight="1" x14ac:dyDescent="0.25">
      <c r="A202" s="215"/>
      <c r="B202" s="26" t="s">
        <v>134</v>
      </c>
      <c r="C202" s="196"/>
      <c r="D202" s="81">
        <v>2.9</v>
      </c>
      <c r="E202" s="82"/>
    </row>
    <row r="203" spans="1:5" s="21" customFormat="1" ht="15" customHeight="1" x14ac:dyDescent="0.25">
      <c r="A203" s="215"/>
      <c r="B203" s="138" t="s">
        <v>125</v>
      </c>
      <c r="C203" s="232"/>
      <c r="D203" s="81">
        <v>2</v>
      </c>
      <c r="E203" s="82"/>
    </row>
    <row r="204" spans="1:5" s="21" customFormat="1" ht="15" customHeight="1" x14ac:dyDescent="0.25">
      <c r="A204" s="215"/>
      <c r="B204" s="66" t="s">
        <v>107</v>
      </c>
      <c r="C204" s="11" t="s">
        <v>15</v>
      </c>
      <c r="D204" s="13">
        <f t="shared" ref="D204" si="31">SUM(D205)</f>
        <v>35</v>
      </c>
      <c r="E204" s="39"/>
    </row>
    <row r="205" spans="1:5" s="21" customFormat="1" ht="15" customHeight="1" x14ac:dyDescent="0.25">
      <c r="A205" s="215"/>
      <c r="B205" s="25" t="s">
        <v>14</v>
      </c>
      <c r="C205" s="206"/>
      <c r="D205" s="42">
        <f>SUM(D206:D206)</f>
        <v>35</v>
      </c>
      <c r="E205" s="42"/>
    </row>
    <row r="206" spans="1:5" s="21" customFormat="1" ht="15" customHeight="1" x14ac:dyDescent="0.25">
      <c r="A206" s="215"/>
      <c r="B206" s="26" t="s">
        <v>125</v>
      </c>
      <c r="C206" s="207"/>
      <c r="D206" s="22">
        <v>35</v>
      </c>
      <c r="E206" s="38"/>
    </row>
    <row r="207" spans="1:5" s="21" customFormat="1" ht="27" x14ac:dyDescent="0.25">
      <c r="A207" s="215"/>
      <c r="B207" s="64" t="s">
        <v>118</v>
      </c>
      <c r="C207" s="62" t="s">
        <v>16</v>
      </c>
      <c r="D207" s="137">
        <f>SUM(D211+D208)</f>
        <v>73.7</v>
      </c>
      <c r="E207" s="121">
        <f>SUM(E211)</f>
        <v>0</v>
      </c>
    </row>
    <row r="208" spans="1:5" s="21" customFormat="1" x14ac:dyDescent="0.25">
      <c r="A208" s="202"/>
      <c r="B208" s="60" t="s">
        <v>14</v>
      </c>
      <c r="C208" s="96"/>
      <c r="D208" s="80">
        <f>SUM(D209:D210)</f>
        <v>68.3</v>
      </c>
      <c r="E208" s="42"/>
    </row>
    <row r="209" spans="1:5" s="21" customFormat="1" x14ac:dyDescent="0.25">
      <c r="A209" s="202"/>
      <c r="B209" s="26" t="s">
        <v>134</v>
      </c>
      <c r="C209" s="96"/>
      <c r="D209" s="22">
        <v>0.3</v>
      </c>
      <c r="E209" s="42"/>
    </row>
    <row r="210" spans="1:5" s="21" customFormat="1" x14ac:dyDescent="0.25">
      <c r="A210" s="202"/>
      <c r="B210" s="26" t="s">
        <v>125</v>
      </c>
      <c r="C210" s="96"/>
      <c r="D210" s="22">
        <v>68</v>
      </c>
      <c r="E210" s="42"/>
    </row>
    <row r="211" spans="1:5" s="21" customFormat="1" ht="15" customHeight="1" x14ac:dyDescent="0.25">
      <c r="A211" s="202"/>
      <c r="B211" s="27" t="s">
        <v>12</v>
      </c>
      <c r="C211" s="57"/>
      <c r="D211" s="6">
        <v>5.4</v>
      </c>
      <c r="E211" s="41"/>
    </row>
    <row r="212" spans="1:5" s="21" customFormat="1" ht="15" customHeight="1" x14ac:dyDescent="0.25">
      <c r="A212" s="102"/>
      <c r="B212" s="12" t="s">
        <v>109</v>
      </c>
      <c r="C212" s="11" t="s">
        <v>17</v>
      </c>
      <c r="D212" s="13">
        <f t="shared" ref="D212:E212" si="32">SUM(D213)</f>
        <v>0.1</v>
      </c>
      <c r="E212" s="50">
        <f t="shared" si="32"/>
        <v>0</v>
      </c>
    </row>
    <row r="213" spans="1:5" s="21" customFormat="1" ht="15" customHeight="1" x14ac:dyDescent="0.25">
      <c r="A213" s="102"/>
      <c r="B213" s="60" t="s">
        <v>14</v>
      </c>
      <c r="C213" s="195"/>
      <c r="D213" s="80">
        <f>SUM(D214:D214)</f>
        <v>0.1</v>
      </c>
      <c r="E213" s="81"/>
    </row>
    <row r="214" spans="1:5" s="21" customFormat="1" ht="15" customHeight="1" x14ac:dyDescent="0.25">
      <c r="A214" s="102"/>
      <c r="B214" s="26" t="s">
        <v>134</v>
      </c>
      <c r="C214" s="197"/>
      <c r="D214" s="81">
        <v>0.1</v>
      </c>
      <c r="E214" s="82"/>
    </row>
    <row r="215" spans="1:5" s="21" customFormat="1" ht="15" customHeight="1" x14ac:dyDescent="0.25">
      <c r="A215" s="180"/>
      <c r="B215" s="12" t="s">
        <v>117</v>
      </c>
      <c r="C215" s="11" t="s">
        <v>20</v>
      </c>
      <c r="D215" s="13">
        <f t="shared" ref="D215" si="33">SUM(D216)</f>
        <v>0.5</v>
      </c>
      <c r="E215" s="50">
        <f>SUM(E216+E219)</f>
        <v>0</v>
      </c>
    </row>
    <row r="216" spans="1:5" s="21" customFormat="1" ht="15" customHeight="1" x14ac:dyDescent="0.25">
      <c r="A216" s="180"/>
      <c r="B216" s="60" t="s">
        <v>14</v>
      </c>
      <c r="C216" s="182"/>
      <c r="D216" s="80">
        <f>SUM(D217:D217)</f>
        <v>0.5</v>
      </c>
      <c r="E216" s="81"/>
    </row>
    <row r="217" spans="1:5" s="21" customFormat="1" ht="15" customHeight="1" x14ac:dyDescent="0.25">
      <c r="A217" s="180"/>
      <c r="B217" s="26" t="s">
        <v>125</v>
      </c>
      <c r="C217" s="182"/>
      <c r="D217" s="81">
        <v>0.5</v>
      </c>
      <c r="E217" s="82"/>
    </row>
    <row r="218" spans="1:5" s="21" customFormat="1" ht="18" customHeight="1" x14ac:dyDescent="0.25">
      <c r="A218" s="211" t="s">
        <v>44</v>
      </c>
      <c r="B218" s="94" t="s">
        <v>136</v>
      </c>
      <c r="C218" s="77"/>
      <c r="D218" s="78">
        <f>SUM(D219)</f>
        <v>2.8</v>
      </c>
      <c r="E218" s="116">
        <f>SUM(E219)</f>
        <v>0</v>
      </c>
    </row>
    <row r="219" spans="1:5" s="21" customFormat="1" ht="15" customHeight="1" x14ac:dyDescent="0.25">
      <c r="A219" s="212"/>
      <c r="B219" s="7" t="s">
        <v>105</v>
      </c>
      <c r="C219" s="8" t="s">
        <v>8</v>
      </c>
      <c r="D219" s="79">
        <f t="shared" ref="D219" si="34">SUM(D220)</f>
        <v>2.8</v>
      </c>
      <c r="E219" s="117"/>
    </row>
    <row r="220" spans="1:5" s="21" customFormat="1" ht="15" customHeight="1" x14ac:dyDescent="0.25">
      <c r="A220" s="212"/>
      <c r="B220" s="60" t="s">
        <v>14</v>
      </c>
      <c r="C220" s="195"/>
      <c r="D220" s="80">
        <f>SUM(D221:D222)</f>
        <v>2.8</v>
      </c>
      <c r="E220" s="81"/>
    </row>
    <row r="221" spans="1:5" s="21" customFormat="1" ht="15" customHeight="1" x14ac:dyDescent="0.25">
      <c r="A221" s="212"/>
      <c r="B221" s="26" t="s">
        <v>134</v>
      </c>
      <c r="C221" s="196"/>
      <c r="D221" s="88">
        <v>0.3</v>
      </c>
      <c r="E221" s="89"/>
    </row>
    <row r="222" spans="1:5" s="21" customFormat="1" ht="15" customHeight="1" x14ac:dyDescent="0.25">
      <c r="A222" s="213"/>
      <c r="B222" s="26" t="s">
        <v>125</v>
      </c>
      <c r="C222" s="127"/>
      <c r="D222" s="88">
        <v>2.5</v>
      </c>
      <c r="E222" s="89"/>
    </row>
    <row r="223" spans="1:5" s="21" customFormat="1" ht="18" customHeight="1" x14ac:dyDescent="0.25">
      <c r="A223" s="201" t="s">
        <v>46</v>
      </c>
      <c r="B223" s="91" t="s">
        <v>45</v>
      </c>
      <c r="C223" s="92"/>
      <c r="D223" s="93">
        <f>SUM(D224)</f>
        <v>138.9</v>
      </c>
      <c r="E223" s="93">
        <f>SUM(E224)</f>
        <v>4.2</v>
      </c>
    </row>
    <row r="224" spans="1:5" s="21" customFormat="1" ht="27" x14ac:dyDescent="0.25">
      <c r="A224" s="215"/>
      <c r="B224" s="90" t="s">
        <v>120</v>
      </c>
      <c r="C224" s="73" t="s">
        <v>13</v>
      </c>
      <c r="D224" s="13">
        <f>SUM(D228+D225)</f>
        <v>138.9</v>
      </c>
      <c r="E224" s="13">
        <f>SUM(E228+E225)</f>
        <v>4.2</v>
      </c>
    </row>
    <row r="225" spans="1:5" s="21" customFormat="1" x14ac:dyDescent="0.25">
      <c r="A225" s="202"/>
      <c r="B225" s="60" t="s">
        <v>14</v>
      </c>
      <c r="C225" s="96"/>
      <c r="D225" s="80">
        <f>SUM(D226:D227)</f>
        <v>138.5</v>
      </c>
      <c r="E225" s="80">
        <f>SUM(E226:E227)</f>
        <v>4.2</v>
      </c>
    </row>
    <row r="226" spans="1:5" s="21" customFormat="1" x14ac:dyDescent="0.25">
      <c r="A226" s="202"/>
      <c r="B226" s="26" t="s">
        <v>134</v>
      </c>
      <c r="C226" s="96"/>
      <c r="D226" s="22">
        <v>29.6</v>
      </c>
      <c r="E226" s="42"/>
    </row>
    <row r="227" spans="1:5" s="21" customFormat="1" x14ac:dyDescent="0.25">
      <c r="A227" s="202"/>
      <c r="B227" s="26" t="s">
        <v>125</v>
      </c>
      <c r="C227" s="96"/>
      <c r="D227" s="22">
        <v>108.9</v>
      </c>
      <c r="E227" s="22">
        <v>4.2</v>
      </c>
    </row>
    <row r="228" spans="1:5" s="21" customFormat="1" ht="15" customHeight="1" x14ac:dyDescent="0.25">
      <c r="A228" s="203"/>
      <c r="B228" s="27" t="s">
        <v>12</v>
      </c>
      <c r="C228" s="71"/>
      <c r="D228" s="6">
        <v>0.4</v>
      </c>
      <c r="E228" s="41"/>
    </row>
    <row r="229" spans="1:5" s="21" customFormat="1" ht="18" customHeight="1" x14ac:dyDescent="0.25">
      <c r="A229" s="201" t="s">
        <v>47</v>
      </c>
      <c r="B229" s="16" t="s">
        <v>48</v>
      </c>
      <c r="C229" s="19"/>
      <c r="D229" s="17">
        <f>SUM(D230)</f>
        <v>168.5</v>
      </c>
      <c r="E229" s="122">
        <f>SUM(E230)</f>
        <v>0</v>
      </c>
    </row>
    <row r="230" spans="1:5" s="21" customFormat="1" ht="27" x14ac:dyDescent="0.25">
      <c r="A230" s="202"/>
      <c r="B230" s="14" t="s">
        <v>120</v>
      </c>
      <c r="C230" s="11" t="s">
        <v>13</v>
      </c>
      <c r="D230" s="13">
        <f>SUM(D231+D234)</f>
        <v>168.5</v>
      </c>
      <c r="E230" s="50">
        <f>SUM(E231+E234)</f>
        <v>0</v>
      </c>
    </row>
    <row r="231" spans="1:5" s="21" customFormat="1" ht="15" customHeight="1" x14ac:dyDescent="0.25">
      <c r="A231" s="202"/>
      <c r="B231" s="25" t="s">
        <v>14</v>
      </c>
      <c r="C231" s="222"/>
      <c r="D231" s="42">
        <f>SUM(D232:D233)</f>
        <v>167</v>
      </c>
      <c r="E231" s="41"/>
    </row>
    <row r="232" spans="1:5" s="21" customFormat="1" ht="15" customHeight="1" x14ac:dyDescent="0.25">
      <c r="A232" s="202"/>
      <c r="B232" s="26" t="s">
        <v>134</v>
      </c>
      <c r="C232" s="223"/>
      <c r="D232" s="23">
        <v>11.2</v>
      </c>
      <c r="E232" s="41"/>
    </row>
    <row r="233" spans="1:5" s="24" customFormat="1" ht="15" customHeight="1" x14ac:dyDescent="0.25">
      <c r="A233" s="202"/>
      <c r="B233" s="26" t="s">
        <v>125</v>
      </c>
      <c r="C233" s="223"/>
      <c r="D233" s="23">
        <v>155.80000000000001</v>
      </c>
      <c r="E233" s="38"/>
    </row>
    <row r="234" spans="1:5" s="21" customFormat="1" ht="18" customHeight="1" x14ac:dyDescent="0.25">
      <c r="A234" s="203"/>
      <c r="B234" s="27" t="s">
        <v>12</v>
      </c>
      <c r="C234" s="227"/>
      <c r="D234" s="6">
        <v>1.5</v>
      </c>
      <c r="E234" s="41"/>
    </row>
    <row r="235" spans="1:5" s="21" customFormat="1" ht="18" customHeight="1" x14ac:dyDescent="0.25">
      <c r="A235" s="201" t="s">
        <v>49</v>
      </c>
      <c r="B235" s="16" t="s">
        <v>50</v>
      </c>
      <c r="C235" s="19"/>
      <c r="D235" s="93">
        <f>SUM(D236)</f>
        <v>252.70000000000002</v>
      </c>
      <c r="E235" s="47">
        <f>SUM(E236)</f>
        <v>0</v>
      </c>
    </row>
    <row r="236" spans="1:5" s="21" customFormat="1" ht="27" x14ac:dyDescent="0.25">
      <c r="A236" s="202"/>
      <c r="B236" s="63" t="s">
        <v>120</v>
      </c>
      <c r="C236" s="11" t="s">
        <v>13</v>
      </c>
      <c r="D236" s="13">
        <f>SUM(D240+D237)</f>
        <v>252.70000000000002</v>
      </c>
      <c r="E236" s="50">
        <f>SUM(E240)</f>
        <v>0</v>
      </c>
    </row>
    <row r="237" spans="1:5" s="21" customFormat="1" x14ac:dyDescent="0.25">
      <c r="A237" s="202"/>
      <c r="B237" s="60" t="s">
        <v>14</v>
      </c>
      <c r="C237" s="220"/>
      <c r="D237" s="164">
        <f>SUM(D238:D239)</f>
        <v>232.9</v>
      </c>
      <c r="E237" s="42"/>
    </row>
    <row r="238" spans="1:5" s="21" customFormat="1" x14ac:dyDescent="0.25">
      <c r="A238" s="202"/>
      <c r="B238" s="26" t="s">
        <v>134</v>
      </c>
      <c r="C238" s="231"/>
      <c r="D238" s="22">
        <v>41</v>
      </c>
      <c r="E238" s="42"/>
    </row>
    <row r="239" spans="1:5" s="21" customFormat="1" x14ac:dyDescent="0.25">
      <c r="A239" s="202"/>
      <c r="B239" s="26" t="s">
        <v>125</v>
      </c>
      <c r="C239" s="231"/>
      <c r="D239" s="22">
        <v>191.9</v>
      </c>
      <c r="E239" s="42"/>
    </row>
    <row r="240" spans="1:5" s="21" customFormat="1" ht="18" customHeight="1" x14ac:dyDescent="0.25">
      <c r="A240" s="202"/>
      <c r="B240" s="27" t="s">
        <v>12</v>
      </c>
      <c r="C240" s="221"/>
      <c r="D240" s="166">
        <v>19.8</v>
      </c>
      <c r="E240" s="41"/>
    </row>
    <row r="241" spans="1:5" s="21" customFormat="1" ht="18" customHeight="1" x14ac:dyDescent="0.25">
      <c r="A241" s="259" t="s">
        <v>51</v>
      </c>
      <c r="B241" s="163" t="s">
        <v>52</v>
      </c>
      <c r="C241" s="151"/>
      <c r="D241" s="93">
        <f t="shared" ref="D241:E241" si="35">SUM(D242)</f>
        <v>282.40000000000003</v>
      </c>
      <c r="E241" s="165">
        <f t="shared" si="35"/>
        <v>0</v>
      </c>
    </row>
    <row r="242" spans="1:5" s="21" customFormat="1" ht="27" x14ac:dyDescent="0.25">
      <c r="A242" s="259"/>
      <c r="B242" s="12" t="s">
        <v>120</v>
      </c>
      <c r="C242" s="11" t="s">
        <v>13</v>
      </c>
      <c r="D242" s="167">
        <f>SUM(D243+D246)</f>
        <v>282.40000000000003</v>
      </c>
      <c r="E242" s="50">
        <f t="shared" ref="E242" si="36">SUM(E243)</f>
        <v>0</v>
      </c>
    </row>
    <row r="243" spans="1:5" s="24" customFormat="1" ht="15" customHeight="1" x14ac:dyDescent="0.25">
      <c r="A243" s="259"/>
      <c r="B243" s="152" t="s">
        <v>14</v>
      </c>
      <c r="C243" s="217"/>
      <c r="D243" s="158">
        <f>SUM(D244:D245)</f>
        <v>281.8</v>
      </c>
      <c r="E243" s="123"/>
    </row>
    <row r="244" spans="1:5" s="24" customFormat="1" ht="15" customHeight="1" x14ac:dyDescent="0.25">
      <c r="A244" s="259"/>
      <c r="B244" s="138" t="s">
        <v>134</v>
      </c>
      <c r="C244" s="218"/>
      <c r="D244" s="159">
        <v>42</v>
      </c>
      <c r="E244" s="33"/>
    </row>
    <row r="245" spans="1:5" s="21" customFormat="1" ht="15" customHeight="1" x14ac:dyDescent="0.25">
      <c r="A245" s="259"/>
      <c r="B245" s="138" t="s">
        <v>125</v>
      </c>
      <c r="C245" s="218"/>
      <c r="D245" s="159">
        <v>239.8</v>
      </c>
      <c r="E245" s="98"/>
    </row>
    <row r="246" spans="1:5" s="21" customFormat="1" ht="18" customHeight="1" x14ac:dyDescent="0.25">
      <c r="A246" s="259"/>
      <c r="B246" s="153" t="s">
        <v>12</v>
      </c>
      <c r="C246" s="219"/>
      <c r="D246" s="160">
        <v>0.6</v>
      </c>
      <c r="E246" s="33"/>
    </row>
    <row r="247" spans="1:5" s="21" customFormat="1" ht="18" customHeight="1" x14ac:dyDescent="0.25">
      <c r="A247" s="259" t="s">
        <v>53</v>
      </c>
      <c r="B247" s="161" t="s">
        <v>54</v>
      </c>
      <c r="C247" s="162"/>
      <c r="D247" s="93">
        <f>SUM(D248)</f>
        <v>91.4</v>
      </c>
      <c r="E247" s="156">
        <f>SUM(E248)</f>
        <v>0</v>
      </c>
    </row>
    <row r="248" spans="1:5" s="21" customFormat="1" ht="27" x14ac:dyDescent="0.25">
      <c r="A248" s="259"/>
      <c r="B248" s="12" t="s">
        <v>120</v>
      </c>
      <c r="C248" s="11" t="s">
        <v>13</v>
      </c>
      <c r="D248" s="157">
        <f>SUM(D252+D249)</f>
        <v>91.4</v>
      </c>
      <c r="E248" s="133">
        <f>SUM(E252)</f>
        <v>0</v>
      </c>
    </row>
    <row r="249" spans="1:5" s="21" customFormat="1" x14ac:dyDescent="0.25">
      <c r="A249" s="259"/>
      <c r="B249" s="144" t="s">
        <v>14</v>
      </c>
      <c r="C249" s="135"/>
      <c r="D249" s="80">
        <f>SUM(D250:D251)</f>
        <v>83.2</v>
      </c>
      <c r="E249" s="80"/>
    </row>
    <row r="250" spans="1:5" s="21" customFormat="1" x14ac:dyDescent="0.25">
      <c r="A250" s="259"/>
      <c r="B250" s="138" t="s">
        <v>134</v>
      </c>
      <c r="C250" s="135"/>
      <c r="D250" s="98">
        <v>29.2</v>
      </c>
      <c r="E250" s="80"/>
    </row>
    <row r="251" spans="1:5" s="21" customFormat="1" x14ac:dyDescent="0.25">
      <c r="A251" s="259"/>
      <c r="B251" s="138" t="s">
        <v>125</v>
      </c>
      <c r="C251" s="135"/>
      <c r="D251" s="98">
        <v>54</v>
      </c>
      <c r="E251" s="80"/>
    </row>
    <row r="252" spans="1:5" s="21" customFormat="1" ht="18" customHeight="1" x14ac:dyDescent="0.25">
      <c r="A252" s="259"/>
      <c r="B252" s="153" t="s">
        <v>12</v>
      </c>
      <c r="C252" s="154"/>
      <c r="D252" s="33">
        <v>8.1999999999999993</v>
      </c>
      <c r="E252" s="33"/>
    </row>
    <row r="253" spans="1:5" s="21" customFormat="1" ht="18" customHeight="1" x14ac:dyDescent="0.25">
      <c r="A253" s="202" t="s">
        <v>55</v>
      </c>
      <c r="B253" s="16" t="s">
        <v>56</v>
      </c>
      <c r="C253" s="19"/>
      <c r="D253" s="155">
        <f t="shared" ref="D253:E253" si="37">SUM(D254)</f>
        <v>1156</v>
      </c>
      <c r="E253" s="100">
        <f t="shared" si="37"/>
        <v>47</v>
      </c>
    </row>
    <row r="254" spans="1:5" s="21" customFormat="1" ht="27" x14ac:dyDescent="0.25">
      <c r="A254" s="202"/>
      <c r="B254" s="14" t="s">
        <v>120</v>
      </c>
      <c r="C254" s="11" t="s">
        <v>13</v>
      </c>
      <c r="D254" s="13">
        <f>SUM(D255+D258)</f>
        <v>1156</v>
      </c>
      <c r="E254" s="40">
        <f>SUM(E255+E258)</f>
        <v>47</v>
      </c>
    </row>
    <row r="255" spans="1:5" s="24" customFormat="1" ht="15" customHeight="1" x14ac:dyDescent="0.25">
      <c r="A255" s="202"/>
      <c r="B255" s="25" t="s">
        <v>14</v>
      </c>
      <c r="C255" s="222"/>
      <c r="D255" s="42">
        <f>SUM(D256:D257)</f>
        <v>1154.3</v>
      </c>
      <c r="E255" s="42">
        <f>SUM(E256:E257)</f>
        <v>47</v>
      </c>
    </row>
    <row r="256" spans="1:5" s="24" customFormat="1" ht="15" customHeight="1" x14ac:dyDescent="0.25">
      <c r="A256" s="202"/>
      <c r="B256" s="26" t="s">
        <v>134</v>
      </c>
      <c r="C256" s="223"/>
      <c r="D256" s="23">
        <v>56.7</v>
      </c>
      <c r="E256" s="41"/>
    </row>
    <row r="257" spans="1:5" s="21" customFormat="1" ht="15" customHeight="1" x14ac:dyDescent="0.25">
      <c r="A257" s="202"/>
      <c r="B257" s="26" t="s">
        <v>125</v>
      </c>
      <c r="C257" s="223"/>
      <c r="D257" s="23">
        <v>1097.5999999999999</v>
      </c>
      <c r="E257" s="38">
        <v>47</v>
      </c>
    </row>
    <row r="258" spans="1:5" s="21" customFormat="1" ht="18" customHeight="1" x14ac:dyDescent="0.25">
      <c r="A258" s="203"/>
      <c r="B258" s="27" t="s">
        <v>12</v>
      </c>
      <c r="C258" s="227"/>
      <c r="D258" s="6">
        <v>1.7</v>
      </c>
      <c r="E258" s="41"/>
    </row>
    <row r="259" spans="1:5" s="21" customFormat="1" ht="18" customHeight="1" x14ac:dyDescent="0.25">
      <c r="A259" s="201" t="s">
        <v>57</v>
      </c>
      <c r="B259" s="16" t="s">
        <v>59</v>
      </c>
      <c r="C259" s="19"/>
      <c r="D259" s="46">
        <f>SUM(D260)</f>
        <v>89.3</v>
      </c>
      <c r="E259" s="47">
        <f>SUM(E260)</f>
        <v>0</v>
      </c>
    </row>
    <row r="260" spans="1:5" s="21" customFormat="1" ht="27" x14ac:dyDescent="0.25">
      <c r="A260" s="202"/>
      <c r="B260" s="63" t="s">
        <v>120</v>
      </c>
      <c r="C260" s="11" t="s">
        <v>13</v>
      </c>
      <c r="D260" s="13">
        <f>SUM(D264+D261)</f>
        <v>89.3</v>
      </c>
      <c r="E260" s="50">
        <f>SUM(E264)</f>
        <v>0</v>
      </c>
    </row>
    <row r="261" spans="1:5" s="21" customFormat="1" x14ac:dyDescent="0.25">
      <c r="A261" s="202"/>
      <c r="B261" s="60" t="s">
        <v>14</v>
      </c>
      <c r="C261" s="96"/>
      <c r="D261" s="80">
        <f>SUM(D262:D263)</f>
        <v>88.7</v>
      </c>
      <c r="E261" s="42"/>
    </row>
    <row r="262" spans="1:5" s="21" customFormat="1" x14ac:dyDescent="0.25">
      <c r="A262" s="202"/>
      <c r="B262" s="26" t="s">
        <v>134</v>
      </c>
      <c r="C262" s="96"/>
      <c r="D262" s="22">
        <v>16.7</v>
      </c>
      <c r="E262" s="42"/>
    </row>
    <row r="263" spans="1:5" s="21" customFormat="1" x14ac:dyDescent="0.25">
      <c r="A263" s="202"/>
      <c r="B263" s="26" t="s">
        <v>125</v>
      </c>
      <c r="C263" s="96"/>
      <c r="D263" s="22">
        <v>72</v>
      </c>
      <c r="E263" s="42"/>
    </row>
    <row r="264" spans="1:5" s="21" customFormat="1" ht="18" customHeight="1" x14ac:dyDescent="0.25">
      <c r="A264" s="203"/>
      <c r="B264" s="27" t="s">
        <v>12</v>
      </c>
      <c r="C264" s="71"/>
      <c r="D264" s="6">
        <v>0.6</v>
      </c>
      <c r="E264" s="41"/>
    </row>
    <row r="265" spans="1:5" s="21" customFormat="1" ht="18" customHeight="1" x14ac:dyDescent="0.25">
      <c r="A265" s="201" t="s">
        <v>58</v>
      </c>
      <c r="B265" s="16" t="s">
        <v>65</v>
      </c>
      <c r="C265" s="19"/>
      <c r="D265" s="46">
        <f>SUM(D266)</f>
        <v>113.4</v>
      </c>
      <c r="E265" s="46">
        <f>SUM(E266)</f>
        <v>24.7</v>
      </c>
    </row>
    <row r="266" spans="1:5" s="21" customFormat="1" ht="27" x14ac:dyDescent="0.25">
      <c r="A266" s="202"/>
      <c r="B266" s="63" t="s">
        <v>120</v>
      </c>
      <c r="C266" s="11" t="s">
        <v>13</v>
      </c>
      <c r="D266" s="13">
        <f>SUM(D270+D267)</f>
        <v>113.4</v>
      </c>
      <c r="E266" s="13">
        <f>SUM(E270+E267)</f>
        <v>24.7</v>
      </c>
    </row>
    <row r="267" spans="1:5" s="21" customFormat="1" x14ac:dyDescent="0.25">
      <c r="A267" s="202"/>
      <c r="B267" s="60" t="s">
        <v>14</v>
      </c>
      <c r="C267" s="96"/>
      <c r="D267" s="80">
        <f>SUM(D268:D269)</f>
        <v>110.9</v>
      </c>
      <c r="E267" s="80">
        <f>SUM(E268:E269)</f>
        <v>24.7</v>
      </c>
    </row>
    <row r="268" spans="1:5" s="21" customFormat="1" x14ac:dyDescent="0.25">
      <c r="A268" s="202"/>
      <c r="B268" s="26" t="s">
        <v>134</v>
      </c>
      <c r="C268" s="96"/>
      <c r="D268" s="22">
        <v>20.399999999999999</v>
      </c>
      <c r="E268" s="42"/>
    </row>
    <row r="269" spans="1:5" s="21" customFormat="1" x14ac:dyDescent="0.25">
      <c r="A269" s="202"/>
      <c r="B269" s="26" t="s">
        <v>125</v>
      </c>
      <c r="C269" s="96"/>
      <c r="D269" s="22">
        <v>90.5</v>
      </c>
      <c r="E269" s="38">
        <v>24.7</v>
      </c>
    </row>
    <row r="270" spans="1:5" s="21" customFormat="1" ht="18" customHeight="1" x14ac:dyDescent="0.25">
      <c r="A270" s="203"/>
      <c r="B270" s="27" t="s">
        <v>12</v>
      </c>
      <c r="C270" s="71"/>
      <c r="D270" s="6">
        <v>2.5</v>
      </c>
      <c r="E270" s="41"/>
    </row>
    <row r="271" spans="1:5" s="21" customFormat="1" ht="18" customHeight="1" x14ac:dyDescent="0.25">
      <c r="A271" s="201" t="s">
        <v>60</v>
      </c>
      <c r="B271" s="16" t="s">
        <v>67</v>
      </c>
      <c r="C271" s="19"/>
      <c r="D271" s="46">
        <f>SUM(D272)</f>
        <v>170.3</v>
      </c>
      <c r="E271" s="47">
        <f>SUM(E272)</f>
        <v>0</v>
      </c>
    </row>
    <row r="272" spans="1:5" s="21" customFormat="1" ht="27" x14ac:dyDescent="0.25">
      <c r="A272" s="202"/>
      <c r="B272" s="63" t="s">
        <v>120</v>
      </c>
      <c r="C272" s="11" t="s">
        <v>13</v>
      </c>
      <c r="D272" s="13">
        <f>SUM(D276+D273)</f>
        <v>170.3</v>
      </c>
      <c r="E272" s="50">
        <f>SUM(E276)</f>
        <v>0</v>
      </c>
    </row>
    <row r="273" spans="1:5" s="21" customFormat="1" x14ac:dyDescent="0.25">
      <c r="A273" s="202"/>
      <c r="B273" s="60" t="s">
        <v>14</v>
      </c>
      <c r="C273" s="96"/>
      <c r="D273" s="80">
        <f>SUM(D274:D275)</f>
        <v>169</v>
      </c>
      <c r="E273" s="42"/>
    </row>
    <row r="274" spans="1:5" s="21" customFormat="1" x14ac:dyDescent="0.25">
      <c r="A274" s="202"/>
      <c r="B274" s="26" t="s">
        <v>134</v>
      </c>
      <c r="C274" s="96"/>
      <c r="D274" s="22">
        <v>19</v>
      </c>
      <c r="E274" s="42"/>
    </row>
    <row r="275" spans="1:5" s="21" customFormat="1" x14ac:dyDescent="0.25">
      <c r="A275" s="202"/>
      <c r="B275" s="26" t="s">
        <v>125</v>
      </c>
      <c r="C275" s="96"/>
      <c r="D275" s="136">
        <v>150</v>
      </c>
      <c r="E275" s="107"/>
    </row>
    <row r="276" spans="1:5" s="21" customFormat="1" ht="18" customHeight="1" x14ac:dyDescent="0.25">
      <c r="A276" s="202"/>
      <c r="B276" s="74" t="s">
        <v>12</v>
      </c>
      <c r="C276" s="70"/>
      <c r="D276" s="99">
        <v>1.3</v>
      </c>
      <c r="E276" s="123"/>
    </row>
    <row r="277" spans="1:5" s="21" customFormat="1" ht="18" customHeight="1" x14ac:dyDescent="0.25">
      <c r="A277" s="204" t="s">
        <v>61</v>
      </c>
      <c r="B277" s="55" t="s">
        <v>131</v>
      </c>
      <c r="C277" s="45"/>
      <c r="D277" s="46">
        <f>SUM(D278)</f>
        <v>94</v>
      </c>
      <c r="E277" s="47">
        <f>SUM(E278)</f>
        <v>0</v>
      </c>
    </row>
    <row r="278" spans="1:5" s="21" customFormat="1" ht="27" x14ac:dyDescent="0.25">
      <c r="A278" s="202"/>
      <c r="B278" s="63" t="s">
        <v>120</v>
      </c>
      <c r="C278" s="11" t="s">
        <v>13</v>
      </c>
      <c r="D278" s="13">
        <f>SUM(D282+D279)</f>
        <v>94</v>
      </c>
      <c r="E278" s="50">
        <f>SUM(E282)</f>
        <v>0</v>
      </c>
    </row>
    <row r="279" spans="1:5" s="21" customFormat="1" x14ac:dyDescent="0.25">
      <c r="A279" s="202"/>
      <c r="B279" s="60" t="s">
        <v>14</v>
      </c>
      <c r="C279" s="96"/>
      <c r="D279" s="80">
        <f>SUM(D280:D281)</f>
        <v>93.9</v>
      </c>
      <c r="E279" s="42"/>
    </row>
    <row r="280" spans="1:5" s="21" customFormat="1" x14ac:dyDescent="0.25">
      <c r="A280" s="202"/>
      <c r="B280" s="26" t="s">
        <v>134</v>
      </c>
      <c r="C280" s="96"/>
      <c r="D280" s="22">
        <v>20.399999999999999</v>
      </c>
      <c r="E280" s="42"/>
    </row>
    <row r="281" spans="1:5" s="21" customFormat="1" x14ac:dyDescent="0.25">
      <c r="A281" s="202"/>
      <c r="B281" s="26" t="s">
        <v>125</v>
      </c>
      <c r="C281" s="96"/>
      <c r="D281" s="136">
        <v>73.5</v>
      </c>
      <c r="E281" s="107"/>
    </row>
    <row r="282" spans="1:5" s="21" customFormat="1" ht="15" customHeight="1" x14ac:dyDescent="0.25">
      <c r="A282" s="205"/>
      <c r="B282" s="27" t="s">
        <v>12</v>
      </c>
      <c r="C282" s="103"/>
      <c r="D282" s="104">
        <v>0.1</v>
      </c>
      <c r="E282" s="105"/>
    </row>
    <row r="283" spans="1:5" s="21" customFormat="1" ht="18" customHeight="1" x14ac:dyDescent="0.25">
      <c r="A283" s="215" t="s">
        <v>62</v>
      </c>
      <c r="B283" s="16" t="s">
        <v>72</v>
      </c>
      <c r="C283" s="83"/>
      <c r="D283" s="100">
        <f>SUM(D284)</f>
        <v>66.599999999999994</v>
      </c>
      <c r="E283" s="101">
        <f>SUM(E284)</f>
        <v>0</v>
      </c>
    </row>
    <row r="284" spans="1:5" s="21" customFormat="1" ht="27" x14ac:dyDescent="0.25">
      <c r="A284" s="215"/>
      <c r="B284" s="64" t="s">
        <v>120</v>
      </c>
      <c r="C284" s="11" t="s">
        <v>13</v>
      </c>
      <c r="D284" s="13">
        <f>SUM(D288+D285)</f>
        <v>66.599999999999994</v>
      </c>
      <c r="E284" s="50">
        <f>SUM(E288)</f>
        <v>0</v>
      </c>
    </row>
    <row r="285" spans="1:5" s="21" customFormat="1" x14ac:dyDescent="0.25">
      <c r="A285" s="202"/>
      <c r="B285" s="60" t="s">
        <v>14</v>
      </c>
      <c r="C285" s="96"/>
      <c r="D285" s="80">
        <f>SUM(D286:D287)</f>
        <v>59.6</v>
      </c>
      <c r="E285" s="42"/>
    </row>
    <row r="286" spans="1:5" s="21" customFormat="1" x14ac:dyDescent="0.25">
      <c r="A286" s="202"/>
      <c r="B286" s="26" t="s">
        <v>134</v>
      </c>
      <c r="C286" s="96"/>
      <c r="D286" s="22">
        <v>5.6</v>
      </c>
      <c r="E286" s="42"/>
    </row>
    <row r="287" spans="1:5" s="21" customFormat="1" x14ac:dyDescent="0.25">
      <c r="A287" s="202"/>
      <c r="B287" s="26" t="s">
        <v>125</v>
      </c>
      <c r="C287" s="96"/>
      <c r="D287" s="22">
        <v>54</v>
      </c>
      <c r="E287" s="42"/>
    </row>
    <row r="288" spans="1:5" s="21" customFormat="1" ht="15" customHeight="1" x14ac:dyDescent="0.25">
      <c r="A288" s="202"/>
      <c r="B288" s="27" t="s">
        <v>12</v>
      </c>
      <c r="C288" s="59"/>
      <c r="D288" s="6">
        <v>7</v>
      </c>
      <c r="E288" s="41"/>
    </row>
    <row r="289" spans="1:5" s="21" customFormat="1" ht="18" customHeight="1" x14ac:dyDescent="0.25">
      <c r="A289" s="214" t="s">
        <v>63</v>
      </c>
      <c r="B289" s="16" t="s">
        <v>73</v>
      </c>
      <c r="C289" s="19"/>
      <c r="D289" s="46">
        <f>SUM(D290)</f>
        <v>67.8</v>
      </c>
      <c r="E289" s="47">
        <f>SUM(E290)</f>
        <v>0</v>
      </c>
    </row>
    <row r="290" spans="1:5" s="21" customFormat="1" ht="27" x14ac:dyDescent="0.25">
      <c r="A290" s="215"/>
      <c r="B290" s="64" t="s">
        <v>120</v>
      </c>
      <c r="C290" s="11" t="s">
        <v>13</v>
      </c>
      <c r="D290" s="13">
        <f>SUM(D294+D291)</f>
        <v>67.8</v>
      </c>
      <c r="E290" s="50">
        <f>SUM(E294)</f>
        <v>0</v>
      </c>
    </row>
    <row r="291" spans="1:5" s="21" customFormat="1" x14ac:dyDescent="0.25">
      <c r="A291" s="202"/>
      <c r="B291" s="60" t="s">
        <v>14</v>
      </c>
      <c r="C291" s="96"/>
      <c r="D291" s="80">
        <f>SUM(D292:D293)</f>
        <v>59.4</v>
      </c>
      <c r="E291" s="42"/>
    </row>
    <row r="292" spans="1:5" s="21" customFormat="1" x14ac:dyDescent="0.25">
      <c r="A292" s="202"/>
      <c r="B292" s="26" t="s">
        <v>134</v>
      </c>
      <c r="C292" s="96"/>
      <c r="D292" s="22">
        <v>14.4</v>
      </c>
      <c r="E292" s="42"/>
    </row>
    <row r="293" spans="1:5" s="21" customFormat="1" x14ac:dyDescent="0.25">
      <c r="A293" s="202"/>
      <c r="B293" s="26" t="s">
        <v>125</v>
      </c>
      <c r="C293" s="96"/>
      <c r="D293" s="22">
        <v>45</v>
      </c>
      <c r="E293" s="42"/>
    </row>
    <row r="294" spans="1:5" s="21" customFormat="1" ht="15" customHeight="1" x14ac:dyDescent="0.25">
      <c r="A294" s="202"/>
      <c r="B294" s="27" t="s">
        <v>12</v>
      </c>
      <c r="C294" s="59"/>
      <c r="D294" s="6">
        <v>8.4</v>
      </c>
      <c r="E294" s="41"/>
    </row>
    <row r="295" spans="1:5" s="21" customFormat="1" ht="18" customHeight="1" x14ac:dyDescent="0.25">
      <c r="A295" s="214" t="s">
        <v>64</v>
      </c>
      <c r="B295" s="16" t="s">
        <v>121</v>
      </c>
      <c r="C295" s="19"/>
      <c r="D295" s="17">
        <f t="shared" ref="D295:E295" si="38">SUM(D296)</f>
        <v>342.5</v>
      </c>
      <c r="E295" s="122">
        <f t="shared" si="38"/>
        <v>0</v>
      </c>
    </row>
    <row r="296" spans="1:5" s="21" customFormat="1" ht="27" x14ac:dyDescent="0.25">
      <c r="A296" s="215"/>
      <c r="B296" s="14" t="s">
        <v>120</v>
      </c>
      <c r="C296" s="11" t="s">
        <v>13</v>
      </c>
      <c r="D296" s="13">
        <f>SUM(D297+D300)</f>
        <v>342.5</v>
      </c>
      <c r="E296" s="50">
        <f>SUM(E297+E300)</f>
        <v>0</v>
      </c>
    </row>
    <row r="297" spans="1:5" s="21" customFormat="1" x14ac:dyDescent="0.25">
      <c r="A297" s="215"/>
      <c r="B297" s="25" t="s">
        <v>14</v>
      </c>
      <c r="C297" s="217"/>
      <c r="D297" s="42">
        <f>SUM(D298:D299)</f>
        <v>329.4</v>
      </c>
      <c r="E297" s="124"/>
    </row>
    <row r="298" spans="1:5" s="21" customFormat="1" x14ac:dyDescent="0.25">
      <c r="A298" s="215"/>
      <c r="B298" s="26" t="s">
        <v>134</v>
      </c>
      <c r="C298" s="218"/>
      <c r="D298" s="22">
        <v>6.9</v>
      </c>
      <c r="E298" s="124"/>
    </row>
    <row r="299" spans="1:5" s="21" customFormat="1" x14ac:dyDescent="0.25">
      <c r="A299" s="215"/>
      <c r="B299" s="26" t="s">
        <v>125</v>
      </c>
      <c r="C299" s="218"/>
      <c r="D299" s="22">
        <v>322.5</v>
      </c>
      <c r="E299" s="38"/>
    </row>
    <row r="300" spans="1:5" s="21" customFormat="1" ht="15" customHeight="1" x14ac:dyDescent="0.25">
      <c r="A300" s="215"/>
      <c r="B300" s="27" t="s">
        <v>12</v>
      </c>
      <c r="C300" s="219"/>
      <c r="D300" s="15">
        <v>13.1</v>
      </c>
      <c r="E300" s="41"/>
    </row>
    <row r="301" spans="1:5" s="21" customFormat="1" ht="18" customHeight="1" x14ac:dyDescent="0.25">
      <c r="A301" s="214" t="s">
        <v>66</v>
      </c>
      <c r="B301" s="16" t="s">
        <v>122</v>
      </c>
      <c r="C301" s="19"/>
      <c r="D301" s="46">
        <f>SUM(D302+D307)</f>
        <v>61.3</v>
      </c>
      <c r="E301" s="47">
        <f>SUM(E302)</f>
        <v>0</v>
      </c>
    </row>
    <row r="302" spans="1:5" s="21" customFormat="1" ht="27" x14ac:dyDescent="0.25">
      <c r="A302" s="215"/>
      <c r="B302" s="64" t="s">
        <v>120</v>
      </c>
      <c r="C302" s="11" t="s">
        <v>13</v>
      </c>
      <c r="D302" s="13">
        <f>SUM(D306+D303)</f>
        <v>60.8</v>
      </c>
      <c r="E302" s="50">
        <f>SUM(E306)</f>
        <v>0</v>
      </c>
    </row>
    <row r="303" spans="1:5" s="21" customFormat="1" x14ac:dyDescent="0.25">
      <c r="A303" s="202"/>
      <c r="B303" s="60" t="s">
        <v>14</v>
      </c>
      <c r="C303" s="96"/>
      <c r="D303" s="80">
        <f>SUM(D304:D305)</f>
        <v>40.1</v>
      </c>
      <c r="E303" s="42"/>
    </row>
    <row r="304" spans="1:5" s="21" customFormat="1" x14ac:dyDescent="0.25">
      <c r="A304" s="202"/>
      <c r="B304" s="26" t="s">
        <v>134</v>
      </c>
      <c r="C304" s="96"/>
      <c r="D304" s="22">
        <v>15.8</v>
      </c>
      <c r="E304" s="42"/>
    </row>
    <row r="305" spans="1:5" s="21" customFormat="1" x14ac:dyDescent="0.25">
      <c r="A305" s="202"/>
      <c r="B305" s="26" t="s">
        <v>125</v>
      </c>
      <c r="C305" s="96"/>
      <c r="D305" s="22">
        <v>24.3</v>
      </c>
      <c r="E305" s="42"/>
    </row>
    <row r="306" spans="1:5" s="21" customFormat="1" ht="15" customHeight="1" x14ac:dyDescent="0.25">
      <c r="A306" s="202"/>
      <c r="B306" s="27" t="s">
        <v>12</v>
      </c>
      <c r="C306" s="71"/>
      <c r="D306" s="6">
        <v>20.7</v>
      </c>
      <c r="E306" s="41"/>
    </row>
    <row r="307" spans="1:5" s="21" customFormat="1" ht="27" x14ac:dyDescent="0.25">
      <c r="A307" s="168"/>
      <c r="B307" s="12" t="s">
        <v>118</v>
      </c>
      <c r="C307" s="11" t="s">
        <v>16</v>
      </c>
      <c r="D307" s="13">
        <f>SUM(D308)</f>
        <v>0.5</v>
      </c>
      <c r="E307" s="50">
        <f>SUM(E310)</f>
        <v>0</v>
      </c>
    </row>
    <row r="308" spans="1:5" s="21" customFormat="1" ht="15" customHeight="1" x14ac:dyDescent="0.25">
      <c r="A308" s="168"/>
      <c r="B308" s="60" t="s">
        <v>14</v>
      </c>
      <c r="C308" s="222"/>
      <c r="D308" s="42">
        <f>SUM(D309)</f>
        <v>0.5</v>
      </c>
      <c r="E308" s="132"/>
    </row>
    <row r="309" spans="1:5" s="21" customFormat="1" ht="13.5" customHeight="1" x14ac:dyDescent="0.25">
      <c r="A309" s="168"/>
      <c r="B309" s="26" t="s">
        <v>125</v>
      </c>
      <c r="C309" s="223"/>
      <c r="D309" s="22">
        <v>0.5</v>
      </c>
      <c r="E309" s="170"/>
    </row>
    <row r="310" spans="1:5" s="21" customFormat="1" ht="18" customHeight="1" x14ac:dyDescent="0.25">
      <c r="A310" s="201" t="s">
        <v>68</v>
      </c>
      <c r="B310" s="51" t="s">
        <v>77</v>
      </c>
      <c r="C310" s="171"/>
      <c r="D310" s="172">
        <f>SUM(D311)</f>
        <v>54.1</v>
      </c>
      <c r="E310" s="173">
        <f>SUM(E311)</f>
        <v>0</v>
      </c>
    </row>
    <row r="311" spans="1:5" s="21" customFormat="1" ht="27" x14ac:dyDescent="0.25">
      <c r="A311" s="215"/>
      <c r="B311" s="90" t="s">
        <v>120</v>
      </c>
      <c r="C311" s="169" t="s">
        <v>13</v>
      </c>
      <c r="D311" s="137">
        <f>SUM(D315+D312)</f>
        <v>54.1</v>
      </c>
      <c r="E311" s="121">
        <f>SUM(E315)</f>
        <v>0</v>
      </c>
    </row>
    <row r="312" spans="1:5" s="21" customFormat="1" x14ac:dyDescent="0.25">
      <c r="A312" s="202"/>
      <c r="B312" s="60" t="s">
        <v>14</v>
      </c>
      <c r="C312" s="96"/>
      <c r="D312" s="80">
        <f>SUM(D313:D314)</f>
        <v>44</v>
      </c>
      <c r="E312" s="42"/>
    </row>
    <row r="313" spans="1:5" s="21" customFormat="1" x14ac:dyDescent="0.25">
      <c r="A313" s="202"/>
      <c r="B313" s="26" t="s">
        <v>134</v>
      </c>
      <c r="C313" s="96"/>
      <c r="D313" s="22">
        <v>6.2</v>
      </c>
      <c r="E313" s="42"/>
    </row>
    <row r="314" spans="1:5" s="21" customFormat="1" x14ac:dyDescent="0.25">
      <c r="A314" s="202"/>
      <c r="B314" s="26" t="s">
        <v>125</v>
      </c>
      <c r="C314" s="96"/>
      <c r="D314" s="22">
        <v>37.799999999999997</v>
      </c>
      <c r="E314" s="42"/>
    </row>
    <row r="315" spans="1:5" s="21" customFormat="1" ht="15" customHeight="1" x14ac:dyDescent="0.25">
      <c r="A315" s="202"/>
      <c r="B315" s="27" t="s">
        <v>12</v>
      </c>
      <c r="C315" s="59"/>
      <c r="D315" s="6">
        <v>10.1</v>
      </c>
      <c r="E315" s="41"/>
    </row>
    <row r="316" spans="1:5" s="21" customFormat="1" ht="18" customHeight="1" x14ac:dyDescent="0.25">
      <c r="A316" s="214" t="s">
        <v>69</v>
      </c>
      <c r="B316" s="16" t="s">
        <v>80</v>
      </c>
      <c r="C316" s="19"/>
      <c r="D316" s="46">
        <f>SUM(D317)</f>
        <v>50</v>
      </c>
      <c r="E316" s="47">
        <f>SUM(E317)</f>
        <v>0</v>
      </c>
    </row>
    <row r="317" spans="1:5" s="21" customFormat="1" ht="27" x14ac:dyDescent="0.25">
      <c r="A317" s="215"/>
      <c r="B317" s="64" t="s">
        <v>120</v>
      </c>
      <c r="C317" s="11" t="s">
        <v>13</v>
      </c>
      <c r="D317" s="13">
        <f>SUM(D321+D318)</f>
        <v>50</v>
      </c>
      <c r="E317" s="50">
        <f>SUM(E321)</f>
        <v>0</v>
      </c>
    </row>
    <row r="318" spans="1:5" s="21" customFormat="1" x14ac:dyDescent="0.25">
      <c r="A318" s="202"/>
      <c r="B318" s="60" t="s">
        <v>14</v>
      </c>
      <c r="C318" s="96"/>
      <c r="D318" s="80">
        <f>SUM(D319:D320)</f>
        <v>41</v>
      </c>
      <c r="E318" s="42"/>
    </row>
    <row r="319" spans="1:5" s="21" customFormat="1" x14ac:dyDescent="0.25">
      <c r="A319" s="202"/>
      <c r="B319" s="26" t="s">
        <v>134</v>
      </c>
      <c r="C319" s="96"/>
      <c r="D319" s="22">
        <v>10.199999999999999</v>
      </c>
      <c r="E319" s="42"/>
    </row>
    <row r="320" spans="1:5" s="21" customFormat="1" x14ac:dyDescent="0.25">
      <c r="A320" s="202"/>
      <c r="B320" s="26" t="s">
        <v>125</v>
      </c>
      <c r="C320" s="96"/>
      <c r="D320" s="22">
        <v>30.8</v>
      </c>
      <c r="E320" s="42"/>
    </row>
    <row r="321" spans="1:5" s="21" customFormat="1" ht="15" customHeight="1" x14ac:dyDescent="0.25">
      <c r="A321" s="202"/>
      <c r="B321" s="27" t="s">
        <v>12</v>
      </c>
      <c r="C321" s="71"/>
      <c r="D321" s="6">
        <v>9</v>
      </c>
      <c r="E321" s="41"/>
    </row>
    <row r="322" spans="1:5" s="21" customFormat="1" ht="18" customHeight="1" x14ac:dyDescent="0.25">
      <c r="A322" s="214" t="s">
        <v>70</v>
      </c>
      <c r="B322" s="16" t="s">
        <v>123</v>
      </c>
      <c r="C322" s="19"/>
      <c r="D322" s="17">
        <f t="shared" ref="D322:E322" si="39">SUM(D323)</f>
        <v>178</v>
      </c>
      <c r="E322" s="122">
        <f t="shared" si="39"/>
        <v>0</v>
      </c>
    </row>
    <row r="323" spans="1:5" s="21" customFormat="1" ht="27" x14ac:dyDescent="0.25">
      <c r="A323" s="215"/>
      <c r="B323" s="14" t="s">
        <v>120</v>
      </c>
      <c r="C323" s="11" t="s">
        <v>13</v>
      </c>
      <c r="D323" s="13">
        <f>SUM(D324+D327)</f>
        <v>178</v>
      </c>
      <c r="E323" s="50">
        <f>SUM(E324+E327)</f>
        <v>0</v>
      </c>
    </row>
    <row r="324" spans="1:5" s="21" customFormat="1" ht="15" customHeight="1" x14ac:dyDescent="0.25">
      <c r="A324" s="202"/>
      <c r="B324" s="25" t="s">
        <v>14</v>
      </c>
      <c r="C324" s="222"/>
      <c r="D324" s="42">
        <f>SUM(D325:D326)</f>
        <v>168.3</v>
      </c>
      <c r="E324" s="41"/>
    </row>
    <row r="325" spans="1:5" s="21" customFormat="1" ht="15" customHeight="1" x14ac:dyDescent="0.25">
      <c r="A325" s="202"/>
      <c r="B325" s="26" t="s">
        <v>134</v>
      </c>
      <c r="C325" s="223"/>
      <c r="D325" s="23">
        <v>13</v>
      </c>
      <c r="E325" s="41"/>
    </row>
    <row r="326" spans="1:5" s="24" customFormat="1" ht="15" customHeight="1" x14ac:dyDescent="0.25">
      <c r="A326" s="202"/>
      <c r="B326" s="26" t="s">
        <v>125</v>
      </c>
      <c r="C326" s="223"/>
      <c r="D326" s="23">
        <v>155.30000000000001</v>
      </c>
      <c r="E326" s="38"/>
    </row>
    <row r="327" spans="1:5" s="21" customFormat="1" ht="15" customHeight="1" x14ac:dyDescent="0.25">
      <c r="A327" s="202"/>
      <c r="B327" s="27" t="s">
        <v>12</v>
      </c>
      <c r="C327" s="227"/>
      <c r="D327" s="6">
        <v>9.6999999999999993</v>
      </c>
      <c r="E327" s="41"/>
    </row>
    <row r="328" spans="1:5" s="21" customFormat="1" ht="18" customHeight="1" x14ac:dyDescent="0.25">
      <c r="A328" s="214" t="s">
        <v>71</v>
      </c>
      <c r="B328" s="16" t="s">
        <v>83</v>
      </c>
      <c r="C328" s="19"/>
      <c r="D328" s="17">
        <f t="shared" ref="D328:E328" si="40">SUM(D329)</f>
        <v>37.9</v>
      </c>
      <c r="E328" s="176">
        <f t="shared" si="40"/>
        <v>2.7</v>
      </c>
    </row>
    <row r="329" spans="1:5" s="21" customFormat="1" ht="27" x14ac:dyDescent="0.25">
      <c r="A329" s="215"/>
      <c r="B329" s="64" t="s">
        <v>120</v>
      </c>
      <c r="C329" s="11" t="s">
        <v>13</v>
      </c>
      <c r="D329" s="13">
        <f>SUM(D330+D334+D333)</f>
        <v>37.9</v>
      </c>
      <c r="E329" s="13">
        <f>SUM(E330+E334+E333)</f>
        <v>2.7</v>
      </c>
    </row>
    <row r="330" spans="1:5" s="21" customFormat="1" x14ac:dyDescent="0.25">
      <c r="A330" s="202"/>
      <c r="B330" s="60" t="s">
        <v>14</v>
      </c>
      <c r="C330" s="198"/>
      <c r="D330" s="42">
        <f>SUM(D331:D332)</f>
        <v>29.5</v>
      </c>
      <c r="E330" s="42">
        <f>SUM(E331:E332)</f>
        <v>2.7</v>
      </c>
    </row>
    <row r="331" spans="1:5" s="21" customFormat="1" x14ac:dyDescent="0.25">
      <c r="A331" s="202"/>
      <c r="B331" s="26" t="s">
        <v>134</v>
      </c>
      <c r="C331" s="199"/>
      <c r="D331" s="108">
        <v>3.2</v>
      </c>
      <c r="E331" s="109"/>
    </row>
    <row r="332" spans="1:5" s="21" customFormat="1" x14ac:dyDescent="0.25">
      <c r="A332" s="202"/>
      <c r="B332" s="26" t="s">
        <v>125</v>
      </c>
      <c r="C332" s="199"/>
      <c r="D332" s="108">
        <v>26.3</v>
      </c>
      <c r="E332" s="39">
        <v>2.7</v>
      </c>
    </row>
    <row r="333" spans="1:5" s="21" customFormat="1" x14ac:dyDescent="0.25">
      <c r="A333" s="202"/>
      <c r="B333" s="60" t="s">
        <v>128</v>
      </c>
      <c r="C333" s="199"/>
      <c r="D333" s="110">
        <v>0.3</v>
      </c>
      <c r="E333" s="38"/>
    </row>
    <row r="334" spans="1:5" s="21" customFormat="1" x14ac:dyDescent="0.25">
      <c r="A334" s="202"/>
      <c r="B334" s="27" t="s">
        <v>12</v>
      </c>
      <c r="C334" s="200"/>
      <c r="D334" s="111">
        <v>8.1</v>
      </c>
      <c r="E334" s="105"/>
    </row>
    <row r="335" spans="1:5" s="21" customFormat="1" ht="18" customHeight="1" x14ac:dyDescent="0.25">
      <c r="A335" s="201" t="s">
        <v>132</v>
      </c>
      <c r="B335" s="51" t="s">
        <v>86</v>
      </c>
      <c r="C335" s="52"/>
      <c r="D335" s="46">
        <f>SUM(D336)</f>
        <v>14.7</v>
      </c>
      <c r="E335" s="46">
        <f>SUM(E336)</f>
        <v>5</v>
      </c>
    </row>
    <row r="336" spans="1:5" s="21" customFormat="1" ht="27" x14ac:dyDescent="0.25">
      <c r="A336" s="215"/>
      <c r="B336" s="65" t="s">
        <v>120</v>
      </c>
      <c r="C336" s="11" t="s">
        <v>13</v>
      </c>
      <c r="D336" s="13">
        <f>SUM(D340+D337)</f>
        <v>14.7</v>
      </c>
      <c r="E336" s="13">
        <f>SUM(E340+E337)</f>
        <v>5</v>
      </c>
    </row>
    <row r="337" spans="1:5" s="21" customFormat="1" x14ac:dyDescent="0.25">
      <c r="A337" s="215"/>
      <c r="B337" s="60" t="s">
        <v>14</v>
      </c>
      <c r="C337" s="96"/>
      <c r="D337" s="80">
        <f>SUM(D338:D339)</f>
        <v>11.2</v>
      </c>
      <c r="E337" s="80">
        <f>SUM(E338:E339)</f>
        <v>5</v>
      </c>
    </row>
    <row r="338" spans="1:5" s="21" customFormat="1" x14ac:dyDescent="0.25">
      <c r="A338" s="215"/>
      <c r="B338" s="26" t="s">
        <v>134</v>
      </c>
      <c r="C338" s="96"/>
      <c r="D338" s="136">
        <v>4.7</v>
      </c>
      <c r="E338" s="42"/>
    </row>
    <row r="339" spans="1:5" s="21" customFormat="1" x14ac:dyDescent="0.25">
      <c r="A339" s="215"/>
      <c r="B339" s="26" t="s">
        <v>125</v>
      </c>
      <c r="C339" s="135"/>
      <c r="D339" s="98">
        <v>6.5</v>
      </c>
      <c r="E339" s="98">
        <v>5</v>
      </c>
    </row>
    <row r="340" spans="1:5" s="21" customFormat="1" x14ac:dyDescent="0.25">
      <c r="A340" s="215"/>
      <c r="B340" s="27" t="s">
        <v>12</v>
      </c>
      <c r="C340" s="72"/>
      <c r="D340" s="134">
        <v>3.5</v>
      </c>
      <c r="E340" s="41"/>
    </row>
    <row r="341" spans="1:5" s="21" customFormat="1" ht="18" customHeight="1" x14ac:dyDescent="0.25">
      <c r="A341" s="214" t="s">
        <v>74</v>
      </c>
      <c r="B341" s="16" t="s">
        <v>88</v>
      </c>
      <c r="C341" s="20"/>
      <c r="D341" s="46">
        <f>SUM(D342)</f>
        <v>56.699999999999996</v>
      </c>
      <c r="E341" s="47">
        <f>SUM(E342)</f>
        <v>0</v>
      </c>
    </row>
    <row r="342" spans="1:5" s="21" customFormat="1" x14ac:dyDescent="0.25">
      <c r="A342" s="215"/>
      <c r="B342" s="66" t="s">
        <v>107</v>
      </c>
      <c r="C342" s="11" t="s">
        <v>15</v>
      </c>
      <c r="D342" s="13">
        <f>SUM(D346+D343)</f>
        <v>56.699999999999996</v>
      </c>
      <c r="E342" s="50">
        <f>SUM(E346)</f>
        <v>0</v>
      </c>
    </row>
    <row r="343" spans="1:5" s="21" customFormat="1" x14ac:dyDescent="0.25">
      <c r="A343" s="202"/>
      <c r="B343" s="60" t="s">
        <v>14</v>
      </c>
      <c r="C343" s="106"/>
      <c r="D343" s="80">
        <f>SUM(D344:D345)</f>
        <v>55.8</v>
      </c>
      <c r="E343" s="50"/>
    </row>
    <row r="344" spans="1:5" s="21" customFormat="1" x14ac:dyDescent="0.25">
      <c r="A344" s="202"/>
      <c r="B344" s="26" t="s">
        <v>134</v>
      </c>
      <c r="C344" s="106"/>
      <c r="D344" s="130">
        <v>30.3</v>
      </c>
      <c r="E344" s="131"/>
    </row>
    <row r="345" spans="1:5" s="21" customFormat="1" x14ac:dyDescent="0.25">
      <c r="A345" s="202"/>
      <c r="B345" s="26" t="s">
        <v>125</v>
      </c>
      <c r="C345" s="128"/>
      <c r="D345" s="98">
        <v>25.5</v>
      </c>
      <c r="E345" s="133"/>
    </row>
    <row r="346" spans="1:5" s="21" customFormat="1" ht="15" customHeight="1" x14ac:dyDescent="0.25">
      <c r="A346" s="202"/>
      <c r="B346" s="27" t="s">
        <v>12</v>
      </c>
      <c r="C346" s="69"/>
      <c r="D346" s="97">
        <v>0.9</v>
      </c>
      <c r="E346" s="132"/>
    </row>
    <row r="347" spans="1:5" s="21" customFormat="1" ht="18" customHeight="1" x14ac:dyDescent="0.25">
      <c r="A347" s="214" t="s">
        <v>75</v>
      </c>
      <c r="B347" s="16" t="s">
        <v>90</v>
      </c>
      <c r="C347" s="20"/>
      <c r="D347" s="46">
        <f>SUM(D348)</f>
        <v>62.800000000000004</v>
      </c>
      <c r="E347" s="46">
        <f>SUM(E348)</f>
        <v>1.3</v>
      </c>
    </row>
    <row r="348" spans="1:5" s="21" customFormat="1" x14ac:dyDescent="0.25">
      <c r="A348" s="215"/>
      <c r="B348" s="66" t="s">
        <v>107</v>
      </c>
      <c r="C348" s="11" t="s">
        <v>15</v>
      </c>
      <c r="D348" s="13">
        <f>SUM(D352+D349)</f>
        <v>62.800000000000004</v>
      </c>
      <c r="E348" s="13">
        <f>SUM(E352+E349)</f>
        <v>1.3</v>
      </c>
    </row>
    <row r="349" spans="1:5" s="21" customFormat="1" x14ac:dyDescent="0.25">
      <c r="A349" s="215"/>
      <c r="B349" s="60" t="s">
        <v>14</v>
      </c>
      <c r="C349" s="106"/>
      <c r="D349" s="80">
        <f>SUM(D350:D351)</f>
        <v>61.7</v>
      </c>
      <c r="E349" s="80">
        <f>SUM(E350:E351)</f>
        <v>1.3</v>
      </c>
    </row>
    <row r="350" spans="1:5" s="21" customFormat="1" x14ac:dyDescent="0.25">
      <c r="A350" s="215"/>
      <c r="B350" s="26" t="s">
        <v>134</v>
      </c>
      <c r="C350" s="106"/>
      <c r="D350" s="130">
        <v>4.5999999999999996</v>
      </c>
      <c r="E350" s="181"/>
    </row>
    <row r="351" spans="1:5" s="21" customFormat="1" x14ac:dyDescent="0.25">
      <c r="A351" s="215"/>
      <c r="B351" s="26" t="s">
        <v>125</v>
      </c>
      <c r="C351" s="128"/>
      <c r="D351" s="98">
        <v>57.1</v>
      </c>
      <c r="E351" s="81">
        <v>1.3</v>
      </c>
    </row>
    <row r="352" spans="1:5" s="21" customFormat="1" x14ac:dyDescent="0.25">
      <c r="A352" s="258"/>
      <c r="B352" s="27" t="s">
        <v>12</v>
      </c>
      <c r="C352" s="72"/>
      <c r="D352" s="134">
        <v>1.1000000000000001</v>
      </c>
      <c r="E352" s="132"/>
    </row>
    <row r="353" spans="1:5" s="21" customFormat="1" ht="18" customHeight="1" x14ac:dyDescent="0.25">
      <c r="A353" s="214" t="s">
        <v>76</v>
      </c>
      <c r="B353" s="16" t="s">
        <v>92</v>
      </c>
      <c r="C353" s="20"/>
      <c r="D353" s="46">
        <f>SUM(D354)</f>
        <v>31</v>
      </c>
      <c r="E353" s="47">
        <f>SUM(E354)</f>
        <v>0</v>
      </c>
    </row>
    <row r="354" spans="1:5" s="21" customFormat="1" x14ac:dyDescent="0.25">
      <c r="A354" s="215"/>
      <c r="B354" s="66" t="s">
        <v>107</v>
      </c>
      <c r="C354" s="11" t="s">
        <v>15</v>
      </c>
      <c r="D354" s="13">
        <f>SUM(D358+D355)</f>
        <v>31</v>
      </c>
      <c r="E354" s="50">
        <f>SUM(E358)</f>
        <v>0</v>
      </c>
    </row>
    <row r="355" spans="1:5" s="21" customFormat="1" x14ac:dyDescent="0.25">
      <c r="A355" s="215"/>
      <c r="B355" s="60" t="s">
        <v>14</v>
      </c>
      <c r="C355" s="106"/>
      <c r="D355" s="80">
        <f>SUM(D356:D357)</f>
        <v>27.8</v>
      </c>
      <c r="E355" s="50"/>
    </row>
    <row r="356" spans="1:5" s="21" customFormat="1" x14ac:dyDescent="0.25">
      <c r="A356" s="215"/>
      <c r="B356" s="26" t="s">
        <v>134</v>
      </c>
      <c r="C356" s="106"/>
      <c r="D356" s="98">
        <v>7.7</v>
      </c>
      <c r="E356" s="125"/>
    </row>
    <row r="357" spans="1:5" s="21" customFormat="1" x14ac:dyDescent="0.25">
      <c r="A357" s="215"/>
      <c r="B357" s="26" t="s">
        <v>125</v>
      </c>
      <c r="C357" s="179"/>
      <c r="D357" s="98">
        <v>20.100000000000001</v>
      </c>
      <c r="E357" s="125"/>
    </row>
    <row r="358" spans="1:5" s="21" customFormat="1" x14ac:dyDescent="0.25">
      <c r="A358" s="215"/>
      <c r="B358" s="27" t="s">
        <v>12</v>
      </c>
      <c r="C358" s="72"/>
      <c r="D358" s="15">
        <v>3.2</v>
      </c>
      <c r="E358" s="41"/>
    </row>
    <row r="359" spans="1:5" s="21" customFormat="1" ht="18" customHeight="1" x14ac:dyDescent="0.25">
      <c r="A359" s="214" t="s">
        <v>78</v>
      </c>
      <c r="B359" s="16" t="s">
        <v>93</v>
      </c>
      <c r="C359" s="19"/>
      <c r="D359" s="46">
        <f>SUM(D360)</f>
        <v>17</v>
      </c>
      <c r="E359" s="47">
        <f>SUM(E360)</f>
        <v>0</v>
      </c>
    </row>
    <row r="360" spans="1:5" s="21" customFormat="1" x14ac:dyDescent="0.25">
      <c r="A360" s="215"/>
      <c r="B360" s="66" t="s">
        <v>107</v>
      </c>
      <c r="C360" s="11" t="s">
        <v>15</v>
      </c>
      <c r="D360" s="13">
        <f>SUM(D364+D361)</f>
        <v>17</v>
      </c>
      <c r="E360" s="50">
        <f>SUM(E364)</f>
        <v>0</v>
      </c>
    </row>
    <row r="361" spans="1:5" s="21" customFormat="1" x14ac:dyDescent="0.25">
      <c r="A361" s="215"/>
      <c r="B361" s="60" t="s">
        <v>14</v>
      </c>
      <c r="C361" s="106"/>
      <c r="D361" s="80">
        <f>SUM(D362:D363)</f>
        <v>15.6</v>
      </c>
      <c r="E361" s="50"/>
    </row>
    <row r="362" spans="1:5" s="21" customFormat="1" x14ac:dyDescent="0.25">
      <c r="A362" s="215"/>
      <c r="B362" s="26" t="s">
        <v>134</v>
      </c>
      <c r="C362" s="106"/>
      <c r="D362" s="98">
        <v>6</v>
      </c>
      <c r="E362" s="125"/>
    </row>
    <row r="363" spans="1:5" s="21" customFormat="1" x14ac:dyDescent="0.25">
      <c r="A363" s="215"/>
      <c r="B363" s="26" t="s">
        <v>125</v>
      </c>
      <c r="C363" s="177"/>
      <c r="D363" s="98">
        <v>9.6</v>
      </c>
      <c r="E363" s="125"/>
    </row>
    <row r="364" spans="1:5" s="21" customFormat="1" x14ac:dyDescent="0.25">
      <c r="A364" s="215"/>
      <c r="B364" s="27" t="s">
        <v>12</v>
      </c>
      <c r="C364" s="72"/>
      <c r="D364" s="15">
        <v>1.4</v>
      </c>
      <c r="E364" s="41"/>
    </row>
    <row r="365" spans="1:5" s="21" customFormat="1" ht="18" customHeight="1" x14ac:dyDescent="0.25">
      <c r="A365" s="214" t="s">
        <v>79</v>
      </c>
      <c r="B365" s="16" t="s">
        <v>94</v>
      </c>
      <c r="C365" s="20"/>
      <c r="D365" s="46">
        <f>SUM(D366)</f>
        <v>38.400000000000006</v>
      </c>
      <c r="E365" s="47">
        <f>SUM(E366)</f>
        <v>0</v>
      </c>
    </row>
    <row r="366" spans="1:5" s="21" customFormat="1" x14ac:dyDescent="0.25">
      <c r="A366" s="215"/>
      <c r="B366" s="66" t="s">
        <v>107</v>
      </c>
      <c r="C366" s="11" t="s">
        <v>15</v>
      </c>
      <c r="D366" s="13">
        <f>SUM(D370+D367)</f>
        <v>38.400000000000006</v>
      </c>
      <c r="E366" s="50">
        <f>SUM(E370)</f>
        <v>0</v>
      </c>
    </row>
    <row r="367" spans="1:5" s="21" customFormat="1" x14ac:dyDescent="0.25">
      <c r="A367" s="202"/>
      <c r="B367" s="60" t="s">
        <v>14</v>
      </c>
      <c r="C367" s="106"/>
      <c r="D367" s="80">
        <f>SUM(D368:D369)</f>
        <v>33.700000000000003</v>
      </c>
      <c r="E367" s="50"/>
    </row>
    <row r="368" spans="1:5" s="21" customFormat="1" x14ac:dyDescent="0.25">
      <c r="A368" s="202"/>
      <c r="B368" s="26" t="s">
        <v>134</v>
      </c>
      <c r="C368" s="106"/>
      <c r="D368" s="130">
        <v>9.9</v>
      </c>
      <c r="E368" s="131"/>
    </row>
    <row r="369" spans="1:5" s="21" customFormat="1" x14ac:dyDescent="0.25">
      <c r="A369" s="202"/>
      <c r="B369" s="26" t="s">
        <v>125</v>
      </c>
      <c r="C369" s="128"/>
      <c r="D369" s="98">
        <v>23.8</v>
      </c>
      <c r="E369" s="133"/>
    </row>
    <row r="370" spans="1:5" s="21" customFormat="1" ht="15" customHeight="1" x14ac:dyDescent="0.25">
      <c r="A370" s="202"/>
      <c r="B370" s="27" t="s">
        <v>12</v>
      </c>
      <c r="C370" s="69"/>
      <c r="D370" s="134">
        <v>4.7</v>
      </c>
      <c r="E370" s="132"/>
    </row>
    <row r="371" spans="1:5" s="21" customFormat="1" ht="18" customHeight="1" x14ac:dyDescent="0.25">
      <c r="A371" s="201" t="s">
        <v>81</v>
      </c>
      <c r="B371" s="16" t="s">
        <v>95</v>
      </c>
      <c r="C371" s="19"/>
      <c r="D371" s="46">
        <f>SUM(D372)</f>
        <v>6.9</v>
      </c>
      <c r="E371" s="47">
        <f>SUM(E372)</f>
        <v>0</v>
      </c>
    </row>
    <row r="372" spans="1:5" s="21" customFormat="1" x14ac:dyDescent="0.25">
      <c r="A372" s="202"/>
      <c r="B372" s="66" t="s">
        <v>107</v>
      </c>
      <c r="C372" s="11" t="s">
        <v>15</v>
      </c>
      <c r="D372" s="13">
        <f>SUM(D376+D373)</f>
        <v>6.9</v>
      </c>
      <c r="E372" s="50">
        <f>SUM(E376)</f>
        <v>0</v>
      </c>
    </row>
    <row r="373" spans="1:5" s="21" customFormat="1" x14ac:dyDescent="0.25">
      <c r="A373" s="202"/>
      <c r="B373" s="60" t="s">
        <v>14</v>
      </c>
      <c r="C373" s="106"/>
      <c r="D373" s="80">
        <f>SUM(D374:D375)</f>
        <v>6.4</v>
      </c>
      <c r="E373" s="50"/>
    </row>
    <row r="374" spans="1:5" s="21" customFormat="1" x14ac:dyDescent="0.25">
      <c r="A374" s="202"/>
      <c r="B374" s="26" t="s">
        <v>134</v>
      </c>
      <c r="C374" s="106"/>
      <c r="D374" s="98">
        <v>5.5</v>
      </c>
      <c r="E374" s="125"/>
    </row>
    <row r="375" spans="1:5" s="21" customFormat="1" x14ac:dyDescent="0.25">
      <c r="A375" s="202"/>
      <c r="B375" s="26" t="s">
        <v>125</v>
      </c>
      <c r="C375" s="175"/>
      <c r="D375" s="98">
        <v>0.9</v>
      </c>
      <c r="E375" s="125"/>
    </row>
    <row r="376" spans="1:5" s="21" customFormat="1" ht="15" customHeight="1" x14ac:dyDescent="0.25">
      <c r="A376" s="203"/>
      <c r="B376" s="27" t="s">
        <v>12</v>
      </c>
      <c r="C376" s="69"/>
      <c r="D376" s="22">
        <v>0.5</v>
      </c>
      <c r="E376" s="38"/>
    </row>
    <row r="377" spans="1:5" s="21" customFormat="1" ht="18" customHeight="1" x14ac:dyDescent="0.25">
      <c r="A377" s="201" t="s">
        <v>82</v>
      </c>
      <c r="B377" s="16" t="s">
        <v>96</v>
      </c>
      <c r="C377" s="19"/>
      <c r="D377" s="46">
        <f>SUM(D378)</f>
        <v>39.5</v>
      </c>
      <c r="E377" s="46">
        <f>SUM(E378)</f>
        <v>0</v>
      </c>
    </row>
    <row r="378" spans="1:5" s="21" customFormat="1" x14ac:dyDescent="0.25">
      <c r="A378" s="202"/>
      <c r="B378" s="66" t="s">
        <v>107</v>
      </c>
      <c r="C378" s="11" t="s">
        <v>15</v>
      </c>
      <c r="D378" s="13">
        <f>SUM(D382+D379)</f>
        <v>39.5</v>
      </c>
      <c r="E378" s="13">
        <f>SUM(E382+E379)</f>
        <v>0</v>
      </c>
    </row>
    <row r="379" spans="1:5" s="21" customFormat="1" x14ac:dyDescent="0.25">
      <c r="A379" s="202"/>
      <c r="B379" s="60" t="s">
        <v>14</v>
      </c>
      <c r="C379" s="106"/>
      <c r="D379" s="80">
        <f>SUM(D380:D381)</f>
        <v>35</v>
      </c>
      <c r="E379" s="80">
        <f>SUM(E380:E381)</f>
        <v>0</v>
      </c>
    </row>
    <row r="380" spans="1:5" s="21" customFormat="1" x14ac:dyDescent="0.25">
      <c r="A380" s="202"/>
      <c r="B380" s="26" t="s">
        <v>134</v>
      </c>
      <c r="C380" s="106"/>
      <c r="D380" s="130">
        <v>9.5</v>
      </c>
      <c r="E380" s="181"/>
    </row>
    <row r="381" spans="1:5" s="21" customFormat="1" x14ac:dyDescent="0.25">
      <c r="A381" s="202"/>
      <c r="B381" s="26" t="s">
        <v>125</v>
      </c>
      <c r="C381" s="135"/>
      <c r="D381" s="98">
        <v>25.5</v>
      </c>
      <c r="E381" s="81"/>
    </row>
    <row r="382" spans="1:5" s="21" customFormat="1" ht="15" customHeight="1" x14ac:dyDescent="0.25">
      <c r="A382" s="202"/>
      <c r="B382" s="27" t="s">
        <v>12</v>
      </c>
      <c r="C382" s="59"/>
      <c r="D382" s="97">
        <v>4.5</v>
      </c>
      <c r="E382" s="132"/>
    </row>
    <row r="383" spans="1:5" s="21" customFormat="1" ht="18" customHeight="1" x14ac:dyDescent="0.25">
      <c r="A383" s="214" t="s">
        <v>84</v>
      </c>
      <c r="B383" s="55" t="s">
        <v>97</v>
      </c>
      <c r="C383" s="37"/>
      <c r="D383" s="46">
        <f>SUM(D384)</f>
        <v>43.5</v>
      </c>
      <c r="E383" s="47">
        <f>SUM(E384)</f>
        <v>0</v>
      </c>
    </row>
    <row r="384" spans="1:5" s="21" customFormat="1" x14ac:dyDescent="0.25">
      <c r="A384" s="215"/>
      <c r="B384" s="66" t="s">
        <v>107</v>
      </c>
      <c r="C384" s="11" t="s">
        <v>15</v>
      </c>
      <c r="D384" s="13">
        <f>SUM(D388+D385)</f>
        <v>43.5</v>
      </c>
      <c r="E384" s="50">
        <f>SUM(E388)</f>
        <v>0</v>
      </c>
    </row>
    <row r="385" spans="1:5" s="21" customFormat="1" x14ac:dyDescent="0.25">
      <c r="A385" s="215"/>
      <c r="B385" s="60" t="s">
        <v>14</v>
      </c>
      <c r="C385" s="106"/>
      <c r="D385" s="80">
        <f>SUM(D386:D387)</f>
        <v>43.2</v>
      </c>
      <c r="E385" s="50"/>
    </row>
    <row r="386" spans="1:5" s="21" customFormat="1" x14ac:dyDescent="0.25">
      <c r="A386" s="215"/>
      <c r="B386" s="26" t="s">
        <v>134</v>
      </c>
      <c r="C386" s="106"/>
      <c r="D386" s="130">
        <v>11.8</v>
      </c>
      <c r="E386" s="131"/>
    </row>
    <row r="387" spans="1:5" s="21" customFormat="1" x14ac:dyDescent="0.25">
      <c r="A387" s="215"/>
      <c r="B387" s="26" t="s">
        <v>125</v>
      </c>
      <c r="C387" s="128"/>
      <c r="D387" s="98">
        <v>31.4</v>
      </c>
      <c r="E387" s="133"/>
    </row>
    <row r="388" spans="1:5" s="21" customFormat="1" ht="15" customHeight="1" x14ac:dyDescent="0.25">
      <c r="A388" s="258"/>
      <c r="B388" s="27" t="s">
        <v>12</v>
      </c>
      <c r="C388" s="72"/>
      <c r="D388" s="134">
        <v>0.3</v>
      </c>
      <c r="E388" s="132"/>
    </row>
    <row r="389" spans="1:5" s="21" customFormat="1" ht="18" customHeight="1" x14ac:dyDescent="0.25">
      <c r="A389" s="214" t="s">
        <v>85</v>
      </c>
      <c r="B389" s="16" t="s">
        <v>98</v>
      </c>
      <c r="C389" s="19"/>
      <c r="D389" s="17">
        <f t="shared" ref="D389:E389" si="41">SUM(D390)</f>
        <v>15.4</v>
      </c>
      <c r="E389" s="122">
        <f t="shared" si="41"/>
        <v>0</v>
      </c>
    </row>
    <row r="390" spans="1:5" s="21" customFormat="1" ht="16.5" customHeight="1" x14ac:dyDescent="0.25">
      <c r="A390" s="215"/>
      <c r="B390" s="10" t="s">
        <v>107</v>
      </c>
      <c r="C390" s="11" t="s">
        <v>15</v>
      </c>
      <c r="D390" s="13">
        <f>SUM(D391+D394)</f>
        <v>15.4</v>
      </c>
      <c r="E390" s="50">
        <f>SUM(E391+E394)</f>
        <v>0</v>
      </c>
    </row>
    <row r="391" spans="1:5" s="21" customFormat="1" ht="15" customHeight="1" x14ac:dyDescent="0.25">
      <c r="A391" s="202"/>
      <c r="B391" s="25" t="s">
        <v>14</v>
      </c>
      <c r="C391" s="228"/>
      <c r="D391" s="6">
        <f>SUM(D392:D393)</f>
        <v>12.4</v>
      </c>
      <c r="E391" s="41"/>
    </row>
    <row r="392" spans="1:5" s="21" customFormat="1" ht="15" customHeight="1" x14ac:dyDescent="0.25">
      <c r="A392" s="202"/>
      <c r="B392" s="26" t="s">
        <v>134</v>
      </c>
      <c r="C392" s="229"/>
      <c r="D392" s="31">
        <v>3.1</v>
      </c>
      <c r="E392" s="41"/>
    </row>
    <row r="393" spans="1:5" s="24" customFormat="1" ht="15" customHeight="1" x14ac:dyDescent="0.25">
      <c r="A393" s="202"/>
      <c r="B393" s="26" t="s">
        <v>125</v>
      </c>
      <c r="C393" s="229"/>
      <c r="D393" s="31">
        <v>9.3000000000000007</v>
      </c>
      <c r="E393" s="126"/>
    </row>
    <row r="394" spans="1:5" s="21" customFormat="1" ht="15" customHeight="1" x14ac:dyDescent="0.25">
      <c r="A394" s="202"/>
      <c r="B394" s="27" t="s">
        <v>12</v>
      </c>
      <c r="C394" s="230"/>
      <c r="D394" s="6">
        <v>3</v>
      </c>
      <c r="E394" s="41"/>
    </row>
    <row r="395" spans="1:5" s="21" customFormat="1" ht="18" customHeight="1" x14ac:dyDescent="0.25">
      <c r="A395" s="214" t="s">
        <v>87</v>
      </c>
      <c r="B395" s="16" t="s">
        <v>99</v>
      </c>
      <c r="C395" s="19"/>
      <c r="D395" s="46">
        <f>SUM(D396)</f>
        <v>27.4</v>
      </c>
      <c r="E395" s="47">
        <f>SUM(E396)</f>
        <v>0</v>
      </c>
    </row>
    <row r="396" spans="1:5" s="21" customFormat="1" ht="15" customHeight="1" x14ac:dyDescent="0.25">
      <c r="A396" s="215"/>
      <c r="B396" s="66" t="s">
        <v>107</v>
      </c>
      <c r="C396" s="11" t="s">
        <v>15</v>
      </c>
      <c r="D396" s="13">
        <f>SUM(D400+D397)</f>
        <v>27.4</v>
      </c>
      <c r="E396" s="50">
        <f>SUM(E400)</f>
        <v>0</v>
      </c>
    </row>
    <row r="397" spans="1:5" s="21" customFormat="1" ht="15" customHeight="1" x14ac:dyDescent="0.25">
      <c r="A397" s="215"/>
      <c r="B397" s="60" t="s">
        <v>14</v>
      </c>
      <c r="C397" s="106"/>
      <c r="D397" s="80">
        <f>SUM(D398:D399)</f>
        <v>25.9</v>
      </c>
      <c r="E397" s="50"/>
    </row>
    <row r="398" spans="1:5" s="21" customFormat="1" ht="15" customHeight="1" x14ac:dyDescent="0.25">
      <c r="A398" s="215"/>
      <c r="B398" s="26" t="s">
        <v>134</v>
      </c>
      <c r="C398" s="106"/>
      <c r="D398" s="130">
        <v>5.7</v>
      </c>
      <c r="E398" s="131"/>
    </row>
    <row r="399" spans="1:5" s="21" customFormat="1" ht="15" customHeight="1" x14ac:dyDescent="0.25">
      <c r="A399" s="215"/>
      <c r="B399" s="26" t="s">
        <v>125</v>
      </c>
      <c r="C399" s="128"/>
      <c r="D399" s="98">
        <v>20.2</v>
      </c>
      <c r="E399" s="133"/>
    </row>
    <row r="400" spans="1:5" s="21" customFormat="1" ht="15" customHeight="1" x14ac:dyDescent="0.25">
      <c r="A400" s="215"/>
      <c r="B400" s="27" t="s">
        <v>12</v>
      </c>
      <c r="C400" s="69"/>
      <c r="D400" s="97">
        <v>1.5</v>
      </c>
      <c r="E400" s="132"/>
    </row>
    <row r="401" spans="1:5" s="21" customFormat="1" ht="18" customHeight="1" x14ac:dyDescent="0.25">
      <c r="A401" s="214" t="s">
        <v>89</v>
      </c>
      <c r="B401" s="16" t="s">
        <v>100</v>
      </c>
      <c r="C401" s="19"/>
      <c r="D401" s="46">
        <f>SUM(D402)</f>
        <v>7.1999999999999993</v>
      </c>
      <c r="E401" s="47">
        <f>SUM(E402)</f>
        <v>0</v>
      </c>
    </row>
    <row r="402" spans="1:5" s="21" customFormat="1" x14ac:dyDescent="0.25">
      <c r="A402" s="215"/>
      <c r="B402" s="66" t="s">
        <v>107</v>
      </c>
      <c r="C402" s="11" t="s">
        <v>15</v>
      </c>
      <c r="D402" s="13">
        <f>SUM(D405+D403)</f>
        <v>7.1999999999999993</v>
      </c>
      <c r="E402" s="50">
        <f>SUM(E405)</f>
        <v>0</v>
      </c>
    </row>
    <row r="403" spans="1:5" s="21" customFormat="1" x14ac:dyDescent="0.25">
      <c r="A403" s="202"/>
      <c r="B403" s="60" t="s">
        <v>14</v>
      </c>
      <c r="C403" s="106"/>
      <c r="D403" s="80">
        <f>SUM(D404:D404)</f>
        <v>6.1</v>
      </c>
      <c r="E403" s="50"/>
    </row>
    <row r="404" spans="1:5" s="21" customFormat="1" x14ac:dyDescent="0.25">
      <c r="A404" s="202"/>
      <c r="B404" s="26" t="s">
        <v>134</v>
      </c>
      <c r="C404" s="106"/>
      <c r="D404" s="98">
        <v>6.1</v>
      </c>
      <c r="E404" s="125"/>
    </row>
    <row r="405" spans="1:5" s="21" customFormat="1" ht="15" customHeight="1" x14ac:dyDescent="0.25">
      <c r="A405" s="202"/>
      <c r="B405" s="27" t="s">
        <v>12</v>
      </c>
      <c r="C405" s="69"/>
      <c r="D405" s="6">
        <v>1.1000000000000001</v>
      </c>
      <c r="E405" s="41"/>
    </row>
    <row r="406" spans="1:5" s="21" customFormat="1" ht="18" customHeight="1" x14ac:dyDescent="0.25">
      <c r="A406" s="214" t="s">
        <v>91</v>
      </c>
      <c r="B406" s="16" t="s">
        <v>101</v>
      </c>
      <c r="C406" s="19"/>
      <c r="D406" s="46">
        <f>SUM(D407)</f>
        <v>8.1999999999999993</v>
      </c>
      <c r="E406" s="47">
        <f>SUM(E407)</f>
        <v>0</v>
      </c>
    </row>
    <row r="407" spans="1:5" s="21" customFormat="1" ht="15" customHeight="1" x14ac:dyDescent="0.25">
      <c r="A407" s="215"/>
      <c r="B407" s="66" t="s">
        <v>107</v>
      </c>
      <c r="C407" s="11" t="s">
        <v>15</v>
      </c>
      <c r="D407" s="13">
        <f>SUM(D410+D408)</f>
        <v>8.1999999999999993</v>
      </c>
      <c r="E407" s="50">
        <f>SUM(E410)</f>
        <v>0</v>
      </c>
    </row>
    <row r="408" spans="1:5" s="21" customFormat="1" ht="15" customHeight="1" x14ac:dyDescent="0.25">
      <c r="A408" s="202"/>
      <c r="B408" s="60" t="s">
        <v>14</v>
      </c>
      <c r="C408" s="106"/>
      <c r="D408" s="80">
        <f>SUM(D409:D409)</f>
        <v>7.2</v>
      </c>
      <c r="E408" s="50"/>
    </row>
    <row r="409" spans="1:5" s="21" customFormat="1" ht="15" customHeight="1" x14ac:dyDescent="0.25">
      <c r="A409" s="202"/>
      <c r="B409" s="26" t="s">
        <v>134</v>
      </c>
      <c r="C409" s="106"/>
      <c r="D409" s="98">
        <v>7.2</v>
      </c>
      <c r="E409" s="125"/>
    </row>
    <row r="410" spans="1:5" s="21" customFormat="1" ht="15" customHeight="1" x14ac:dyDescent="0.25">
      <c r="A410" s="202"/>
      <c r="B410" s="27" t="s">
        <v>12</v>
      </c>
      <c r="C410" s="69"/>
      <c r="D410" s="6">
        <v>1</v>
      </c>
      <c r="E410" s="41"/>
    </row>
    <row r="411" spans="1:5" s="21" customFormat="1" ht="18" customHeight="1" x14ac:dyDescent="0.25">
      <c r="A411" s="214" t="s">
        <v>137</v>
      </c>
      <c r="B411" s="16" t="s">
        <v>102</v>
      </c>
      <c r="C411" s="19"/>
      <c r="D411" s="46">
        <f>SUM(D412)</f>
        <v>7.5</v>
      </c>
      <c r="E411" s="47">
        <f>SUM(E412)</f>
        <v>0</v>
      </c>
    </row>
    <row r="412" spans="1:5" s="21" customFormat="1" ht="15" customHeight="1" x14ac:dyDescent="0.25">
      <c r="A412" s="215"/>
      <c r="B412" s="66" t="s">
        <v>107</v>
      </c>
      <c r="C412" s="11" t="s">
        <v>15</v>
      </c>
      <c r="D412" s="13">
        <f>SUM(D416+D413)</f>
        <v>7.5</v>
      </c>
      <c r="E412" s="50">
        <f>SUM(E416)</f>
        <v>0</v>
      </c>
    </row>
    <row r="413" spans="1:5" s="21" customFormat="1" ht="15" customHeight="1" x14ac:dyDescent="0.25">
      <c r="A413" s="215"/>
      <c r="B413" s="60" t="s">
        <v>14</v>
      </c>
      <c r="C413" s="106"/>
      <c r="D413" s="80">
        <f>SUM(D414:D415)</f>
        <v>6.5</v>
      </c>
      <c r="E413" s="50"/>
    </row>
    <row r="414" spans="1:5" s="21" customFormat="1" ht="15" customHeight="1" x14ac:dyDescent="0.25">
      <c r="A414" s="215"/>
      <c r="B414" s="26" t="s">
        <v>134</v>
      </c>
      <c r="C414" s="106"/>
      <c r="D414" s="130">
        <v>3</v>
      </c>
      <c r="E414" s="131"/>
    </row>
    <row r="415" spans="1:5" s="21" customFormat="1" ht="15" customHeight="1" x14ac:dyDescent="0.25">
      <c r="A415" s="215"/>
      <c r="B415" s="26" t="s">
        <v>125</v>
      </c>
      <c r="C415" s="128"/>
      <c r="D415" s="98">
        <v>3.5</v>
      </c>
      <c r="E415" s="133"/>
    </row>
    <row r="416" spans="1:5" s="21" customFormat="1" ht="15" customHeight="1" x14ac:dyDescent="0.25">
      <c r="A416" s="215"/>
      <c r="B416" s="27" t="s">
        <v>12</v>
      </c>
      <c r="C416" s="72"/>
      <c r="D416" s="134">
        <v>1</v>
      </c>
      <c r="E416" s="132"/>
    </row>
    <row r="417" spans="1:5" s="21" customFormat="1" ht="18" customHeight="1" x14ac:dyDescent="0.25">
      <c r="A417" s="214" t="s">
        <v>138</v>
      </c>
      <c r="B417" s="16" t="s">
        <v>103</v>
      </c>
      <c r="C417" s="19"/>
      <c r="D417" s="46">
        <f>SUM(D418)</f>
        <v>218.3</v>
      </c>
      <c r="E417" s="46">
        <f>SUM(E418)</f>
        <v>70.5</v>
      </c>
    </row>
    <row r="418" spans="1:5" s="21" customFormat="1" ht="15" customHeight="1" x14ac:dyDescent="0.25">
      <c r="A418" s="215"/>
      <c r="B418" s="64" t="s">
        <v>119</v>
      </c>
      <c r="C418" s="54" t="s">
        <v>17</v>
      </c>
      <c r="D418" s="13">
        <f>SUM(D422+D419)</f>
        <v>218.3</v>
      </c>
      <c r="E418" s="13">
        <f>SUM(E422+E419)</f>
        <v>70.5</v>
      </c>
    </row>
    <row r="419" spans="1:5" s="21" customFormat="1" ht="15" customHeight="1" x14ac:dyDescent="0.25">
      <c r="A419" s="202"/>
      <c r="B419" s="60" t="s">
        <v>14</v>
      </c>
      <c r="C419" s="195"/>
      <c r="D419" s="80">
        <f>SUM(D420:D421)</f>
        <v>176.5</v>
      </c>
      <c r="E419" s="80">
        <f>SUM(E420:E421)</f>
        <v>65.099999999999994</v>
      </c>
    </row>
    <row r="420" spans="1:5" s="21" customFormat="1" ht="15" customHeight="1" x14ac:dyDescent="0.25">
      <c r="A420" s="202"/>
      <c r="B420" s="26" t="s">
        <v>134</v>
      </c>
      <c r="C420" s="196"/>
      <c r="D420" s="81">
        <v>3.9</v>
      </c>
      <c r="E420" s="82"/>
    </row>
    <row r="421" spans="1:5" s="21" customFormat="1" ht="15" customHeight="1" x14ac:dyDescent="0.25">
      <c r="A421" s="202"/>
      <c r="B421" s="26" t="s">
        <v>125</v>
      </c>
      <c r="C421" s="196"/>
      <c r="D421" s="81">
        <v>172.6</v>
      </c>
      <c r="E421" s="81">
        <v>65.099999999999994</v>
      </c>
    </row>
    <row r="422" spans="1:5" s="21" customFormat="1" ht="15" customHeight="1" x14ac:dyDescent="0.25">
      <c r="A422" s="202"/>
      <c r="B422" s="27" t="s">
        <v>12</v>
      </c>
      <c r="C422" s="197"/>
      <c r="D422" s="97">
        <v>41.8</v>
      </c>
      <c r="E422" s="132">
        <v>5.4</v>
      </c>
    </row>
    <row r="423" spans="1:5" s="21" customFormat="1" ht="18" customHeight="1" x14ac:dyDescent="0.25">
      <c r="A423" s="259" t="s">
        <v>139</v>
      </c>
      <c r="B423" s="142" t="s">
        <v>140</v>
      </c>
      <c r="C423" s="19"/>
      <c r="D423" s="46">
        <f>SUM(D424)</f>
        <v>25.7</v>
      </c>
      <c r="E423" s="46">
        <f>SUM(E424)</f>
        <v>5.2</v>
      </c>
    </row>
    <row r="424" spans="1:5" s="21" customFormat="1" ht="15" customHeight="1" x14ac:dyDescent="0.25">
      <c r="A424" s="259"/>
      <c r="B424" s="143" t="s">
        <v>110</v>
      </c>
      <c r="C424" s="11" t="s">
        <v>18</v>
      </c>
      <c r="D424" s="13">
        <f>SUM(D425)</f>
        <v>25.7</v>
      </c>
      <c r="E424" s="13">
        <f>SUM(E425)</f>
        <v>5.2</v>
      </c>
    </row>
    <row r="425" spans="1:5" s="21" customFormat="1" ht="15" customHeight="1" x14ac:dyDescent="0.25">
      <c r="A425" s="259"/>
      <c r="B425" s="144" t="s">
        <v>14</v>
      </c>
      <c r="C425" s="141"/>
      <c r="D425" s="80">
        <f>SUM(D426:D426)</f>
        <v>25.7</v>
      </c>
      <c r="E425" s="80">
        <f>SUM(E426:E426)</f>
        <v>5.2</v>
      </c>
    </row>
    <row r="426" spans="1:5" s="21" customFormat="1" ht="15" customHeight="1" x14ac:dyDescent="0.25">
      <c r="A426" s="260"/>
      <c r="B426" s="26" t="s">
        <v>125</v>
      </c>
      <c r="C426" s="141"/>
      <c r="D426" s="130">
        <v>25.7</v>
      </c>
      <c r="E426" s="174">
        <v>5.2</v>
      </c>
    </row>
    <row r="427" spans="1:5" s="21" customFormat="1" ht="21" customHeight="1" x14ac:dyDescent="0.25">
      <c r="A427" s="261" t="s">
        <v>104</v>
      </c>
      <c r="B427" s="261"/>
      <c r="C427" s="2"/>
      <c r="D427" s="3">
        <f>SUM(D460+D456+D450+D444+D439+D433+D428)</f>
        <v>7360.3</v>
      </c>
      <c r="E427" s="3">
        <f>SUM(E460+E456+E450+E444+E439+E433+E428)</f>
        <v>160.60000000000002</v>
      </c>
    </row>
    <row r="428" spans="1:5" s="21" customFormat="1" ht="15" customHeight="1" x14ac:dyDescent="0.25">
      <c r="A428" s="233" t="s">
        <v>105</v>
      </c>
      <c r="B428" s="243"/>
      <c r="C428" s="129" t="s">
        <v>8</v>
      </c>
      <c r="D428" s="4">
        <f>SUM(D432+D429)</f>
        <v>238.50000000000003</v>
      </c>
      <c r="E428" s="56">
        <f>SUM(E432)</f>
        <v>0</v>
      </c>
    </row>
    <row r="429" spans="1:5" s="21" customFormat="1" ht="15" customHeight="1" x14ac:dyDescent="0.25">
      <c r="A429" s="233"/>
      <c r="B429" s="25" t="s">
        <v>11</v>
      </c>
      <c r="C429" s="224"/>
      <c r="D429" s="4">
        <f>SUM(D430:D431)</f>
        <v>232.70000000000002</v>
      </c>
      <c r="E429" s="56"/>
    </row>
    <row r="430" spans="1:5" s="21" customFormat="1" ht="15" customHeight="1" x14ac:dyDescent="0.25">
      <c r="A430" s="234"/>
      <c r="B430" s="26" t="s">
        <v>134</v>
      </c>
      <c r="C430" s="225"/>
      <c r="D430" s="67">
        <f>SUM(D14+D18+D50+D61+D76+D93+D107+D121+D132+D148+D164+D176+D189+D202+D221)</f>
        <v>50.9</v>
      </c>
      <c r="E430" s="56"/>
    </row>
    <row r="431" spans="1:5" s="21" customFormat="1" ht="15" customHeight="1" x14ac:dyDescent="0.25">
      <c r="A431" s="234"/>
      <c r="B431" s="26" t="s">
        <v>125</v>
      </c>
      <c r="C431" s="225"/>
      <c r="D431" s="67">
        <f>SUM(D149+D133+D190+D203+D222+D19+D94+D177+D165+D77)</f>
        <v>181.8</v>
      </c>
      <c r="E431" s="56"/>
    </row>
    <row r="432" spans="1:5" s="21" customFormat="1" ht="15" customHeight="1" x14ac:dyDescent="0.25">
      <c r="A432" s="235"/>
      <c r="B432" s="27" t="s">
        <v>12</v>
      </c>
      <c r="C432" s="226"/>
      <c r="D432" s="33">
        <f>SUM(D20)</f>
        <v>5.8</v>
      </c>
      <c r="E432" s="33"/>
    </row>
    <row r="433" spans="1:5" s="21" customFormat="1" ht="15" customHeight="1" x14ac:dyDescent="0.25">
      <c r="A433" s="237" t="s">
        <v>106</v>
      </c>
      <c r="B433" s="238"/>
      <c r="C433" s="140" t="s">
        <v>13</v>
      </c>
      <c r="D433" s="5">
        <f>SUM(D434+D438+D435)</f>
        <v>3435.4</v>
      </c>
      <c r="E433" s="5">
        <f>SUM(E434+E438+E435)</f>
        <v>83.600000000000009</v>
      </c>
    </row>
    <row r="434" spans="1:5" s="21" customFormat="1" ht="15" customHeight="1" x14ac:dyDescent="0.25">
      <c r="A434" s="236"/>
      <c r="B434" s="25" t="s">
        <v>128</v>
      </c>
      <c r="C434" s="243"/>
      <c r="D434" s="33">
        <f>SUM(D333)</f>
        <v>0.3</v>
      </c>
      <c r="E434" s="33"/>
    </row>
    <row r="435" spans="1:5" s="21" customFormat="1" ht="15" customHeight="1" x14ac:dyDescent="0.25">
      <c r="A435" s="236"/>
      <c r="B435" s="60" t="s">
        <v>11</v>
      </c>
      <c r="C435" s="244"/>
      <c r="D435" s="33">
        <f>SUM(D436:D437)</f>
        <v>3308.8</v>
      </c>
      <c r="E435" s="33">
        <f>SUM(E436:E437)</f>
        <v>83.600000000000009</v>
      </c>
    </row>
    <row r="436" spans="1:5" s="21" customFormat="1" ht="15" customHeight="1" x14ac:dyDescent="0.25">
      <c r="A436" s="236"/>
      <c r="B436" s="26" t="s">
        <v>134</v>
      </c>
      <c r="C436" s="244"/>
      <c r="D436" s="34">
        <f>SUM(D226+D232+D238+D244+D250+D256+D262+D274+D280+D286+D292+D298+D304+D313+D319+D325+D331+D338+D268)</f>
        <v>366.19999999999987</v>
      </c>
      <c r="E436" s="33"/>
    </row>
    <row r="437" spans="1:5" s="24" customFormat="1" ht="15" customHeight="1" x14ac:dyDescent="0.25">
      <c r="A437" s="236"/>
      <c r="B437" s="26" t="s">
        <v>125</v>
      </c>
      <c r="C437" s="244"/>
      <c r="D437" s="34">
        <f>SUM(D233+D245+D257+D299+D326+D227+D239+D251+D263+D269+D275+D281+D287+D293+D305+D320+D314+D332+D339+D23)</f>
        <v>2942.6000000000004</v>
      </c>
      <c r="E437" s="34">
        <f>SUM(E233+E245+E257+E299+E326+E227+E239+E251+E263+E269+E275+E281+E287+E293+E305+E320+E314+E332+E339)</f>
        <v>83.600000000000009</v>
      </c>
    </row>
    <row r="438" spans="1:5" s="21" customFormat="1" ht="15" customHeight="1" x14ac:dyDescent="0.25">
      <c r="A438" s="236"/>
      <c r="B438" s="27" t="s">
        <v>12</v>
      </c>
      <c r="C438" s="245"/>
      <c r="D438" s="33">
        <f>SUM(D228+D234+D240+D252+D258+D264+D270+D276+D288+D294+D300+D306+D315+D321+D327+D334+D340+D246+D282)</f>
        <v>126.29999999999997</v>
      </c>
      <c r="E438" s="33"/>
    </row>
    <row r="439" spans="1:5" s="21" customFormat="1" ht="15" customHeight="1" x14ac:dyDescent="0.25">
      <c r="A439" s="237" t="s">
        <v>107</v>
      </c>
      <c r="B439" s="238"/>
      <c r="C439" s="140" t="s">
        <v>15</v>
      </c>
      <c r="D439" s="5">
        <f>SUM(D440+D443)</f>
        <v>528.1</v>
      </c>
      <c r="E439" s="5">
        <f>SUM(E440+E443)</f>
        <v>1.3</v>
      </c>
    </row>
    <row r="440" spans="1:5" s="21" customFormat="1" ht="15" customHeight="1" x14ac:dyDescent="0.25">
      <c r="A440" s="236"/>
      <c r="B440" s="25" t="s">
        <v>11</v>
      </c>
      <c r="C440" s="243"/>
      <c r="D440" s="33">
        <f>SUM(D441:D442)</f>
        <v>503.90000000000003</v>
      </c>
      <c r="E440" s="33">
        <f>SUM(E441:E442)</f>
        <v>1.3</v>
      </c>
    </row>
    <row r="441" spans="1:5" s="21" customFormat="1" ht="15" customHeight="1" x14ac:dyDescent="0.25">
      <c r="A441" s="236"/>
      <c r="B441" s="26" t="s">
        <v>134</v>
      </c>
      <c r="C441" s="244"/>
      <c r="D441" s="34">
        <f>SUM(D26+D344+D350+D356+D362+D368+D374+D380+D386+D392+D398+D404+D409+D414)</f>
        <v>111.49999999999999</v>
      </c>
      <c r="E441" s="33"/>
    </row>
    <row r="442" spans="1:5" s="24" customFormat="1" ht="15" customHeight="1" x14ac:dyDescent="0.25">
      <c r="A442" s="236"/>
      <c r="B442" s="26" t="s">
        <v>125</v>
      </c>
      <c r="C442" s="244"/>
      <c r="D442" s="34">
        <f>SUM(D393+D345+D351+D369+D381+D387+D399+D415+D80+D110+D152+D206+D27+D64+D136+D375+D363+D357)</f>
        <v>392.40000000000003</v>
      </c>
      <c r="E442" s="34">
        <f>SUM(E393+E345+E351+E369+E381+E387+E399+E415+E80+E110+E152+E206+E27+E64+E136+E375+E363+E357)</f>
        <v>1.3</v>
      </c>
    </row>
    <row r="443" spans="1:5" s="21" customFormat="1" ht="15" customHeight="1" x14ac:dyDescent="0.25">
      <c r="A443" s="236"/>
      <c r="B443" s="27" t="s">
        <v>12</v>
      </c>
      <c r="C443" s="245"/>
      <c r="D443" s="33">
        <f>SUM(D346+D352+D358+D364+D370+D376+D382+D388+D394+D400+D405+D410+D416)</f>
        <v>24.200000000000003</v>
      </c>
      <c r="E443" s="33"/>
    </row>
    <row r="444" spans="1:5" s="21" customFormat="1" ht="15" customHeight="1" x14ac:dyDescent="0.25">
      <c r="A444" s="237" t="s">
        <v>108</v>
      </c>
      <c r="B444" s="238"/>
      <c r="C444" s="140" t="s">
        <v>16</v>
      </c>
      <c r="D444" s="5">
        <f>SUM(D446+D449+D445)</f>
        <v>1999.3</v>
      </c>
      <c r="E444" s="53">
        <f>SUM(E446+E449)</f>
        <v>0</v>
      </c>
    </row>
    <row r="445" spans="1:5" s="21" customFormat="1" ht="15" customHeight="1" x14ac:dyDescent="0.25">
      <c r="A445" s="233"/>
      <c r="B445" s="25" t="s">
        <v>129</v>
      </c>
      <c r="C445" s="240"/>
      <c r="D445" s="33">
        <f>SUM(D29)</f>
        <v>167.6</v>
      </c>
      <c r="E445" s="53"/>
    </row>
    <row r="446" spans="1:5" s="21" customFormat="1" ht="15" customHeight="1" x14ac:dyDescent="0.25">
      <c r="A446" s="234"/>
      <c r="B446" s="60" t="s">
        <v>11</v>
      </c>
      <c r="C446" s="241"/>
      <c r="D446" s="33">
        <f>SUM(D447:D448)</f>
        <v>1798.5</v>
      </c>
      <c r="E446" s="33"/>
    </row>
    <row r="447" spans="1:5" s="21" customFormat="1" ht="15" customHeight="1" x14ac:dyDescent="0.25">
      <c r="A447" s="234"/>
      <c r="B447" s="26" t="s">
        <v>134</v>
      </c>
      <c r="C447" s="241"/>
      <c r="D447" s="34">
        <f>SUM(D31+D67+D83+D97+D139+D155+D180+D193+D209)</f>
        <v>54.499999999999993</v>
      </c>
      <c r="E447" s="33"/>
    </row>
    <row r="448" spans="1:5" s="24" customFormat="1" ht="15" customHeight="1" x14ac:dyDescent="0.25">
      <c r="A448" s="234"/>
      <c r="B448" s="26" t="s">
        <v>125</v>
      </c>
      <c r="C448" s="241"/>
      <c r="D448" s="34">
        <f>SUM(D32+D53+D68+D84+D98+D124+D140+D181+D194+D210+D113+D156+D168+D309)</f>
        <v>1744</v>
      </c>
      <c r="E448" s="34"/>
    </row>
    <row r="449" spans="1:5" s="21" customFormat="1" ht="15" customHeight="1" x14ac:dyDescent="0.25">
      <c r="A449" s="235"/>
      <c r="B449" s="27" t="s">
        <v>12</v>
      </c>
      <c r="C449" s="242"/>
      <c r="D449" s="33">
        <f>SUM(D54+D69+D85+D99+D114+D125+D141+D157+D169+D182+D195+D211)</f>
        <v>33.200000000000003</v>
      </c>
      <c r="E449" s="33"/>
    </row>
    <row r="450" spans="1:5" s="21" customFormat="1" ht="15" customHeight="1" x14ac:dyDescent="0.25">
      <c r="A450" s="237" t="s">
        <v>109</v>
      </c>
      <c r="B450" s="238"/>
      <c r="C450" s="140" t="s">
        <v>17</v>
      </c>
      <c r="D450" s="5">
        <f>SUM(D451+D455)</f>
        <v>702.59999999999991</v>
      </c>
      <c r="E450" s="5">
        <f>SUM(E451+E455)</f>
        <v>70.5</v>
      </c>
    </row>
    <row r="451" spans="1:5" s="21" customFormat="1" ht="15" customHeight="1" x14ac:dyDescent="0.25">
      <c r="A451" s="236"/>
      <c r="B451" s="25" t="s">
        <v>14</v>
      </c>
      <c r="C451" s="243"/>
      <c r="D451" s="33">
        <f>SUM(D452:D454)</f>
        <v>660.8</v>
      </c>
      <c r="E451" s="33">
        <f>SUM(E452:E454)</f>
        <v>65.099999999999994</v>
      </c>
    </row>
    <row r="452" spans="1:5" s="21" customFormat="1" ht="15" customHeight="1" x14ac:dyDescent="0.25">
      <c r="A452" s="236"/>
      <c r="B452" s="26" t="s">
        <v>134</v>
      </c>
      <c r="C452" s="244"/>
      <c r="D452" s="34">
        <f>SUM(D35+D57+D72+D88+D102+D117+D128+D144+D160+D172+D185+D198+D214+D420)</f>
        <v>51.70000000000001</v>
      </c>
      <c r="E452" s="33"/>
    </row>
    <row r="453" spans="1:5" s="24" customFormat="1" ht="15" customHeight="1" x14ac:dyDescent="0.25">
      <c r="A453" s="236"/>
      <c r="B453" s="26" t="s">
        <v>133</v>
      </c>
      <c r="C453" s="244"/>
      <c r="D453" s="34">
        <f>SUM(D37)</f>
        <v>400.5</v>
      </c>
      <c r="E453" s="34"/>
    </row>
    <row r="454" spans="1:5" s="24" customFormat="1" ht="15" customHeight="1" x14ac:dyDescent="0.25">
      <c r="A454" s="236"/>
      <c r="B454" s="26" t="s">
        <v>125</v>
      </c>
      <c r="C454" s="244"/>
      <c r="D454" s="34">
        <f>SUM(D421+D36+D103+D89)</f>
        <v>208.6</v>
      </c>
      <c r="E454" s="34">
        <f>SUM(E421+E36+E103+E89)</f>
        <v>65.099999999999994</v>
      </c>
    </row>
    <row r="455" spans="1:5" s="21" customFormat="1" ht="15" customHeight="1" x14ac:dyDescent="0.25">
      <c r="A455" s="236"/>
      <c r="B455" s="27" t="s">
        <v>12</v>
      </c>
      <c r="C455" s="245"/>
      <c r="D455" s="33">
        <f>SUM(D422)</f>
        <v>41.8</v>
      </c>
      <c r="E455" s="33">
        <f>SUM(E422)</f>
        <v>5.4</v>
      </c>
    </row>
    <row r="456" spans="1:5" s="21" customFormat="1" ht="15" customHeight="1" x14ac:dyDescent="0.25">
      <c r="A456" s="237" t="s">
        <v>110</v>
      </c>
      <c r="B456" s="237"/>
      <c r="C456" s="140" t="s">
        <v>18</v>
      </c>
      <c r="D456" s="5">
        <f>SUM(D459+D457)</f>
        <v>49.099999999999994</v>
      </c>
      <c r="E456" s="5">
        <f>SUM(E459+E457)</f>
        <v>5.2</v>
      </c>
    </row>
    <row r="457" spans="1:5" s="21" customFormat="1" ht="15" customHeight="1" x14ac:dyDescent="0.25">
      <c r="A457" s="234"/>
      <c r="B457" s="25" t="s">
        <v>14</v>
      </c>
      <c r="C457" s="240"/>
      <c r="D457" s="33">
        <f>SUM(D458)</f>
        <v>31.7</v>
      </c>
      <c r="E457" s="33">
        <f>SUM(E458)</f>
        <v>5.2</v>
      </c>
    </row>
    <row r="458" spans="1:5" s="21" customFormat="1" ht="15" customHeight="1" x14ac:dyDescent="0.25">
      <c r="A458" s="234"/>
      <c r="B458" s="26" t="s">
        <v>125</v>
      </c>
      <c r="C458" s="241"/>
      <c r="D458" s="34">
        <f>SUM(D426+D40)</f>
        <v>31.7</v>
      </c>
      <c r="E458" s="34">
        <f>SUM(E426+E40)</f>
        <v>5.2</v>
      </c>
    </row>
    <row r="459" spans="1:5" s="21" customFormat="1" ht="15" customHeight="1" x14ac:dyDescent="0.25">
      <c r="A459" s="234"/>
      <c r="B459" s="139" t="s">
        <v>111</v>
      </c>
      <c r="C459" s="242"/>
      <c r="D459" s="35">
        <f>SUM(D41)</f>
        <v>17.399999999999999</v>
      </c>
      <c r="E459" s="35"/>
    </row>
    <row r="460" spans="1:5" s="21" customFormat="1" ht="15" customHeight="1" x14ac:dyDescent="0.25">
      <c r="A460" s="237" t="s">
        <v>112</v>
      </c>
      <c r="B460" s="237"/>
      <c r="C460" s="140" t="s">
        <v>20</v>
      </c>
      <c r="D460" s="5">
        <f>SUM(D461+D465)</f>
        <v>407.3</v>
      </c>
      <c r="E460" s="53">
        <f>SUM(E461+E465)</f>
        <v>0</v>
      </c>
    </row>
    <row r="461" spans="1:5" s="21" customFormat="1" ht="15" customHeight="1" x14ac:dyDescent="0.25">
      <c r="A461" s="236"/>
      <c r="B461" s="25" t="s">
        <v>11</v>
      </c>
      <c r="C461" s="243"/>
      <c r="D461" s="33">
        <f>SUM(D462:D464)</f>
        <v>116.8</v>
      </c>
      <c r="E461" s="33"/>
    </row>
    <row r="462" spans="1:5" s="21" customFormat="1" ht="15" customHeight="1" x14ac:dyDescent="0.25">
      <c r="A462" s="236"/>
      <c r="B462" s="26" t="s">
        <v>134</v>
      </c>
      <c r="C462" s="244"/>
      <c r="D462" s="34">
        <f>SUM(D44)</f>
        <v>0.3</v>
      </c>
      <c r="E462" s="33"/>
    </row>
    <row r="463" spans="1:5" s="24" customFormat="1" ht="15" customHeight="1" x14ac:dyDescent="0.25">
      <c r="A463" s="236"/>
      <c r="B463" s="26" t="s">
        <v>126</v>
      </c>
      <c r="C463" s="244"/>
      <c r="D463" s="34">
        <f>SUM(D45)</f>
        <v>116</v>
      </c>
      <c r="E463" s="34"/>
    </row>
    <row r="464" spans="1:5" s="24" customFormat="1" ht="15" customHeight="1" x14ac:dyDescent="0.25">
      <c r="A464" s="236"/>
      <c r="B464" s="26" t="s">
        <v>125</v>
      </c>
      <c r="C464" s="244"/>
      <c r="D464" s="34">
        <f>SUM(D217)</f>
        <v>0.5</v>
      </c>
      <c r="E464" s="34"/>
    </row>
    <row r="465" spans="1:5" s="21" customFormat="1" ht="15" customHeight="1" x14ac:dyDescent="0.25">
      <c r="A465" s="236"/>
      <c r="B465" s="139" t="s">
        <v>111</v>
      </c>
      <c r="C465" s="245"/>
      <c r="D465" s="35">
        <f>SUM(D46)</f>
        <v>290.5</v>
      </c>
      <c r="E465" s="35"/>
    </row>
    <row r="466" spans="1:5" x14ac:dyDescent="0.25">
      <c r="A466" s="239" t="s">
        <v>113</v>
      </c>
      <c r="B466" s="239"/>
      <c r="C466" s="239"/>
      <c r="D466" s="239"/>
      <c r="E466" s="239"/>
    </row>
  </sheetData>
  <mergeCells count="125">
    <mergeCell ref="A434:A438"/>
    <mergeCell ref="A341:A346"/>
    <mergeCell ref="A347:A352"/>
    <mergeCell ref="A353:A358"/>
    <mergeCell ref="A310:A315"/>
    <mergeCell ref="A186:A195"/>
    <mergeCell ref="A229:A234"/>
    <mergeCell ref="C434:C438"/>
    <mergeCell ref="A377:A382"/>
    <mergeCell ref="A411:A416"/>
    <mergeCell ref="A417:A422"/>
    <mergeCell ref="A433:B433"/>
    <mergeCell ref="A235:A240"/>
    <mergeCell ref="A241:A246"/>
    <mergeCell ref="A247:A252"/>
    <mergeCell ref="A289:A294"/>
    <mergeCell ref="A301:A306"/>
    <mergeCell ref="A383:A388"/>
    <mergeCell ref="A406:A410"/>
    <mergeCell ref="A395:A400"/>
    <mergeCell ref="A423:A426"/>
    <mergeCell ref="A359:A364"/>
    <mergeCell ref="A427:B427"/>
    <mergeCell ref="A428:B428"/>
    <mergeCell ref="A7:E7"/>
    <mergeCell ref="A118:A125"/>
    <mergeCell ref="A58:A69"/>
    <mergeCell ref="A73:A85"/>
    <mergeCell ref="A90:A99"/>
    <mergeCell ref="A104:A114"/>
    <mergeCell ref="C34:C37"/>
    <mergeCell ref="C43:C46"/>
    <mergeCell ref="A15:A46"/>
    <mergeCell ref="C29:C32"/>
    <mergeCell ref="A47:A54"/>
    <mergeCell ref="C52:C53"/>
    <mergeCell ref="C106:C107"/>
    <mergeCell ref="C39:C41"/>
    <mergeCell ref="A11:A14"/>
    <mergeCell ref="C13:C14"/>
    <mergeCell ref="C17:C18"/>
    <mergeCell ref="C49:C50"/>
    <mergeCell ref="C56:C57"/>
    <mergeCell ref="C60:C61"/>
    <mergeCell ref="C71:C72"/>
    <mergeCell ref="C75:C77"/>
    <mergeCell ref="C92:C94"/>
    <mergeCell ref="C87:C89"/>
    <mergeCell ref="A461:A465"/>
    <mergeCell ref="A439:B439"/>
    <mergeCell ref="A440:A443"/>
    <mergeCell ref="A444:B444"/>
    <mergeCell ref="A466:E466"/>
    <mergeCell ref="A450:B450"/>
    <mergeCell ref="A451:A455"/>
    <mergeCell ref="A456:B456"/>
    <mergeCell ref="A460:B460"/>
    <mergeCell ref="C445:C449"/>
    <mergeCell ref="C451:C455"/>
    <mergeCell ref="C461:C465"/>
    <mergeCell ref="A445:A449"/>
    <mergeCell ref="C440:C443"/>
    <mergeCell ref="A457:A459"/>
    <mergeCell ref="C457:C459"/>
    <mergeCell ref="C188:C190"/>
    <mergeCell ref="C201:C203"/>
    <mergeCell ref="C205:C206"/>
    <mergeCell ref="C151:C152"/>
    <mergeCell ref="A401:A405"/>
    <mergeCell ref="A389:A394"/>
    <mergeCell ref="A429:A432"/>
    <mergeCell ref="A283:A288"/>
    <mergeCell ref="A295:A300"/>
    <mergeCell ref="A316:A321"/>
    <mergeCell ref="A365:A370"/>
    <mergeCell ref="A322:A327"/>
    <mergeCell ref="A328:A334"/>
    <mergeCell ref="C22:C23"/>
    <mergeCell ref="C308:C309"/>
    <mergeCell ref="C25:C27"/>
    <mergeCell ref="C63:C64"/>
    <mergeCell ref="A161:A169"/>
    <mergeCell ref="A129:A141"/>
    <mergeCell ref="C429:C432"/>
    <mergeCell ref="C171:C172"/>
    <mergeCell ref="C184:C185"/>
    <mergeCell ref="C197:C198"/>
    <mergeCell ref="A335:A340"/>
    <mergeCell ref="A253:A258"/>
    <mergeCell ref="A259:A264"/>
    <mergeCell ref="C116:C117"/>
    <mergeCell ref="C143:C144"/>
    <mergeCell ref="C159:C160"/>
    <mergeCell ref="C231:C234"/>
    <mergeCell ref="C391:C394"/>
    <mergeCell ref="C167:C169"/>
    <mergeCell ref="C255:C258"/>
    <mergeCell ref="C220:C221"/>
    <mergeCell ref="C213:C214"/>
    <mergeCell ref="C324:C327"/>
    <mergeCell ref="C297:C300"/>
    <mergeCell ref="C419:C422"/>
    <mergeCell ref="C330:C334"/>
    <mergeCell ref="A371:A376"/>
    <mergeCell ref="A277:A282"/>
    <mergeCell ref="A271:A276"/>
    <mergeCell ref="C79:C80"/>
    <mergeCell ref="C109:C110"/>
    <mergeCell ref="C112:C114"/>
    <mergeCell ref="A218:A222"/>
    <mergeCell ref="A199:A211"/>
    <mergeCell ref="A223:A228"/>
    <mergeCell ref="A145:A157"/>
    <mergeCell ref="A173:A182"/>
    <mergeCell ref="C101:C103"/>
    <mergeCell ref="C127:C128"/>
    <mergeCell ref="C147:C149"/>
    <mergeCell ref="A265:A270"/>
    <mergeCell ref="C163:C165"/>
    <mergeCell ref="C243:C246"/>
    <mergeCell ref="C120:C121"/>
    <mergeCell ref="C175:C177"/>
    <mergeCell ref="C135:C136"/>
    <mergeCell ref="C237:C240"/>
    <mergeCell ref="C131:C133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2023-12-05T09:36:23Z</dcterms:modified>
</cp:coreProperties>
</file>