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09-28\"/>
    </mc:Choice>
  </mc:AlternateContent>
  <bookViews>
    <workbookView xWindow="0" yWindow="0" windowWidth="28800" windowHeight="12435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9" i="1" l="1"/>
  <c r="D451" i="1" l="1"/>
  <c r="D86" i="1"/>
  <c r="D461" i="1" l="1"/>
  <c r="D212" i="1"/>
  <c r="D213" i="1"/>
  <c r="E212" i="1"/>
  <c r="D449" i="1" l="1"/>
  <c r="D427" i="1"/>
  <c r="E437" i="1" l="1"/>
  <c r="E439" i="1"/>
  <c r="E346" i="1"/>
  <c r="E345" i="1" s="1"/>
  <c r="D352" i="1"/>
  <c r="E376" i="1"/>
  <c r="E375" i="1" s="1"/>
  <c r="D428" i="1"/>
  <c r="D91" i="1"/>
  <c r="D100" i="1"/>
  <c r="D358" i="1" l="1"/>
  <c r="D357" i="1" s="1"/>
  <c r="D434" i="1" l="1"/>
  <c r="D22" i="1"/>
  <c r="D21" i="1" s="1"/>
  <c r="E21" i="1"/>
  <c r="E327" i="1" l="1"/>
  <c r="E326" i="1" s="1"/>
  <c r="D370" i="1"/>
  <c r="D134" i="1"/>
  <c r="D133" i="1" s="1"/>
  <c r="E455" i="1" l="1"/>
  <c r="E454" i="1" s="1"/>
  <c r="E453" i="1" s="1"/>
  <c r="D445" i="1"/>
  <c r="E422" i="1" l="1"/>
  <c r="D305" i="1" l="1"/>
  <c r="D304" i="1" s="1"/>
  <c r="D13" i="1" l="1"/>
  <c r="D455" i="1" l="1"/>
  <c r="D454" i="1" s="1"/>
  <c r="D39" i="1"/>
  <c r="D38" i="1" s="1"/>
  <c r="D17" i="1"/>
  <c r="E421" i="1"/>
  <c r="E420" i="1" s="1"/>
  <c r="D422" i="1"/>
  <c r="D421" i="1" s="1"/>
  <c r="D420" i="1" s="1"/>
  <c r="E434" i="1"/>
  <c r="E432" i="1" s="1"/>
  <c r="E334" i="1"/>
  <c r="E333" i="1" s="1"/>
  <c r="D334" i="1"/>
  <c r="D327" i="1"/>
  <c r="E222" i="1"/>
  <c r="E221" i="1" s="1"/>
  <c r="D63" i="1"/>
  <c r="D62" i="1" s="1"/>
  <c r="D309" i="1" l="1"/>
  <c r="D308" i="1" s="1"/>
  <c r="D307" i="1" s="1"/>
  <c r="D165" i="1" l="1"/>
  <c r="D164" i="1" s="1"/>
  <c r="D153" i="1"/>
  <c r="D25" i="1"/>
  <c r="D459" i="1" l="1"/>
  <c r="D43" i="1"/>
  <c r="D150" i="1"/>
  <c r="D149" i="1" s="1"/>
  <c r="D122" i="1"/>
  <c r="D121" i="1" s="1"/>
  <c r="D205" i="1"/>
  <c r="D202" i="1"/>
  <c r="D201" i="1" s="1"/>
  <c r="D198" i="1"/>
  <c r="D189" i="1"/>
  <c r="D185" i="1"/>
  <c r="D176" i="1"/>
  <c r="D137" i="1"/>
  <c r="D130" i="1"/>
  <c r="D111" i="1"/>
  <c r="D110" i="1" s="1"/>
  <c r="D108" i="1"/>
  <c r="D107" i="1" s="1"/>
  <c r="D95" i="1"/>
  <c r="D81" i="1"/>
  <c r="D78" i="1"/>
  <c r="D77" i="1" s="1"/>
  <c r="D66" i="1"/>
  <c r="D217" i="1"/>
  <c r="D416" i="1"/>
  <c r="D288" i="1"/>
  <c r="D282" i="1"/>
  <c r="D315" i="1"/>
  <c r="D300" i="1"/>
  <c r="D264" i="1"/>
  <c r="D270" i="1"/>
  <c r="D246" i="1"/>
  <c r="D276" i="1"/>
  <c r="D222" i="1"/>
  <c r="D258" i="1"/>
  <c r="D234" i="1"/>
  <c r="D410" i="1"/>
  <c r="D346" i="1"/>
  <c r="D376" i="1"/>
  <c r="D394" i="1"/>
  <c r="D382" i="1"/>
  <c r="D364" i="1"/>
  <c r="D340" i="1"/>
  <c r="D444" i="1" l="1"/>
  <c r="D438" i="1"/>
  <c r="D437" i="1" s="1"/>
  <c r="D433" i="1"/>
  <c r="D333" i="1"/>
  <c r="D326" i="1"/>
  <c r="D321" i="1"/>
  <c r="D320" i="1" s="1"/>
  <c r="D314" i="1"/>
  <c r="D299" i="1"/>
  <c r="D298" i="1" s="1"/>
  <c r="D294" i="1"/>
  <c r="D293" i="1" s="1"/>
  <c r="D287" i="1"/>
  <c r="D281" i="1"/>
  <c r="D275" i="1"/>
  <c r="D269" i="1"/>
  <c r="D263" i="1"/>
  <c r="D257" i="1"/>
  <c r="D252" i="1"/>
  <c r="D251" i="1" s="1"/>
  <c r="D245" i="1"/>
  <c r="D240" i="1"/>
  <c r="D239" i="1" s="1"/>
  <c r="D233" i="1"/>
  <c r="D232" i="1" s="1"/>
  <c r="D228" i="1"/>
  <c r="D221" i="1"/>
  <c r="D409" i="1"/>
  <c r="D405" i="1"/>
  <c r="D404" i="1" s="1"/>
  <c r="E404" i="1"/>
  <c r="D400" i="1"/>
  <c r="D399" i="1" s="1"/>
  <c r="E399" i="1"/>
  <c r="D393" i="1"/>
  <c r="E393" i="1"/>
  <c r="D388" i="1"/>
  <c r="D381" i="1"/>
  <c r="E381" i="1"/>
  <c r="D375" i="1"/>
  <c r="D369" i="1"/>
  <c r="E369" i="1"/>
  <c r="D363" i="1"/>
  <c r="E363" i="1"/>
  <c r="E357" i="1"/>
  <c r="D351" i="1"/>
  <c r="E351" i="1"/>
  <c r="D345" i="1"/>
  <c r="D344" i="1" s="1"/>
  <c r="D339" i="1"/>
  <c r="D415" i="1"/>
  <c r="D210" i="1"/>
  <c r="D209" i="1" s="1"/>
  <c r="E209" i="1"/>
  <c r="E204" i="1"/>
  <c r="D204" i="1"/>
  <c r="D197" i="1"/>
  <c r="D194" i="1"/>
  <c r="D193" i="1" s="1"/>
  <c r="E193" i="1"/>
  <c r="D188" i="1"/>
  <c r="D184" i="1"/>
  <c r="D181" i="1"/>
  <c r="D180" i="1" s="1"/>
  <c r="E180" i="1"/>
  <c r="D175" i="1"/>
  <c r="D173" i="1"/>
  <c r="D172" i="1" s="1"/>
  <c r="D169" i="1"/>
  <c r="D168" i="1" s="1"/>
  <c r="E168" i="1"/>
  <c r="D162" i="1"/>
  <c r="D161" i="1" s="1"/>
  <c r="D158" i="1"/>
  <c r="D157" i="1" s="1"/>
  <c r="E157" i="1"/>
  <c r="D152" i="1"/>
  <c r="D146" i="1"/>
  <c r="D145" i="1" s="1"/>
  <c r="D142" i="1"/>
  <c r="D141" i="1" s="1"/>
  <c r="E141" i="1"/>
  <c r="D136" i="1"/>
  <c r="D129" i="1"/>
  <c r="D115" i="1"/>
  <c r="D114" i="1" s="1"/>
  <c r="E114" i="1"/>
  <c r="D105" i="1"/>
  <c r="D104" i="1" s="1"/>
  <c r="D103" i="1" s="1"/>
  <c r="D126" i="1"/>
  <c r="D125" i="1" s="1"/>
  <c r="E125" i="1"/>
  <c r="D119" i="1"/>
  <c r="D118" i="1" s="1"/>
  <c r="D99" i="1"/>
  <c r="E99" i="1"/>
  <c r="D94" i="1"/>
  <c r="D90" i="1"/>
  <c r="D85" i="1"/>
  <c r="E85" i="1"/>
  <c r="D80" i="1"/>
  <c r="D75" i="1"/>
  <c r="D74" i="1" s="1"/>
  <c r="D65" i="1"/>
  <c r="D71" i="1"/>
  <c r="D70" i="1" s="1"/>
  <c r="E70" i="1"/>
  <c r="D60" i="1"/>
  <c r="D59" i="1" s="1"/>
  <c r="D56" i="1"/>
  <c r="D55" i="1" s="1"/>
  <c r="E55" i="1"/>
  <c r="D49" i="1"/>
  <c r="D48" i="1" s="1"/>
  <c r="D216" i="1"/>
  <c r="D215" i="1" s="1"/>
  <c r="E215" i="1"/>
  <c r="D16" i="1"/>
  <c r="D12" i="1"/>
  <c r="D11" i="1" s="1"/>
  <c r="E11" i="1"/>
  <c r="D196" i="1" l="1"/>
  <c r="D128" i="1"/>
  <c r="D58" i="1"/>
  <c r="D144" i="1"/>
  <c r="D73" i="1"/>
  <c r="D89" i="1"/>
  <c r="D171" i="1"/>
  <c r="D183" i="1"/>
  <c r="D34" i="1" l="1"/>
  <c r="D30" i="1"/>
  <c r="D24" i="1"/>
  <c r="D443" i="1" l="1"/>
  <c r="D52" i="1"/>
  <c r="D51" i="1" s="1"/>
  <c r="D47" i="1" s="1"/>
  <c r="D426" i="1" l="1"/>
  <c r="E145" i="1"/>
  <c r="D440" i="1" l="1"/>
  <c r="E430" i="1"/>
  <c r="D450" i="1"/>
  <c r="E441" i="1"/>
  <c r="D431" i="1"/>
  <c r="E425" i="1"/>
  <c r="E415" i="1"/>
  <c r="E414" i="1" s="1"/>
  <c r="D414" i="1"/>
  <c r="E409" i="1"/>
  <c r="E408" i="1" s="1"/>
  <c r="D408" i="1"/>
  <c r="E403" i="1"/>
  <c r="D403" i="1"/>
  <c r="E398" i="1"/>
  <c r="D398" i="1"/>
  <c r="E392" i="1"/>
  <c r="D392" i="1"/>
  <c r="E380" i="1"/>
  <c r="D380" i="1"/>
  <c r="E374" i="1"/>
  <c r="D374" i="1"/>
  <c r="E368" i="1"/>
  <c r="D368" i="1"/>
  <c r="E362" i="1"/>
  <c r="D362" i="1"/>
  <c r="E356" i="1"/>
  <c r="D356" i="1"/>
  <c r="E350" i="1"/>
  <c r="D350" i="1"/>
  <c r="E344" i="1"/>
  <c r="E339" i="1"/>
  <c r="E338" i="1" s="1"/>
  <c r="D338" i="1"/>
  <c r="E332" i="1"/>
  <c r="D332" i="1"/>
  <c r="E314" i="1"/>
  <c r="E313" i="1" s="1"/>
  <c r="D313" i="1"/>
  <c r="E308" i="1"/>
  <c r="E307" i="1" s="1"/>
  <c r="E304" i="1" s="1"/>
  <c r="E299" i="1"/>
  <c r="E298" i="1" s="1"/>
  <c r="E287" i="1"/>
  <c r="E286" i="1" s="1"/>
  <c r="D286" i="1"/>
  <c r="E281" i="1"/>
  <c r="E280" i="1" s="1"/>
  <c r="D280" i="1"/>
  <c r="E275" i="1"/>
  <c r="E274" i="1" s="1"/>
  <c r="D274" i="1"/>
  <c r="E269" i="1"/>
  <c r="E268" i="1" s="1"/>
  <c r="D268" i="1"/>
  <c r="E263" i="1"/>
  <c r="E262" i="1" s="1"/>
  <c r="D262" i="1"/>
  <c r="E257" i="1"/>
  <c r="E256" i="1" s="1"/>
  <c r="D256" i="1"/>
  <c r="E245" i="1"/>
  <c r="E244" i="1" s="1"/>
  <c r="D244" i="1"/>
  <c r="E233" i="1"/>
  <c r="E232" i="1" s="1"/>
  <c r="E220" i="1"/>
  <c r="D220" i="1"/>
  <c r="E196" i="1"/>
  <c r="E188" i="1"/>
  <c r="E183" i="1" s="1"/>
  <c r="E175" i="1"/>
  <c r="E171" i="1" s="1"/>
  <c r="E164" i="1"/>
  <c r="E160" i="1" s="1"/>
  <c r="D160" i="1"/>
  <c r="E152" i="1"/>
  <c r="E144" i="1" s="1"/>
  <c r="E136" i="1"/>
  <c r="E128" i="1" s="1"/>
  <c r="E94" i="1"/>
  <c r="E65" i="1"/>
  <c r="E58" i="1" s="1"/>
  <c r="E51" i="1"/>
  <c r="E47" i="1" s="1"/>
  <c r="D448" i="1" l="1"/>
  <c r="D432" i="1"/>
  <c r="E89" i="1"/>
  <c r="D435" i="1"/>
  <c r="D442" i="1"/>
  <c r="D430" i="1" l="1"/>
  <c r="D446" i="1"/>
  <c r="D441" i="1" s="1"/>
  <c r="D292" i="1" l="1"/>
  <c r="E293" i="1"/>
  <c r="E292" i="1" s="1"/>
  <c r="D250" i="1"/>
  <c r="D238" i="1"/>
  <c r="D227" i="1"/>
  <c r="D226" i="1" s="1"/>
  <c r="D28" i="1" l="1"/>
  <c r="E38" i="1"/>
  <c r="E80" i="1"/>
  <c r="E73" i="1" l="1"/>
  <c r="D117" i="1"/>
  <c r="E121" i="1"/>
  <c r="E117" i="1" s="1"/>
  <c r="E110" i="1"/>
  <c r="E103" i="1" s="1"/>
  <c r="D460" i="1" l="1"/>
  <c r="D458" i="1" s="1"/>
  <c r="D456" i="1"/>
  <c r="D453" i="1" s="1"/>
  <c r="D462" i="1"/>
  <c r="D457" i="1" l="1"/>
  <c r="D452" i="1"/>
  <c r="D447" i="1" s="1"/>
  <c r="D436" i="1" l="1"/>
  <c r="D429" i="1" l="1"/>
  <c r="D425" i="1" l="1"/>
  <c r="D424" i="1" s="1"/>
  <c r="E452" i="1"/>
  <c r="E320" i="1"/>
  <c r="E319" i="1" s="1"/>
  <c r="E251" i="1"/>
  <c r="E250" i="1" s="1"/>
  <c r="E239" i="1"/>
  <c r="E238" i="1" s="1"/>
  <c r="E227" i="1"/>
  <c r="E226" i="1" s="1"/>
  <c r="E42" i="1"/>
  <c r="E15" i="1" s="1"/>
  <c r="E33" i="1"/>
  <c r="D42" i="1" l="1"/>
  <c r="E436" i="1"/>
  <c r="D319" i="1"/>
  <c r="E28" i="1"/>
  <c r="D387" i="1"/>
  <c r="D386" i="1" s="1"/>
  <c r="E387" i="1"/>
  <c r="E386" i="1" s="1"/>
  <c r="E447" i="1"/>
  <c r="D33" i="1"/>
  <c r="D15" i="1" s="1"/>
  <c r="E325" i="1"/>
  <c r="E457" i="1" l="1"/>
  <c r="E424" i="1" l="1"/>
  <c r="D325" i="1" l="1"/>
</calcChain>
</file>

<file path=xl/sharedStrings.xml><?xml version="1.0" encoding="utf-8"?>
<sst xmlns="http://schemas.openxmlformats.org/spreadsheetml/2006/main" count="607" uniqueCount="142">
  <si>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</si>
  <si>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</si>
  <si>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</si>
  <si>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</si>
  <si>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</si>
  <si>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</si>
  <si>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jų darbo
užmokesčiui</t>
  </si>
  <si>
    <t>1.</t>
  </si>
  <si>
    <t>01</t>
  </si>
  <si>
    <t>2.</t>
  </si>
  <si>
    <t>Savivaldybės administracija, iš viso</t>
  </si>
  <si>
    <t>savivaldybės biudžeto lėšų likutis</t>
  </si>
  <si>
    <t>įstaigos pajamų lėšų likutis</t>
  </si>
  <si>
    <t>02</t>
  </si>
  <si>
    <t xml:space="preserve">savivaldybės biudžeto lėšų likutis </t>
  </si>
  <si>
    <t>03</t>
  </si>
  <si>
    <t>04</t>
  </si>
  <si>
    <t>05</t>
  </si>
  <si>
    <t>06</t>
  </si>
  <si>
    <t>aplinkos apsaugos rėmimo specialiosios programos likutis</t>
  </si>
  <si>
    <t>07</t>
  </si>
  <si>
    <t>3.</t>
  </si>
  <si>
    <t>Karsakiškio seniūnija, iš viso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</si>
  <si>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</si>
  <si>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</si>
  <si>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</si>
  <si>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</si>
  <si>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</si>
  <si>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</si>
  <si>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</si>
  <si>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</si>
  <si>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</si>
  <si>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</si>
  <si>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</si>
  <si>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</si>
  <si>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</si>
  <si>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</si>
  <si>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</si>
  <si>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</si>
  <si>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</si>
  <si>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</si>
  <si>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</si>
  <si>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</si>
  <si>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</si>
  <si>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</si>
  <si>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</si>
  <si>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</si>
  <si>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</si>
  <si>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</si>
  <si>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</si>
  <si>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</si>
  <si>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</si>
  <si>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</si>
  <si>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</si>
  <si>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</si>
  <si>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</si>
  <si>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</si>
  <si>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</si>
  <si>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23.</t>
  </si>
  <si>
    <t>Dembavos progimnazija, iš viso</t>
  </si>
  <si>
    <t>24.</t>
  </si>
  <si>
    <t>25.</t>
  </si>
  <si>
    <t>26.</t>
  </si>
  <si>
    <t>27.</t>
  </si>
  <si>
    <t>28.</t>
  </si>
  <si>
    <t>Paliūniškio pagrindinė mokykla, iš viso</t>
  </si>
  <si>
    <t>29.</t>
  </si>
  <si>
    <t>Upytės Antano Belazaro pagrindinė mokykla, iš viso</t>
  </si>
  <si>
    <t>30.</t>
  </si>
  <si>
    <t>31.</t>
  </si>
  <si>
    <t>32.</t>
  </si>
  <si>
    <t>33.</t>
  </si>
  <si>
    <t>Pažagienių mokykla-darželis, iš viso</t>
  </si>
  <si>
    <t>Piniavos mokykla-darželis, iš viso</t>
  </si>
  <si>
    <t>35.</t>
  </si>
  <si>
    <t>36.</t>
  </si>
  <si>
    <t>37.</t>
  </si>
  <si>
    <t>Naujamiesčio lopšelis-darželis „Bitutė“, iš viso</t>
  </si>
  <si>
    <t>38.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</si>
  <si>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</si>
  <si>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</si>
  <si>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</si>
  <si>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</si>
  <si>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</si>
  <si>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</si>
  <si>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</si>
  <si>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</si>
  <si>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</si>
  <si>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</si>
  <si>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</si>
  <si>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</si>
  <si>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</si>
  <si>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</si>
  <si>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Liūdynės kultūros centras, iš viso</t>
  </si>
  <si>
    <t>Miežiškių kultūros centras, iš viso</t>
  </si>
  <si>
    <t>Naujamiesčio kultūros centras-dailės galerija, iš viso</t>
  </si>
  <si>
    <t>Paįstrio kultūros centras, iš viso</t>
  </si>
  <si>
    <t>Raguvos kultūros centras, iš viso</t>
  </si>
  <si>
    <t>Ramygalos kultūros centras, iš viso</t>
  </si>
  <si>
    <t>Smilgių kultūros centras, iš viso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</si>
  <si>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</si>
  <si>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</si>
  <si>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</si>
  <si>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</si>
  <si>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</si>
  <si>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</si>
  <si>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</si>
  <si>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</si>
  <si>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</si>
  <si>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</si>
  <si>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</si>
  <si>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</si>
  <si>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</si>
  <si>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___________________________</t>
  </si>
  <si>
    <t xml:space="preserve"> 4 priedas</t>
  </si>
  <si>
    <t>4.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</si>
  <si>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</si>
  <si>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</si>
  <si>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</si>
  <si>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</si>
  <si>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>Ugdymo proceso ir kokybiškos ugdymosi aplinkos užtikrinimo 
programa</t>
  </si>
  <si>
    <t>Dembavos lopšelis-darželis „Smalsutis“, iš viso</t>
  </si>
  <si>
    <t>Krekenavos lopšelis-darželis „Sigutė“, iš viso</t>
  </si>
  <si>
    <t>Velžio lopšelis-darželis „Šypsenėlė“, iš viso</t>
  </si>
  <si>
    <t>Iš viso išlaidoms</t>
  </si>
  <si>
    <t>išlaidoms ir ilgalaikiam turtui kurti, įsigyti, remontuoti</t>
  </si>
  <si>
    <t>rinkliavos už atliekų tvarkymą likutis</t>
  </si>
  <si>
    <t>PANEVĖŽIO RAJONO SAVIVALDYBĖS 2023 METŲ KITŲ FINANSAVIMO ŠALTINIŲ PASKIRSTYMAS PROGRAMOMS VYKDYTI</t>
  </si>
  <si>
    <t xml:space="preserve">ES lėšų likutis </t>
  </si>
  <si>
    <t xml:space="preserve">valstybės lėšų likutis </t>
  </si>
  <si>
    <t xml:space="preserve"> Savivaldybės valdymo programa</t>
  </si>
  <si>
    <t>Naujamiesčio mokykla, iš viso</t>
  </si>
  <si>
    <t>34.</t>
  </si>
  <si>
    <t>piniginės socialinės paramos lėšų likutis</t>
  </si>
  <si>
    <t>trumpalaikiams įsiskolinimams dengti</t>
  </si>
  <si>
    <t>Savivaldybės kontrolės ir audito tarnyba, iš viso</t>
  </si>
  <si>
    <t>Priešgaisrinė tarnyba, iš viso</t>
  </si>
  <si>
    <t>47.</t>
  </si>
  <si>
    <t>48.</t>
  </si>
  <si>
    <t>49.</t>
  </si>
  <si>
    <t>Visuomenės sveikatos biuras , iš viso</t>
  </si>
  <si>
    <t>2023 m. rugsėjo mėn. 28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</si>
</sst>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b/>
      <i/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</fills>
  <borders count="5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6" fillId="0" borderId="0"/>
  </cellStyleXfs>
  <cellXfs count="260">
    <xf numFmtId="0" fontId="0" fillId="0" borderId="0" xfId="0"/>
    <xf numFmtId="0" fontId="1" fillId="0" borderId="0" xfId="0" applyFont="1"/>
    <xf numFmtId="0" fontId="6" fillId="4" borderId="4" xfId="0" applyFont="1" applyFill="1" applyBorder="1" applyAlignment="1">
      <alignment vertical="center"/>
    </xf>
    <xf numFmtId="164" fontId="6" fillId="4" borderId="4" xfId="0" applyNumberFormat="1" applyFont="1" applyFill="1" applyBorder="1" applyAlignment="1">
      <alignment vertical="center"/>
    </xf>
    <xf numFmtId="164" fontId="3" fillId="2" borderId="7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vertical="center"/>
    </xf>
    <xf numFmtId="0" fontId="15" fillId="2" borderId="4" xfId="1" applyNumberFormat="1" applyFont="1" applyFill="1" applyBorder="1" applyAlignment="1" applyProtection="1">
      <alignment horizontal="center" vertical="center"/>
    </xf>
    <xf numFmtId="49" fontId="15" fillId="2" borderId="13" xfId="1" applyNumberFormat="1" applyFont="1" applyFill="1" applyBorder="1" applyAlignment="1" applyProtection="1">
      <alignment horizontal="center" vertical="center"/>
    </xf>
    <xf numFmtId="164" fontId="15" fillId="2" borderId="1" xfId="1" applyNumberFormat="1" applyFont="1" applyFill="1" applyBorder="1" applyAlignment="1" applyProtection="1">
      <alignment horizontal="right" vertical="center"/>
    </xf>
    <xf numFmtId="0" fontId="15" fillId="2" borderId="7" xfId="1" applyNumberFormat="1" applyFont="1" applyFill="1" applyBorder="1" applyAlignment="1" applyProtection="1">
      <alignment horizontal="center" vertical="center"/>
    </xf>
    <xf numFmtId="49" fontId="15" fillId="2" borderId="4" xfId="1" applyNumberFormat="1" applyFont="1" applyFill="1" applyBorder="1" applyAlignment="1" applyProtection="1">
      <alignment horizontal="center" vertical="center"/>
    </xf>
    <xf numFmtId="0" fontId="15" fillId="2" borderId="4" xfId="1" applyNumberFormat="1" applyFont="1" applyFill="1" applyBorder="1" applyAlignment="1" applyProtection="1">
      <alignment horizontal="center" vertical="center" wrapText="1"/>
    </xf>
    <xf numFmtId="164" fontId="15" fillId="2" borderId="1" xfId="2" applyNumberFormat="1" applyFont="1" applyFill="1" applyBorder="1" applyAlignment="1">
      <alignment vertical="center"/>
    </xf>
    <xf numFmtId="0" fontId="15" fillId="2" borderId="7" xfId="1" applyNumberFormat="1" applyFont="1" applyFill="1" applyBorder="1" applyAlignment="1" applyProtection="1">
      <alignment horizontal="center" vertical="center" wrapText="1"/>
    </xf>
    <xf numFmtId="164" fontId="8" fillId="2" borderId="10" xfId="0" applyNumberFormat="1" applyFont="1" applyFill="1" applyBorder="1" applyAlignment="1">
      <alignment vertical="center"/>
    </xf>
    <xf numFmtId="0" fontId="6" fillId="5" borderId="3" xfId="2" applyFont="1" applyFill="1" applyBorder="1" applyAlignment="1">
      <alignment vertical="center"/>
    </xf>
    <xf numFmtId="164" fontId="6" fillId="5" borderId="1" xfId="2" applyNumberFormat="1" applyFont="1" applyFill="1" applyBorder="1" applyAlignment="1">
      <alignment vertical="center"/>
    </xf>
    <xf numFmtId="0" fontId="6" fillId="5" borderId="1" xfId="2" applyFont="1" applyFill="1" applyBorder="1" applyAlignment="1">
      <alignment vertical="center"/>
    </xf>
    <xf numFmtId="49" fontId="6" fillId="5" borderId="1" xfId="2" applyNumberFormat="1" applyFont="1" applyFill="1" applyBorder="1" applyAlignment="1">
      <alignment horizontal="center" vertical="center"/>
    </xf>
    <xf numFmtId="49" fontId="6" fillId="5" borderId="1" xfId="2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4" fontId="10" fillId="3" borderId="10" xfId="0" applyNumberFormat="1" applyFont="1" applyFill="1" applyBorder="1" applyAlignment="1">
      <alignment vertical="center"/>
    </xf>
    <xf numFmtId="164" fontId="10" fillId="3" borderId="1" xfId="0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8" fillId="2" borderId="7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right" vertical="center"/>
    </xf>
    <xf numFmtId="0" fontId="8" fillId="3" borderId="11" xfId="0" applyFont="1" applyFill="1" applyBorder="1" applyAlignment="1">
      <alignment horizontal="left" vertical="center"/>
    </xf>
    <xf numFmtId="164" fontId="8" fillId="3" borderId="9" xfId="0" applyNumberFormat="1" applyFont="1" applyFill="1" applyBorder="1" applyAlignment="1">
      <alignment vertical="center"/>
    </xf>
    <xf numFmtId="0" fontId="10" fillId="2" borderId="11" xfId="0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left" vertical="center" wrapText="1"/>
    </xf>
    <xf numFmtId="164" fontId="10" fillId="2" borderId="1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164" fontId="8" fillId="2" borderId="4" xfId="0" applyNumberFormat="1" applyFont="1" applyFill="1" applyBorder="1" applyAlignment="1">
      <alignment vertical="center"/>
    </xf>
    <xf numFmtId="164" fontId="10" fillId="2" borderId="4" xfId="0" applyNumberFormat="1" applyFont="1" applyFill="1" applyBorder="1" applyAlignment="1">
      <alignment vertical="center"/>
    </xf>
    <xf numFmtId="164" fontId="8" fillId="0" borderId="4" xfId="0" applyNumberFormat="1" applyFont="1" applyBorder="1" applyAlignment="1">
      <alignment vertical="center"/>
    </xf>
    <xf numFmtId="49" fontId="14" fillId="2" borderId="11" xfId="0" applyNumberFormat="1" applyFont="1" applyFill="1" applyBorder="1" applyAlignment="1">
      <alignment horizontal="center" vertical="center"/>
    </xf>
    <xf numFmtId="49" fontId="6" fillId="5" borderId="21" xfId="2" applyNumberFormat="1" applyFont="1" applyFill="1" applyBorder="1" applyAlignment="1">
      <alignment horizontal="center" vertical="center"/>
    </xf>
    <xf numFmtId="164" fontId="10" fillId="3" borderId="23" xfId="0" applyNumberFormat="1" applyFont="1" applyFill="1" applyBorder="1" applyAlignment="1">
      <alignment vertical="center"/>
    </xf>
    <xf numFmtId="164" fontId="8" fillId="3" borderId="24" xfId="0" applyNumberFormat="1" applyFont="1" applyFill="1" applyBorder="1" applyAlignment="1">
      <alignment vertical="center"/>
    </xf>
    <xf numFmtId="164" fontId="15" fillId="2" borderId="23" xfId="2" applyNumberFormat="1" applyFont="1" applyFill="1" applyBorder="1" applyAlignment="1">
      <alignment vertical="center"/>
    </xf>
    <xf numFmtId="164" fontId="8" fillId="2" borderId="23" xfId="0" applyNumberFormat="1" applyFont="1" applyFill="1" applyBorder="1" applyAlignment="1">
      <alignment vertical="center"/>
    </xf>
    <xf numFmtId="164" fontId="8" fillId="3" borderId="23" xfId="0" applyNumberFormat="1" applyFont="1" applyFill="1" applyBorder="1" applyAlignment="1">
      <alignment vertical="center"/>
    </xf>
    <xf numFmtId="164" fontId="9" fillId="2" borderId="23" xfId="1" applyNumberFormat="1" applyFont="1" applyFill="1" applyBorder="1" applyAlignment="1" applyProtection="1">
      <alignment vertical="center"/>
    </xf>
    <xf numFmtId="0" fontId="6" fillId="5" borderId="27" xfId="2" applyFont="1" applyFill="1" applyBorder="1" applyAlignment="1">
      <alignment vertical="center"/>
    </xf>
    <xf numFmtId="49" fontId="6" fillId="5" borderId="21" xfId="2" applyNumberFormat="1" applyFont="1" applyFill="1" applyBorder="1" applyAlignment="1">
      <alignment horizontal="right" vertical="center"/>
    </xf>
    <xf numFmtId="164" fontId="6" fillId="5" borderId="22" xfId="2" applyNumberFormat="1" applyFont="1" applyFill="1" applyBorder="1" applyAlignment="1">
      <alignment vertical="center"/>
    </xf>
    <xf numFmtId="1" fontId="6" fillId="5" borderId="22" xfId="2" applyNumberFormat="1" applyFont="1" applyFill="1" applyBorder="1" applyAlignment="1">
      <alignment vertical="center"/>
    </xf>
    <xf numFmtId="49" fontId="15" fillId="2" borderId="28" xfId="1" applyNumberFormat="1" applyFont="1" applyFill="1" applyBorder="1" applyAlignment="1" applyProtection="1">
      <alignment horizontal="center" vertical="center"/>
    </xf>
    <xf numFmtId="49" fontId="15" fillId="2" borderId="29" xfId="1" applyNumberFormat="1" applyFont="1" applyFill="1" applyBorder="1" applyAlignment="1" applyProtection="1">
      <alignment horizontal="center" vertical="center"/>
    </xf>
    <xf numFmtId="1" fontId="15" fillId="2" borderId="23" xfId="2" applyNumberFormat="1" applyFont="1" applyFill="1" applyBorder="1" applyAlignment="1">
      <alignment vertical="center"/>
    </xf>
    <xf numFmtId="0" fontId="6" fillId="5" borderId="28" xfId="2" applyFont="1" applyFill="1" applyBorder="1" applyAlignment="1">
      <alignment vertical="center"/>
    </xf>
    <xf numFmtId="49" fontId="6" fillId="5" borderId="30" xfId="2" applyNumberFormat="1" applyFont="1" applyFill="1" applyBorder="1" applyAlignment="1">
      <alignment horizontal="right" vertical="center"/>
    </xf>
    <xf numFmtId="1" fontId="3" fillId="2" borderId="4" xfId="0" applyNumberFormat="1" applyFont="1" applyFill="1" applyBorder="1" applyAlignment="1">
      <alignment vertical="center"/>
    </xf>
    <xf numFmtId="49" fontId="15" fillId="2" borderId="31" xfId="1" applyNumberFormat="1" applyFont="1" applyFill="1" applyBorder="1" applyAlignment="1" applyProtection="1">
      <alignment horizontal="center" vertical="center"/>
    </xf>
    <xf numFmtId="0" fontId="6" fillId="5" borderId="21" xfId="2" applyFont="1" applyFill="1" applyBorder="1" applyAlignment="1">
      <alignment vertical="center"/>
    </xf>
    <xf numFmtId="1" fontId="3" fillId="2" borderId="7" xfId="0" applyNumberFormat="1" applyFont="1" applyFill="1" applyBorder="1" applyAlignment="1">
      <alignment vertical="center"/>
    </xf>
    <xf numFmtId="49" fontId="14" fillId="2" borderId="9" xfId="0" applyNumberFormat="1" applyFont="1" applyFill="1" applyBorder="1" applyAlignment="1">
      <alignment horizontal="center" vertical="center"/>
    </xf>
    <xf numFmtId="49" fontId="14" fillId="2" borderId="15" xfId="0" applyNumberFormat="1" applyFont="1" applyFill="1" applyBorder="1" applyAlignment="1">
      <alignment horizontal="center" vertical="center"/>
    </xf>
    <xf numFmtId="49" fontId="12" fillId="2" borderId="9" xfId="1" applyNumberFormat="1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>
      <alignment horizontal="left" vertical="center"/>
    </xf>
    <xf numFmtId="164" fontId="8" fillId="3" borderId="32" xfId="0" applyNumberFormat="1" applyFont="1" applyFill="1" applyBorder="1" applyAlignment="1">
      <alignment vertical="center"/>
    </xf>
    <xf numFmtId="49" fontId="15" fillId="2" borderId="25" xfId="1" applyNumberFormat="1" applyFont="1" applyFill="1" applyBorder="1" applyAlignment="1" applyProtection="1">
      <alignment horizontal="center" vertical="center"/>
    </xf>
    <xf numFmtId="0" fontId="15" fillId="2" borderId="33" xfId="1" applyNumberFormat="1" applyFont="1" applyFill="1" applyBorder="1" applyAlignment="1" applyProtection="1">
      <alignment horizontal="center" vertical="center" wrapText="1"/>
    </xf>
    <xf numFmtId="0" fontId="15" fillId="2" borderId="26" xfId="1" applyNumberFormat="1" applyFont="1" applyFill="1" applyBorder="1" applyAlignment="1" applyProtection="1">
      <alignment horizontal="center" vertical="center" wrapText="1"/>
    </xf>
    <xf numFmtId="0" fontId="15" fillId="2" borderId="30" xfId="1" applyNumberFormat="1" applyFont="1" applyFill="1" applyBorder="1" applyAlignment="1" applyProtection="1">
      <alignment horizontal="center" vertical="center" wrapText="1"/>
    </xf>
    <xf numFmtId="0" fontId="15" fillId="2" borderId="26" xfId="1" applyNumberFormat="1" applyFont="1" applyFill="1" applyBorder="1" applyAlignment="1" applyProtection="1">
      <alignment horizontal="center" vertical="center"/>
    </xf>
    <xf numFmtId="164" fontId="10" fillId="2" borderId="7" xfId="0" applyNumberFormat="1" applyFont="1" applyFill="1" applyBorder="1" applyAlignment="1">
      <alignment vertical="center"/>
    </xf>
    <xf numFmtId="49" fontId="12" fillId="2" borderId="15" xfId="1" applyNumberFormat="1" applyFont="1" applyFill="1" applyBorder="1" applyAlignment="1" applyProtection="1">
      <alignment horizontal="center" vertical="center"/>
    </xf>
    <xf numFmtId="49" fontId="8" fillId="2" borderId="19" xfId="0" applyNumberFormat="1" applyFont="1" applyFill="1" applyBorder="1" applyAlignment="1">
      <alignment horizontal="center" vertical="center"/>
    </xf>
    <xf numFmtId="49" fontId="12" fillId="2" borderId="17" xfId="1" applyNumberFormat="1" applyFont="1" applyFill="1" applyBorder="1" applyAlignment="1" applyProtection="1">
      <alignment horizontal="center" vertical="center"/>
    </xf>
    <xf numFmtId="49" fontId="12" fillId="2" borderId="19" xfId="1" applyNumberFormat="1" applyFont="1" applyFill="1" applyBorder="1" applyAlignment="1" applyProtection="1">
      <alignment horizontal="center" vertical="center"/>
    </xf>
    <xf numFmtId="49" fontId="12" fillId="2" borderId="11" xfId="1" applyNumberFormat="1" applyFont="1" applyFill="1" applyBorder="1" applyAlignment="1" applyProtection="1">
      <alignment horizontal="center" vertical="center"/>
    </xf>
    <xf numFmtId="49" fontId="15" fillId="2" borderId="11" xfId="1" applyNumberFormat="1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>
      <alignment horizontal="left" vertical="center"/>
    </xf>
    <xf numFmtId="49" fontId="14" fillId="2" borderId="19" xfId="0" applyNumberFormat="1" applyFont="1" applyFill="1" applyBorder="1" applyAlignment="1">
      <alignment horizontal="center" vertical="center"/>
    </xf>
    <xf numFmtId="0" fontId="6" fillId="5" borderId="13" xfId="1" applyNumberFormat="1" applyFont="1" applyFill="1" applyBorder="1" applyAlignment="1" applyProtection="1">
      <alignment horizontal="left" vertical="center"/>
    </xf>
    <xf numFmtId="49" fontId="7" fillId="5" borderId="1" xfId="1" applyNumberFormat="1" applyFont="1" applyFill="1" applyBorder="1" applyAlignment="1" applyProtection="1">
      <alignment horizontal="left" vertical="center"/>
    </xf>
    <xf numFmtId="164" fontId="6" fillId="5" borderId="1" xfId="1" applyNumberFormat="1" applyFont="1" applyFill="1" applyBorder="1" applyAlignment="1" applyProtection="1">
      <alignment horizontal="right" vertical="center"/>
    </xf>
    <xf numFmtId="164" fontId="15" fillId="2" borderId="2" xfId="2" applyNumberFormat="1" applyFont="1" applyFill="1" applyBorder="1" applyAlignment="1">
      <alignment vertical="center"/>
    </xf>
    <xf numFmtId="164" fontId="8" fillId="3" borderId="4" xfId="0" applyNumberFormat="1" applyFont="1" applyFill="1" applyBorder="1" applyAlignment="1">
      <alignment vertical="center"/>
    </xf>
    <xf numFmtId="164" fontId="10" fillId="2" borderId="4" xfId="2" applyNumberFormat="1" applyFont="1" applyFill="1" applyBorder="1" applyAlignment="1">
      <alignment vertical="center"/>
    </xf>
    <xf numFmtId="0" fontId="3" fillId="0" borderId="4" xfId="2" applyFont="1" applyBorder="1" applyAlignment="1">
      <alignment horizontal="center" vertical="center" wrapText="1"/>
    </xf>
    <xf numFmtId="49" fontId="6" fillId="5" borderId="3" xfId="2" applyNumberFormat="1" applyFont="1" applyFill="1" applyBorder="1" applyAlignment="1">
      <alignment horizontal="center" vertical="center"/>
    </xf>
    <xf numFmtId="164" fontId="15" fillId="2" borderId="14" xfId="2" applyNumberFormat="1" applyFont="1" applyFill="1" applyBorder="1" applyAlignment="1">
      <alignment vertical="center"/>
    </xf>
    <xf numFmtId="164" fontId="10" fillId="3" borderId="24" xfId="0" applyNumberFormat="1" applyFont="1" applyFill="1" applyBorder="1" applyAlignment="1">
      <alignment vertical="center"/>
    </xf>
    <xf numFmtId="164" fontId="15" fillId="2" borderId="4" xfId="1" applyNumberFormat="1" applyFont="1" applyFill="1" applyBorder="1" applyAlignment="1" applyProtection="1">
      <alignment horizontal="right" vertical="center"/>
    </xf>
    <xf numFmtId="0" fontId="0" fillId="0" borderId="4" xfId="0" applyBorder="1" applyAlignment="1">
      <alignment vertical="center"/>
    </xf>
    <xf numFmtId="164" fontId="10" fillId="2" borderId="7" xfId="2" applyNumberFormat="1" applyFont="1" applyFill="1" applyBorder="1" applyAlignment="1">
      <alignment vertical="center"/>
    </xf>
    <xf numFmtId="0" fontId="3" fillId="0" borderId="7" xfId="2" applyFont="1" applyBorder="1" applyAlignment="1">
      <alignment horizontal="center" vertical="center" wrapText="1"/>
    </xf>
    <xf numFmtId="0" fontId="15" fillId="2" borderId="37" xfId="1" applyNumberFormat="1" applyFont="1" applyFill="1" applyBorder="1" applyAlignment="1" applyProtection="1">
      <alignment horizontal="center" vertical="center" wrapText="1"/>
    </xf>
    <xf numFmtId="0" fontId="6" fillId="5" borderId="4" xfId="2" applyFont="1" applyFill="1" applyBorder="1" applyAlignment="1">
      <alignment vertical="center"/>
    </xf>
    <xf numFmtId="49" fontId="6" fillId="5" borderId="4" xfId="2" applyNumberFormat="1" applyFont="1" applyFill="1" applyBorder="1" applyAlignment="1">
      <alignment horizontal="right" vertical="center"/>
    </xf>
    <xf numFmtId="164" fontId="6" fillId="5" borderId="4" xfId="2" applyNumberFormat="1" applyFont="1" applyFill="1" applyBorder="1" applyAlignment="1">
      <alignment vertical="center"/>
    </xf>
    <xf numFmtId="0" fontId="6" fillId="5" borderId="2" xfId="2" applyFont="1" applyFill="1" applyBorder="1" applyAlignment="1">
      <alignment vertical="center"/>
    </xf>
    <xf numFmtId="49" fontId="6" fillId="5" borderId="9" xfId="2" applyNumberFormat="1" applyFont="1" applyFill="1" applyBorder="1" applyAlignment="1">
      <alignment horizontal="right" vertical="center"/>
    </xf>
    <xf numFmtId="49" fontId="15" fillId="2" borderId="34" xfId="1" applyNumberFormat="1" applyFont="1" applyFill="1" applyBorder="1" applyAlignment="1" applyProtection="1">
      <alignment horizontal="center" vertical="center"/>
    </xf>
    <xf numFmtId="164" fontId="8" fillId="2" borderId="3" xfId="0" applyNumberFormat="1" applyFont="1" applyFill="1" applyBorder="1" applyAlignment="1">
      <alignment vertical="center"/>
    </xf>
    <xf numFmtId="164" fontId="10" fillId="3" borderId="4" xfId="0" applyNumberFormat="1" applyFont="1" applyFill="1" applyBorder="1" applyAlignment="1">
      <alignment vertical="center"/>
    </xf>
    <xf numFmtId="164" fontId="8" fillId="2" borderId="2" xfId="0" applyNumberFormat="1" applyFont="1" applyFill="1" applyBorder="1" applyAlignment="1">
      <alignment vertical="center"/>
    </xf>
    <xf numFmtId="164" fontId="6" fillId="5" borderId="24" xfId="2" applyNumberFormat="1" applyFont="1" applyFill="1" applyBorder="1" applyAlignment="1">
      <alignment vertical="center"/>
    </xf>
    <xf numFmtId="1" fontId="6" fillId="5" borderId="24" xfId="2" applyNumberFormat="1" applyFont="1" applyFill="1" applyBorder="1" applyAlignment="1">
      <alignment vertical="center"/>
    </xf>
    <xf numFmtId="0" fontId="6" fillId="2" borderId="36" xfId="0" applyFont="1" applyFill="1" applyBorder="1" applyAlignment="1">
      <alignment horizontal="center" vertical="top" wrapText="1"/>
    </xf>
    <xf numFmtId="49" fontId="12" fillId="2" borderId="18" xfId="1" applyNumberFormat="1" applyFont="1" applyFill="1" applyBorder="1" applyAlignment="1" applyProtection="1">
      <alignment horizontal="center" vertical="center"/>
    </xf>
    <xf numFmtId="164" fontId="8" fillId="2" borderId="38" xfId="0" applyNumberFormat="1" applyFont="1" applyFill="1" applyBorder="1" applyAlignment="1">
      <alignment vertical="center"/>
    </xf>
    <xf numFmtId="164" fontId="8" fillId="2" borderId="26" xfId="0" applyNumberFormat="1" applyFont="1" applyFill="1" applyBorder="1" applyAlignment="1">
      <alignment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164" fontId="8" fillId="3" borderId="39" xfId="0" applyNumberFormat="1" applyFont="1" applyFill="1" applyBorder="1" applyAlignment="1">
      <alignment vertical="center"/>
    </xf>
    <xf numFmtId="164" fontId="10" fillId="3" borderId="27" xfId="0" applyNumberFormat="1" applyFont="1" applyFill="1" applyBorder="1" applyAlignment="1">
      <alignment vertical="center"/>
    </xf>
    <xf numFmtId="164" fontId="8" fillId="3" borderId="22" xfId="0" applyNumberFormat="1" applyFont="1" applyFill="1" applyBorder="1" applyAlignment="1">
      <alignment vertical="center"/>
    </xf>
    <xf numFmtId="164" fontId="8" fillId="2" borderId="40" xfId="0" applyNumberFormat="1" applyFont="1" applyFill="1" applyBorder="1" applyAlignment="1">
      <alignment vertical="center"/>
    </xf>
    <xf numFmtId="164" fontId="8" fillId="2" borderId="31" xfId="0" applyNumberFormat="1" applyFont="1" applyFill="1" applyBorder="1" applyAlignment="1">
      <alignment vertical="center"/>
    </xf>
    <xf numFmtId="0" fontId="3" fillId="0" borderId="27" xfId="2" applyFont="1" applyBorder="1" applyAlignment="1">
      <alignment horizontal="center" vertical="center" wrapText="1"/>
    </xf>
    <xf numFmtId="0" fontId="3" fillId="0" borderId="21" xfId="2" applyFont="1" applyBorder="1" applyAlignment="1">
      <alignment horizontal="center" vertical="center"/>
    </xf>
    <xf numFmtId="0" fontId="3" fillId="0" borderId="21" xfId="2" applyFont="1" applyBorder="1" applyAlignment="1">
      <alignment horizontal="center" vertical="center" wrapText="1"/>
    </xf>
    <xf numFmtId="0" fontId="3" fillId="0" borderId="22" xfId="2" applyFont="1" applyBorder="1" applyAlignment="1">
      <alignment horizontal="center" vertical="center" wrapText="1"/>
    </xf>
    <xf numFmtId="1" fontId="6" fillId="5" borderId="23" xfId="1" applyNumberFormat="1" applyFont="1" applyFill="1" applyBorder="1" applyAlignment="1" applyProtection="1">
      <alignment horizontal="right" vertical="center"/>
    </xf>
    <xf numFmtId="164" fontId="15" fillId="2" borderId="39" xfId="1" applyNumberFormat="1" applyFont="1" applyFill="1" applyBorder="1" applyAlignment="1" applyProtection="1">
      <alignment horizontal="right" vertical="center"/>
    </xf>
    <xf numFmtId="1" fontId="6" fillId="5" borderId="39" xfId="2" applyNumberFormat="1" applyFont="1" applyFill="1" applyBorder="1" applyAlignment="1">
      <alignment horizontal="right" vertical="center"/>
    </xf>
    <xf numFmtId="1" fontId="15" fillId="2" borderId="23" xfId="1" applyNumberFormat="1" applyFont="1" applyFill="1" applyBorder="1" applyAlignment="1" applyProtection="1">
      <alignment horizontal="right" vertical="center"/>
    </xf>
    <xf numFmtId="1" fontId="8" fillId="2" borderId="23" xfId="0" applyNumberFormat="1" applyFont="1" applyFill="1" applyBorder="1" applyAlignment="1">
      <alignment vertical="center"/>
    </xf>
    <xf numFmtId="1" fontId="15" fillId="2" borderId="24" xfId="2" applyNumberFormat="1" applyFont="1" applyFill="1" applyBorder="1" applyAlignment="1">
      <alignment vertical="center"/>
    </xf>
    <xf numFmtId="1" fontId="6" fillId="5" borderId="23" xfId="2" applyNumberFormat="1" applyFont="1" applyFill="1" applyBorder="1" applyAlignment="1">
      <alignment vertical="center"/>
    </xf>
    <xf numFmtId="164" fontId="8" fillId="2" borderId="39" xfId="0" applyNumberFormat="1" applyFont="1" applyFill="1" applyBorder="1" applyAlignment="1">
      <alignment vertical="center"/>
    </xf>
    <xf numFmtId="164" fontId="8" fillId="2" borderId="32" xfId="0" applyNumberFormat="1" applyFont="1" applyFill="1" applyBorder="1" applyAlignment="1">
      <alignment vertical="center"/>
    </xf>
    <xf numFmtId="1" fontId="15" fillId="2" borderId="32" xfId="2" applyNumberFormat="1" applyFont="1" applyFill="1" applyBorder="1" applyAlignment="1">
      <alignment vertical="center"/>
    </xf>
    <xf numFmtId="164" fontId="10" fillId="2" borderId="23" xfId="0" applyNumberFormat="1" applyFont="1" applyFill="1" applyBorder="1" applyAlignment="1">
      <alignment vertical="center"/>
    </xf>
    <xf numFmtId="49" fontId="8" fillId="2" borderId="36" xfId="2" applyNumberFormat="1" applyFont="1" applyFill="1" applyBorder="1" applyAlignment="1">
      <alignment horizontal="center"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164" fontId="10" fillId="3" borderId="7" xfId="0" applyNumberFormat="1" applyFont="1" applyFill="1" applyBorder="1" applyAlignment="1">
      <alignment vertical="center"/>
    </xf>
    <xf numFmtId="1" fontId="15" fillId="2" borderId="46" xfId="2" applyNumberFormat="1" applyFont="1" applyFill="1" applyBorder="1" applyAlignment="1">
      <alignment vertical="center"/>
    </xf>
    <xf numFmtId="164" fontId="8" fillId="2" borderId="24" xfId="0" applyNumberFormat="1" applyFont="1" applyFill="1" applyBorder="1" applyAlignment="1">
      <alignment vertical="center"/>
    </xf>
    <xf numFmtId="1" fontId="15" fillId="2" borderId="4" xfId="2" applyNumberFormat="1" applyFont="1" applyFill="1" applyBorder="1" applyAlignment="1">
      <alignment vertical="center"/>
    </xf>
    <xf numFmtId="164" fontId="8" fillId="2" borderId="9" xfId="0" applyNumberFormat="1" applyFont="1" applyFill="1" applyBorder="1" applyAlignment="1">
      <alignment vertical="center"/>
    </xf>
    <xf numFmtId="49" fontId="15" fillId="2" borderId="0" xfId="1" applyNumberFormat="1" applyFont="1" applyFill="1" applyBorder="1" applyAlignment="1" applyProtection="1">
      <alignment horizontal="center" vertical="center"/>
    </xf>
    <xf numFmtId="164" fontId="10" fillId="3" borderId="13" xfId="0" applyNumberFormat="1" applyFont="1" applyFill="1" applyBorder="1" applyAlignment="1">
      <alignment vertical="center"/>
    </xf>
    <xf numFmtId="164" fontId="15" fillId="2" borderId="3" xfId="2" applyNumberFormat="1" applyFont="1" applyFill="1" applyBorder="1" applyAlignment="1">
      <alignment vertical="center"/>
    </xf>
    <xf numFmtId="0" fontId="10" fillId="2" borderId="20" xfId="0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0" fontId="6" fillId="5" borderId="9" xfId="2" applyFont="1" applyFill="1" applyBorder="1" applyAlignment="1">
      <alignment vertical="center"/>
    </xf>
    <xf numFmtId="0" fontId="15" fillId="2" borderId="47" xfId="1" applyNumberFormat="1" applyFont="1" applyFill="1" applyBorder="1" applyAlignment="1" applyProtection="1">
      <alignment horizontal="center" vertical="center"/>
    </xf>
    <xf numFmtId="0" fontId="8" fillId="2" borderId="20" xfId="0" applyFont="1" applyFill="1" applyBorder="1" applyAlignment="1">
      <alignment horizontal="left" vertical="center"/>
    </xf>
    <xf numFmtId="164" fontId="8" fillId="3" borderId="0" xfId="0" applyNumberFormat="1" applyFont="1" applyFill="1" applyBorder="1" applyAlignment="1">
      <alignment vertical="center"/>
    </xf>
    <xf numFmtId="164" fontId="10" fillId="3" borderId="48" xfId="0" applyNumberFormat="1" applyFont="1" applyFill="1" applyBorder="1" applyAlignment="1">
      <alignment vertical="center"/>
    </xf>
    <xf numFmtId="164" fontId="10" fillId="2" borderId="49" xfId="2" applyNumberFormat="1" applyFont="1" applyFill="1" applyBorder="1" applyAlignment="1">
      <alignment vertical="center"/>
    </xf>
    <xf numFmtId="164" fontId="8" fillId="2" borderId="49" xfId="2" applyNumberFormat="1" applyFont="1" applyFill="1" applyBorder="1" applyAlignment="1">
      <alignment vertical="center"/>
    </xf>
    <xf numFmtId="0" fontId="6" fillId="5" borderId="50" xfId="2" applyFont="1" applyFill="1" applyBorder="1" applyAlignment="1">
      <alignment horizontal="left" vertical="center"/>
    </xf>
    <xf numFmtId="164" fontId="6" fillId="5" borderId="10" xfId="2" applyNumberFormat="1" applyFont="1" applyFill="1" applyBorder="1" applyAlignment="1">
      <alignment horizontal="right" vertical="center"/>
    </xf>
    <xf numFmtId="49" fontId="6" fillId="5" borderId="4" xfId="2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/>
    </xf>
    <xf numFmtId="0" fontId="8" fillId="3" borderId="15" xfId="0" applyFont="1" applyFill="1" applyBorder="1" applyAlignment="1">
      <alignment horizontal="left" vertical="center"/>
    </xf>
    <xf numFmtId="49" fontId="12" fillId="2" borderId="51" xfId="1" applyNumberFormat="1" applyFont="1" applyFill="1" applyBorder="1" applyAlignment="1" applyProtection="1">
      <alignment horizontal="center" vertical="center"/>
    </xf>
    <xf numFmtId="164" fontId="6" fillId="5" borderId="3" xfId="2" applyNumberFormat="1" applyFont="1" applyFill="1" applyBorder="1" applyAlignment="1">
      <alignment vertical="center"/>
    </xf>
    <xf numFmtId="1" fontId="6" fillId="5" borderId="4" xfId="2" applyNumberFormat="1" applyFont="1" applyFill="1" applyBorder="1" applyAlignment="1">
      <alignment vertical="center"/>
    </xf>
    <xf numFmtId="164" fontId="15" fillId="2" borderId="4" xfId="2" applyNumberFormat="1" applyFont="1" applyFill="1" applyBorder="1" applyAlignment="1">
      <alignment vertical="center"/>
    </xf>
    <xf numFmtId="164" fontId="8" fillId="3" borderId="46" xfId="0" applyNumberFormat="1" applyFont="1" applyFill="1" applyBorder="1" applyAlignment="1">
      <alignment vertical="center"/>
    </xf>
    <xf numFmtId="164" fontId="10" fillId="3" borderId="29" xfId="0" applyNumberFormat="1" applyFont="1" applyFill="1" applyBorder="1" applyAlignment="1">
      <alignment vertical="center"/>
    </xf>
    <xf numFmtId="164" fontId="8" fillId="2" borderId="29" xfId="0" applyNumberFormat="1" applyFont="1" applyFill="1" applyBorder="1" applyAlignment="1">
      <alignment vertical="center"/>
    </xf>
    <xf numFmtId="0" fontId="6" fillId="5" borderId="4" xfId="0" applyFont="1" applyFill="1" applyBorder="1" applyAlignment="1">
      <alignment vertical="center"/>
    </xf>
    <xf numFmtId="49" fontId="7" fillId="5" borderId="4" xfId="1" applyNumberFormat="1" applyFont="1" applyFill="1" applyBorder="1" applyAlignment="1" applyProtection="1">
      <alignment horizontal="center" vertical="center"/>
    </xf>
    <xf numFmtId="0" fontId="6" fillId="5" borderId="0" xfId="2" applyFont="1" applyFill="1" applyBorder="1" applyAlignment="1">
      <alignment vertical="center"/>
    </xf>
    <xf numFmtId="164" fontId="8" fillId="3" borderId="29" xfId="0" applyNumberFormat="1" applyFont="1" applyFill="1" applyBorder="1" applyAlignment="1">
      <alignment vertical="center"/>
    </xf>
    <xf numFmtId="1" fontId="6" fillId="5" borderId="32" xfId="2" applyNumberFormat="1" applyFont="1" applyFill="1" applyBorder="1" applyAlignment="1">
      <alignment vertical="center"/>
    </xf>
    <xf numFmtId="164" fontId="8" fillId="2" borderId="13" xfId="0" applyNumberFormat="1" applyFont="1" applyFill="1" applyBorder="1" applyAlignment="1">
      <alignment vertical="center"/>
    </xf>
    <xf numFmtId="164" fontId="15" fillId="2" borderId="9" xfId="2" applyNumberFormat="1" applyFont="1" applyFill="1" applyBorder="1" applyAlignment="1">
      <alignment vertical="center"/>
    </xf>
    <xf numFmtId="0" fontId="6" fillId="2" borderId="36" xfId="0" applyFont="1" applyFill="1" applyBorder="1" applyAlignment="1">
      <alignment horizontal="center" vertical="top" wrapText="1"/>
    </xf>
    <xf numFmtId="49" fontId="15" fillId="2" borderId="11" xfId="1" applyNumberFormat="1" applyFont="1" applyFill="1" applyBorder="1" applyAlignment="1" applyProtection="1">
      <alignment horizontal="center" vertical="center"/>
    </xf>
    <xf numFmtId="164" fontId="8" fillId="2" borderId="52" xfId="0" applyNumberFormat="1" applyFont="1" applyFill="1" applyBorder="1" applyAlignment="1">
      <alignment vertical="center"/>
    </xf>
    <xf numFmtId="49" fontId="6" fillId="5" borderId="53" xfId="2" applyNumberFormat="1" applyFont="1" applyFill="1" applyBorder="1" applyAlignment="1">
      <alignment horizontal="center" vertical="center"/>
    </xf>
    <xf numFmtId="164" fontId="6" fillId="5" borderId="30" xfId="2" applyNumberFormat="1" applyFont="1" applyFill="1" applyBorder="1" applyAlignment="1">
      <alignment vertical="center"/>
    </xf>
    <xf numFmtId="1" fontId="6" fillId="5" borderId="30" xfId="2" applyNumberFormat="1" applyFont="1" applyFill="1" applyBorder="1" applyAlignment="1">
      <alignment vertical="center"/>
    </xf>
    <xf numFmtId="164" fontId="10" fillId="2" borderId="46" xfId="2" applyNumberFormat="1" applyFont="1" applyFill="1" applyBorder="1" applyAlignment="1">
      <alignment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164" fontId="6" fillId="5" borderId="23" xfId="2" applyNumberFormat="1" applyFont="1" applyFill="1" applyBorder="1" applyAlignment="1">
      <alignment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0" fontId="6" fillId="2" borderId="36" xfId="0" applyFont="1" applyFill="1" applyBorder="1" applyAlignment="1">
      <alignment horizontal="center" vertical="top" wrapText="1"/>
    </xf>
    <xf numFmtId="49" fontId="15" fillId="2" borderId="36" xfId="1" applyNumberFormat="1" applyFont="1" applyFill="1" applyBorder="1" applyAlignment="1" applyProtection="1">
      <alignment horizontal="center" vertical="center"/>
    </xf>
    <xf numFmtId="0" fontId="6" fillId="2" borderId="36" xfId="0" applyFont="1" applyFill="1" applyBorder="1" applyAlignment="1">
      <alignment horizontal="center" vertical="top" wrapText="1"/>
    </xf>
    <xf numFmtId="164" fontId="15" fillId="2" borderId="46" xfId="2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horizontal="center" vertical="center"/>
    </xf>
    <xf numFmtId="164" fontId="10" fillId="2" borderId="6" xfId="2" applyNumberFormat="1" applyFont="1" applyFill="1" applyBorder="1" applyAlignment="1">
      <alignment vertical="center"/>
    </xf>
    <xf numFmtId="0" fontId="3" fillId="0" borderId="6" xfId="2" applyFont="1" applyBorder="1" applyAlignment="1">
      <alignment horizontal="center" vertical="center" wrapText="1"/>
    </xf>
    <xf numFmtId="0" fontId="6" fillId="5" borderId="10" xfId="2" applyFont="1" applyFill="1" applyBorder="1" applyAlignment="1">
      <alignment vertical="center"/>
    </xf>
    <xf numFmtId="0" fontId="15" fillId="2" borderId="29" xfId="1" applyNumberFormat="1" applyFont="1" applyFill="1" applyBorder="1" applyAlignment="1" applyProtection="1">
      <alignment horizontal="center" vertical="center"/>
    </xf>
    <xf numFmtId="0" fontId="15" fillId="2" borderId="29" xfId="1" applyNumberFormat="1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>
      <alignment horizontal="center" vertical="top" wrapText="1"/>
    </xf>
    <xf numFmtId="0" fontId="6" fillId="2" borderId="54" xfId="0" applyFont="1" applyFill="1" applyBorder="1" applyAlignment="1">
      <alignment horizontal="center" vertical="top" wrapText="1"/>
    </xf>
    <xf numFmtId="164" fontId="10" fillId="2" borderId="29" xfId="2" applyNumberFormat="1" applyFont="1" applyFill="1" applyBorder="1" applyAlignment="1">
      <alignment vertical="center"/>
    </xf>
    <xf numFmtId="49" fontId="6" fillId="5" borderId="3" xfId="2" applyNumberFormat="1" applyFont="1" applyFill="1" applyBorder="1" applyAlignment="1">
      <alignment horizontal="right" vertical="center"/>
    </xf>
    <xf numFmtId="49" fontId="15" fillId="2" borderId="7" xfId="1" applyNumberFormat="1" applyFont="1" applyFill="1" applyBorder="1" applyAlignment="1" applyProtection="1">
      <alignment horizontal="center" vertical="center"/>
    </xf>
    <xf numFmtId="49" fontId="15" fillId="2" borderId="11" xfId="1" applyNumberFormat="1" applyFont="1" applyFill="1" applyBorder="1" applyAlignment="1" applyProtection="1">
      <alignment horizontal="center" vertical="center"/>
    </xf>
    <xf numFmtId="49" fontId="12" fillId="2" borderId="16" xfId="1" applyNumberFormat="1" applyFont="1" applyFill="1" applyBorder="1" applyAlignment="1" applyProtection="1">
      <alignment horizontal="center" vertical="center"/>
    </xf>
    <xf numFmtId="49" fontId="12" fillId="2" borderId="17" xfId="1" applyNumberFormat="1" applyFont="1" applyFill="1" applyBorder="1" applyAlignment="1" applyProtection="1">
      <alignment horizontal="center" vertical="center"/>
    </xf>
    <xf numFmtId="49" fontId="14" fillId="2" borderId="16" xfId="0" applyNumberFormat="1" applyFont="1" applyFill="1" applyBorder="1" applyAlignment="1">
      <alignment horizontal="center" vertical="center"/>
    </xf>
    <xf numFmtId="49" fontId="14" fillId="2" borderId="17" xfId="0" applyNumberFormat="1" applyFont="1" applyFill="1" applyBorder="1" applyAlignment="1">
      <alignment horizontal="center" vertical="center"/>
    </xf>
    <xf numFmtId="49" fontId="14" fillId="2" borderId="19" xfId="0" applyNumberFormat="1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top" wrapText="1"/>
    </xf>
    <xf numFmtId="0" fontId="6" fillId="2" borderId="36" xfId="0" applyFont="1" applyFill="1" applyBorder="1" applyAlignment="1">
      <alignment horizontal="center" vertical="top" wrapText="1"/>
    </xf>
    <xf numFmtId="49" fontId="8" fillId="2" borderId="5" xfId="2" applyNumberFormat="1" applyFont="1" applyFill="1" applyBorder="1" applyAlignment="1">
      <alignment horizontal="center" vertical="center"/>
    </xf>
    <xf numFmtId="49" fontId="8" fillId="2" borderId="36" xfId="2" applyNumberFormat="1" applyFont="1" applyFill="1" applyBorder="1" applyAlignment="1">
      <alignment horizontal="center" vertical="center"/>
    </xf>
    <xf numFmtId="49" fontId="8" fillId="2" borderId="35" xfId="2" applyNumberFormat="1" applyFont="1" applyFill="1" applyBorder="1" applyAlignment="1">
      <alignment horizontal="center" vertical="center"/>
    </xf>
    <xf numFmtId="49" fontId="15" fillId="2" borderId="5" xfId="1" applyNumberFormat="1" applyFont="1" applyFill="1" applyBorder="1" applyAlignment="1" applyProtection="1">
      <alignment horizontal="center"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49" fontId="15" fillId="2" borderId="35" xfId="1" applyNumberFormat="1" applyFont="1" applyFill="1" applyBorder="1" applyAlignment="1" applyProtection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49" fontId="12" fillId="2" borderId="19" xfId="1" applyNumberFormat="1" applyFont="1" applyFill="1" applyBorder="1" applyAlignment="1" applyProtection="1">
      <alignment horizontal="center" vertical="center"/>
    </xf>
    <xf numFmtId="49" fontId="8" fillId="2" borderId="16" xfId="0" applyNumberFormat="1" applyFont="1" applyFill="1" applyBorder="1" applyAlignment="1">
      <alignment horizontal="center" vertical="center"/>
    </xf>
    <xf numFmtId="49" fontId="8" fillId="2" borderId="17" xfId="0" applyNumberFormat="1" applyFont="1" applyFill="1" applyBorder="1" applyAlignment="1">
      <alignment horizontal="center" vertical="center"/>
    </xf>
    <xf numFmtId="49" fontId="8" fillId="2" borderId="19" xfId="0" applyNumberFormat="1" applyFont="1" applyFill="1" applyBorder="1" applyAlignment="1">
      <alignment horizontal="center" vertical="center"/>
    </xf>
    <xf numFmtId="49" fontId="8" fillId="2" borderId="7" xfId="2" applyNumberFormat="1" applyFont="1" applyFill="1" applyBorder="1" applyAlignment="1">
      <alignment horizontal="center" vertical="center"/>
    </xf>
    <xf numFmtId="49" fontId="8" fillId="2" borderId="12" xfId="2" applyNumberFormat="1" applyFont="1" applyFill="1" applyBorder="1" applyAlignment="1">
      <alignment horizontal="center" vertical="center"/>
    </xf>
    <xf numFmtId="49" fontId="8" fillId="2" borderId="11" xfId="2" applyNumberFormat="1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top" wrapText="1"/>
    </xf>
    <xf numFmtId="0" fontId="6" fillId="2" borderId="45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35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top" wrapText="1"/>
    </xf>
    <xf numFmtId="0" fontId="3" fillId="2" borderId="36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20" xfId="0" applyNumberFormat="1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49" fontId="12" fillId="2" borderId="7" xfId="1" applyNumberFormat="1" applyFont="1" applyFill="1" applyBorder="1" applyAlignment="1" applyProtection="1">
      <alignment horizontal="center" vertical="center"/>
    </xf>
    <xf numFmtId="49" fontId="12" fillId="2" borderId="12" xfId="1" applyNumberFormat="1" applyFont="1" applyFill="1" applyBorder="1" applyAlignment="1" applyProtection="1">
      <alignment horizontal="center" vertical="center"/>
    </xf>
    <xf numFmtId="49" fontId="12" fillId="2" borderId="11" xfId="1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center" wrapText="1"/>
    </xf>
    <xf numFmtId="0" fontId="6" fillId="2" borderId="42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49" fontId="12" fillId="2" borderId="6" xfId="1" applyNumberFormat="1" applyFont="1" applyFill="1" applyBorder="1" applyAlignment="1" applyProtection="1">
      <alignment horizontal="center" vertical="center"/>
    </xf>
    <xf numFmtId="49" fontId="12" fillId="2" borderId="20" xfId="1" applyNumberFormat="1" applyFont="1" applyFill="1" applyBorder="1" applyAlignment="1" applyProtection="1">
      <alignment horizontal="center" vertical="center"/>
    </xf>
    <xf numFmtId="49" fontId="12" fillId="2" borderId="15" xfId="1" applyNumberFormat="1" applyFont="1" applyFill="1" applyBorder="1" applyAlignment="1" applyProtection="1">
      <alignment horizontal="center" vertical="center"/>
    </xf>
    <xf numFmtId="0" fontId="5" fillId="2" borderId="5" xfId="1" applyNumberFormat="1" applyFont="1" applyFill="1" applyBorder="1" applyAlignment="1" applyProtection="1">
      <alignment horizontal="center" vertical="top" wrapText="1"/>
    </xf>
    <xf numFmtId="0" fontId="5" fillId="2" borderId="36" xfId="1" applyNumberFormat="1" applyFont="1" applyFill="1" applyBorder="1" applyAlignment="1" applyProtection="1">
      <alignment horizontal="center" vertical="top" wrapText="1"/>
    </xf>
    <xf numFmtId="49" fontId="15" fillId="2" borderId="12" xfId="1" applyNumberFormat="1" applyFont="1" applyFill="1" applyBorder="1" applyAlignment="1" applyProtection="1">
      <alignment horizontal="center" vertical="center"/>
    </xf>
    <xf numFmtId="0" fontId="6" fillId="2" borderId="42" xfId="1" applyNumberFormat="1" applyFont="1" applyFill="1" applyBorder="1" applyAlignment="1" applyProtection="1">
      <alignment horizontal="center" vertical="top" wrapText="1"/>
    </xf>
    <xf numFmtId="0" fontId="6" fillId="2" borderId="12" xfId="1" applyNumberFormat="1" applyFont="1" applyFill="1" applyBorder="1" applyAlignment="1" applyProtection="1">
      <alignment horizontal="center" vertical="top" wrapText="1"/>
    </xf>
    <xf numFmtId="164" fontId="8" fillId="3" borderId="13" xfId="0" applyNumberFormat="1" applyFont="1" applyFill="1" applyBorder="1" applyAlignment="1">
      <alignment vertical="center"/>
    </xf>
    <xf numFmtId="164" fontId="8" fillId="3" borderId="34" xfId="0" applyNumberFormat="1" applyFont="1" applyFill="1" applyBorder="1" applyAlignment="1">
      <alignment vertical="center"/>
    </xf>
    <xf numFmtId="0" fontId="6" fillId="2" borderId="19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49" fontId="8" fillId="2" borderId="45" xfId="2" applyNumberFormat="1" applyFont="1" applyFill="1" applyBorder="1" applyAlignment="1">
      <alignment horizontal="center" vertical="center"/>
    </xf>
    <xf numFmtId="0" fontId="6" fillId="2" borderId="43" xfId="1" applyNumberFormat="1" applyFont="1" applyFill="1" applyBorder="1" applyAlignment="1" applyProtection="1">
      <alignment horizontal="center" vertical="top" wrapText="1"/>
    </xf>
    <xf numFmtId="0" fontId="6" fillId="2" borderId="36" xfId="1" applyNumberFormat="1" applyFont="1" applyFill="1" applyBorder="1" applyAlignment="1" applyProtection="1">
      <alignment horizontal="center" vertical="top" wrapText="1"/>
    </xf>
    <xf numFmtId="0" fontId="6" fillId="2" borderId="45" xfId="1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horizontal="right"/>
    </xf>
  </cellXfs>
  <cellStyles count="3">
    <cellStyle name="Excel Built-in Normal" xfId="2"/>
    <cellStyle name="Excel_BuiltIn_4 antraštė" xfId="1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3"/>
  <sheetViews>
    <sheetView tabSelected="1" zoomScale="98" zoomScaleNormal="98" workbookViewId="0">
      <selection activeCell="H10" sqref="H10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  <col min="4" max="4" width="15.140625" customWidth="1"/>
    <col min="5" max="5" width="14.42578125" customWidth="1"/>
  </cols>
  <sheetData>
    <row r="1" spans="1:5" ht="15.75" x14ac:dyDescent="0.25">
      <c r="A1" s="1"/>
      <c r="B1" s="1"/>
      <c r="C1" s="1" t="s">
        <v>0</v>
      </c>
      <c r="E1" s="1"/>
    </row>
    <row r="2" spans="1:5" ht="15.75" x14ac:dyDescent="0.25">
      <c r="A2" s="1"/>
      <c r="B2" s="1"/>
      <c r="C2" s="1" t="s">
        <v>1</v>
      </c>
      <c r="E2" s="1"/>
    </row>
    <row r="3" spans="1:5" ht="15.75" x14ac:dyDescent="0.25">
      <c r="A3" s="1"/>
      <c r="B3" s="1"/>
      <c r="C3" s="1" t="s">
        <v>141</v>
      </c>
      <c r="E3" s="1"/>
    </row>
    <row r="4" spans="1:5" ht="15.75" x14ac:dyDescent="0.25">
      <c r="A4" s="1"/>
      <c r="B4" s="1"/>
      <c r="C4" s="1" t="s">
        <v>114</v>
      </c>
      <c r="E4" s="1"/>
    </row>
    <row r="5" spans="1:5" ht="15.75" x14ac:dyDescent="0.25">
      <c r="A5" s="1"/>
      <c r="B5" s="1"/>
      <c r="C5" s="1"/>
      <c r="D5" s="1"/>
      <c r="E5" s="1"/>
    </row>
    <row r="6" spans="1:5" ht="15.75" x14ac:dyDescent="0.25">
      <c r="A6" s="1"/>
      <c r="B6" s="1"/>
      <c r="C6" s="1"/>
      <c r="D6" s="1"/>
      <c r="E6" s="1"/>
    </row>
    <row r="7" spans="1:5" ht="32.25" customHeight="1" x14ac:dyDescent="0.25">
      <c r="A7" s="239" t="s">
        <v>127</v>
      </c>
      <c r="B7" s="239"/>
      <c r="C7" s="239"/>
      <c r="D7" s="239"/>
      <c r="E7" s="239"/>
    </row>
    <row r="8" spans="1:5" ht="15.75" x14ac:dyDescent="0.25">
      <c r="A8" s="1"/>
      <c r="B8" s="1"/>
      <c r="C8" s="1"/>
      <c r="D8" s="1"/>
      <c r="E8" s="1"/>
    </row>
    <row r="9" spans="1:5" ht="15.75" x14ac:dyDescent="0.25">
      <c r="A9" s="1"/>
      <c r="B9" s="1"/>
      <c r="C9" s="1"/>
      <c r="D9" s="1"/>
      <c r="E9" s="259" t="s">
        <v>2</v>
      </c>
    </row>
    <row r="10" spans="1:5" ht="25.5" x14ac:dyDescent="0.25">
      <c r="A10" s="112" t="s">
        <v>3</v>
      </c>
      <c r="B10" s="113" t="s">
        <v>4</v>
      </c>
      <c r="C10" s="114" t="s">
        <v>5</v>
      </c>
      <c r="D10" s="113" t="s">
        <v>124</v>
      </c>
      <c r="E10" s="115" t="s">
        <v>6</v>
      </c>
    </row>
    <row r="11" spans="1:5" ht="18" customHeight="1" x14ac:dyDescent="0.25">
      <c r="A11" s="248" t="s">
        <v>7</v>
      </c>
      <c r="B11" s="76" t="s">
        <v>135</v>
      </c>
      <c r="C11" s="77"/>
      <c r="D11" s="78">
        <f>SUM(D12)</f>
        <v>0.3</v>
      </c>
      <c r="E11" s="116">
        <f>SUM(E12)</f>
        <v>0</v>
      </c>
    </row>
    <row r="12" spans="1:5" x14ac:dyDescent="0.25">
      <c r="A12" s="249"/>
      <c r="B12" s="7" t="s">
        <v>105</v>
      </c>
      <c r="C12" s="8" t="s">
        <v>8</v>
      </c>
      <c r="D12" s="79">
        <f t="shared" ref="D12" si="0">SUM(D13)</f>
        <v>0.3</v>
      </c>
      <c r="E12" s="117"/>
    </row>
    <row r="13" spans="1:5" x14ac:dyDescent="0.25">
      <c r="A13" s="249"/>
      <c r="B13" s="60" t="s">
        <v>14</v>
      </c>
      <c r="C13" s="201"/>
      <c r="D13" s="42">
        <f>SUM(D14:D14)</f>
        <v>0.3</v>
      </c>
      <c r="E13" s="81"/>
    </row>
    <row r="14" spans="1:5" x14ac:dyDescent="0.25">
      <c r="A14" s="249"/>
      <c r="B14" s="26" t="s">
        <v>134</v>
      </c>
      <c r="C14" s="202"/>
      <c r="D14" s="81">
        <v>0.3</v>
      </c>
      <c r="E14" s="82"/>
    </row>
    <row r="15" spans="1:5" s="21" customFormat="1" ht="17.25" customHeight="1" x14ac:dyDescent="0.25">
      <c r="A15" s="245" t="s">
        <v>9</v>
      </c>
      <c r="B15" s="149" t="s">
        <v>10</v>
      </c>
      <c r="C15" s="151"/>
      <c r="D15" s="150">
        <f>SUM(D38+D42+D33+D28+D24+D16+D21)</f>
        <v>2392.3999999999996</v>
      </c>
      <c r="E15" s="118">
        <f>SUM(E94+E80+E53+E42+E35+E31+E26+E16)</f>
        <v>0</v>
      </c>
    </row>
    <row r="16" spans="1:5" s="21" customFormat="1" ht="15" customHeight="1" x14ac:dyDescent="0.25">
      <c r="A16" s="246"/>
      <c r="B16" s="7" t="s">
        <v>105</v>
      </c>
      <c r="C16" s="96" t="s">
        <v>8</v>
      </c>
      <c r="D16" s="84">
        <f>SUM(D17+D20)</f>
        <v>148.5</v>
      </c>
      <c r="E16" s="86"/>
    </row>
    <row r="17" spans="1:5" s="21" customFormat="1" ht="15" customHeight="1" x14ac:dyDescent="0.25">
      <c r="A17" s="246"/>
      <c r="B17" s="60" t="s">
        <v>14</v>
      </c>
      <c r="C17" s="250"/>
      <c r="D17" s="42">
        <f>SUM(D18:D19)</f>
        <v>142.69999999999999</v>
      </c>
      <c r="E17" s="87"/>
    </row>
    <row r="18" spans="1:5" s="21" customFormat="1" ht="15" customHeight="1" x14ac:dyDescent="0.25">
      <c r="A18" s="246"/>
      <c r="B18" s="26" t="s">
        <v>134</v>
      </c>
      <c r="C18" s="251"/>
      <c r="D18" s="136">
        <v>22</v>
      </c>
      <c r="E18" s="85"/>
    </row>
    <row r="19" spans="1:5" s="21" customFormat="1" ht="15" customHeight="1" x14ac:dyDescent="0.25">
      <c r="A19" s="246"/>
      <c r="B19" s="26" t="s">
        <v>125</v>
      </c>
      <c r="C19" s="145"/>
      <c r="D19" s="98">
        <v>120.7</v>
      </c>
      <c r="E19" s="146"/>
    </row>
    <row r="20" spans="1:5" s="21" customFormat="1" ht="15" customHeight="1" x14ac:dyDescent="0.25">
      <c r="A20" s="246"/>
      <c r="B20" s="27" t="s">
        <v>12</v>
      </c>
      <c r="C20" s="72"/>
      <c r="D20" s="28">
        <v>5.8</v>
      </c>
      <c r="E20" s="39"/>
    </row>
    <row r="21" spans="1:5" s="21" customFormat="1" ht="27" x14ac:dyDescent="0.25">
      <c r="A21" s="246"/>
      <c r="B21" s="63" t="s">
        <v>120</v>
      </c>
      <c r="C21" s="11" t="s">
        <v>13</v>
      </c>
      <c r="D21" s="13">
        <f>SUM(D22)</f>
        <v>6.1</v>
      </c>
      <c r="E21" s="50">
        <f>SUM(E25)</f>
        <v>0</v>
      </c>
    </row>
    <row r="22" spans="1:5" s="21" customFormat="1" ht="15" customHeight="1" x14ac:dyDescent="0.25">
      <c r="A22" s="246"/>
      <c r="B22" s="60" t="s">
        <v>14</v>
      </c>
      <c r="C22" s="192"/>
      <c r="D22" s="164">
        <f>SUM(D23)</f>
        <v>6.1</v>
      </c>
      <c r="E22" s="42"/>
    </row>
    <row r="23" spans="1:5" s="21" customFormat="1" ht="15" customHeight="1" x14ac:dyDescent="0.25">
      <c r="A23" s="246"/>
      <c r="B23" s="26" t="s">
        <v>125</v>
      </c>
      <c r="C23" s="193"/>
      <c r="D23" s="22">
        <v>6.1</v>
      </c>
      <c r="E23" s="42"/>
    </row>
    <row r="24" spans="1:5" s="21" customFormat="1" ht="15" customHeight="1" x14ac:dyDescent="0.25">
      <c r="A24" s="246"/>
      <c r="B24" s="66" t="s">
        <v>107</v>
      </c>
      <c r="C24" s="11" t="s">
        <v>15</v>
      </c>
      <c r="D24" s="13">
        <f t="shared" ref="D24" si="1">SUM(D25)</f>
        <v>96.1</v>
      </c>
      <c r="E24" s="39"/>
    </row>
    <row r="25" spans="1:5" s="21" customFormat="1" ht="15" customHeight="1" x14ac:dyDescent="0.25">
      <c r="A25" s="246"/>
      <c r="B25" s="25" t="s">
        <v>14</v>
      </c>
      <c r="C25" s="196"/>
      <c r="D25" s="42">
        <f>SUM(D26:D27)</f>
        <v>96.1</v>
      </c>
      <c r="E25" s="42"/>
    </row>
    <row r="26" spans="1:5" s="21" customFormat="1" ht="15" customHeight="1" x14ac:dyDescent="0.25">
      <c r="A26" s="246"/>
      <c r="B26" s="26" t="s">
        <v>134</v>
      </c>
      <c r="C26" s="197"/>
      <c r="D26" s="22">
        <v>1.1000000000000001</v>
      </c>
      <c r="E26" s="38"/>
    </row>
    <row r="27" spans="1:5" s="21" customFormat="1" ht="15" customHeight="1" x14ac:dyDescent="0.25">
      <c r="A27" s="246"/>
      <c r="B27" s="26" t="s">
        <v>125</v>
      </c>
      <c r="C27" s="198"/>
      <c r="D27" s="22">
        <v>95</v>
      </c>
      <c r="E27" s="38"/>
    </row>
    <row r="28" spans="1:5" s="21" customFormat="1" ht="27" x14ac:dyDescent="0.25">
      <c r="A28" s="246"/>
      <c r="B28" s="14" t="s">
        <v>116</v>
      </c>
      <c r="C28" s="8" t="s">
        <v>16</v>
      </c>
      <c r="D28" s="13">
        <f>SUM(D30+D29)</f>
        <v>1245.1999999999998</v>
      </c>
      <c r="E28" s="50">
        <f t="shared" ref="E28" si="2">SUM(E30)</f>
        <v>0</v>
      </c>
    </row>
    <row r="29" spans="1:5" s="21" customFormat="1" x14ac:dyDescent="0.25">
      <c r="A29" s="246"/>
      <c r="B29" s="25" t="s">
        <v>129</v>
      </c>
      <c r="C29" s="192"/>
      <c r="D29" s="61">
        <v>167.6</v>
      </c>
      <c r="E29" s="50"/>
    </row>
    <row r="30" spans="1:5" s="21" customFormat="1" ht="14.25" customHeight="1" x14ac:dyDescent="0.25">
      <c r="A30" s="246"/>
      <c r="B30" s="60" t="s">
        <v>14</v>
      </c>
      <c r="C30" s="247"/>
      <c r="D30" s="61">
        <f>SUM(D31:D32)</f>
        <v>1077.5999999999999</v>
      </c>
      <c r="E30" s="42"/>
    </row>
    <row r="31" spans="1:5" s="21" customFormat="1" ht="15" customHeight="1" x14ac:dyDescent="0.25">
      <c r="A31" s="246"/>
      <c r="B31" s="26" t="s">
        <v>134</v>
      </c>
      <c r="C31" s="247"/>
      <c r="D31" s="22">
        <v>52.1</v>
      </c>
      <c r="E31" s="42"/>
    </row>
    <row r="32" spans="1:5" s="24" customFormat="1" ht="15" customHeight="1" x14ac:dyDescent="0.25">
      <c r="A32" s="246"/>
      <c r="B32" s="29" t="s">
        <v>125</v>
      </c>
      <c r="C32" s="193"/>
      <c r="D32" s="22">
        <v>1025.5</v>
      </c>
      <c r="E32" s="38"/>
    </row>
    <row r="33" spans="1:5" s="21" customFormat="1" ht="15" customHeight="1" x14ac:dyDescent="0.25">
      <c r="A33" s="246"/>
      <c r="B33" s="14" t="s">
        <v>109</v>
      </c>
      <c r="C33" s="11" t="s">
        <v>17</v>
      </c>
      <c r="D33" s="13">
        <f t="shared" ref="D33:E33" si="3">SUM(D34)</f>
        <v>466.3</v>
      </c>
      <c r="E33" s="50">
        <f t="shared" si="3"/>
        <v>0</v>
      </c>
    </row>
    <row r="34" spans="1:5" s="21" customFormat="1" ht="15" customHeight="1" x14ac:dyDescent="0.25">
      <c r="A34" s="246"/>
      <c r="B34" s="25" t="s">
        <v>14</v>
      </c>
      <c r="C34" s="196"/>
      <c r="D34" s="61">
        <f>SUM(D35:D37)</f>
        <v>466.3</v>
      </c>
      <c r="E34" s="42"/>
    </row>
    <row r="35" spans="1:5" s="21" customFormat="1" ht="15" customHeight="1" x14ac:dyDescent="0.25">
      <c r="A35" s="246"/>
      <c r="B35" s="26" t="s">
        <v>134</v>
      </c>
      <c r="C35" s="197"/>
      <c r="D35" s="22">
        <v>45.8</v>
      </c>
      <c r="E35" s="42"/>
    </row>
    <row r="36" spans="1:5" s="21" customFormat="1" ht="15" customHeight="1" x14ac:dyDescent="0.25">
      <c r="A36" s="246"/>
      <c r="B36" s="26" t="s">
        <v>125</v>
      </c>
      <c r="C36" s="197"/>
      <c r="D36" s="22">
        <v>20</v>
      </c>
      <c r="E36" s="42"/>
    </row>
    <row r="37" spans="1:5" s="24" customFormat="1" ht="15" customHeight="1" x14ac:dyDescent="0.25">
      <c r="A37" s="246"/>
      <c r="B37" s="26" t="s">
        <v>133</v>
      </c>
      <c r="C37" s="197"/>
      <c r="D37" s="22">
        <v>400.5</v>
      </c>
      <c r="E37" s="38"/>
    </row>
    <row r="38" spans="1:5" s="21" customFormat="1" ht="15" customHeight="1" x14ac:dyDescent="0.25">
      <c r="A38" s="246"/>
      <c r="B38" s="12" t="s">
        <v>110</v>
      </c>
      <c r="C38" s="11" t="s">
        <v>18</v>
      </c>
      <c r="D38" s="40">
        <f>SUM(D41+D39)</f>
        <v>23.4</v>
      </c>
      <c r="E38" s="50">
        <f>SUM(E41)</f>
        <v>0</v>
      </c>
    </row>
    <row r="39" spans="1:5" s="21" customFormat="1" ht="15" customHeight="1" x14ac:dyDescent="0.25">
      <c r="A39" s="246"/>
      <c r="B39" s="25" t="s">
        <v>14</v>
      </c>
      <c r="C39" s="192"/>
      <c r="D39" s="148">
        <f>SUM(D40)</f>
        <v>6</v>
      </c>
      <c r="E39" s="50"/>
    </row>
    <row r="40" spans="1:5" s="21" customFormat="1" ht="15" customHeight="1" x14ac:dyDescent="0.25">
      <c r="A40" s="246"/>
      <c r="B40" s="26" t="s">
        <v>125</v>
      </c>
      <c r="C40" s="247"/>
      <c r="D40" s="147">
        <v>6</v>
      </c>
      <c r="E40" s="50"/>
    </row>
    <row r="41" spans="1:5" s="21" customFormat="1" ht="15" customHeight="1" x14ac:dyDescent="0.25">
      <c r="A41" s="246"/>
      <c r="B41" s="30" t="s">
        <v>19</v>
      </c>
      <c r="C41" s="193"/>
      <c r="D41" s="15">
        <v>17.399999999999999</v>
      </c>
      <c r="E41" s="41"/>
    </row>
    <row r="42" spans="1:5" s="21" customFormat="1" ht="15" customHeight="1" x14ac:dyDescent="0.25">
      <c r="A42" s="246"/>
      <c r="B42" s="14" t="s">
        <v>117</v>
      </c>
      <c r="C42" s="11" t="s">
        <v>20</v>
      </c>
      <c r="D42" s="13">
        <f>SUM(D43+D46)</f>
        <v>406.8</v>
      </c>
      <c r="E42" s="50">
        <f>SUM(E43+E46)</f>
        <v>0</v>
      </c>
    </row>
    <row r="43" spans="1:5" s="21" customFormat="1" ht="15" customHeight="1" x14ac:dyDescent="0.25">
      <c r="A43" s="246"/>
      <c r="B43" s="25" t="s">
        <v>14</v>
      </c>
      <c r="C43" s="242"/>
      <c r="D43" s="41">
        <f>SUM(D44:D45)</f>
        <v>116.3</v>
      </c>
      <c r="E43" s="41"/>
    </row>
    <row r="44" spans="1:5" s="21" customFormat="1" ht="15" customHeight="1" x14ac:dyDescent="0.25">
      <c r="A44" s="246"/>
      <c r="B44" s="26" t="s">
        <v>134</v>
      </c>
      <c r="C44" s="243"/>
      <c r="D44" s="22">
        <v>0.3</v>
      </c>
      <c r="E44" s="41"/>
    </row>
    <row r="45" spans="1:5" s="21" customFormat="1" ht="15" customHeight="1" x14ac:dyDescent="0.25">
      <c r="A45" s="246"/>
      <c r="B45" s="26" t="s">
        <v>126</v>
      </c>
      <c r="C45" s="243"/>
      <c r="D45" s="22">
        <v>116</v>
      </c>
      <c r="E45" s="38"/>
    </row>
    <row r="46" spans="1:5" s="21" customFormat="1" ht="15" customHeight="1" x14ac:dyDescent="0.25">
      <c r="A46" s="246"/>
      <c r="B46" s="30" t="s">
        <v>19</v>
      </c>
      <c r="C46" s="244"/>
      <c r="D46" s="15">
        <v>290.5</v>
      </c>
      <c r="E46" s="43"/>
    </row>
    <row r="47" spans="1:5" s="21" customFormat="1" ht="18" customHeight="1" x14ac:dyDescent="0.25">
      <c r="A47" s="217" t="s">
        <v>21</v>
      </c>
      <c r="B47" s="44" t="s">
        <v>22</v>
      </c>
      <c r="C47" s="45"/>
      <c r="D47" s="46">
        <f>SUM(D51+D48+D55)</f>
        <v>37.1</v>
      </c>
      <c r="E47" s="47">
        <f>SUM(E51)</f>
        <v>0</v>
      </c>
    </row>
    <row r="48" spans="1:5" s="21" customFormat="1" ht="15" customHeight="1" x14ac:dyDescent="0.25">
      <c r="A48" s="200"/>
      <c r="B48" s="7" t="s">
        <v>105</v>
      </c>
      <c r="C48" s="8" t="s">
        <v>8</v>
      </c>
      <c r="D48" s="79">
        <f t="shared" ref="D48" si="4">SUM(D49)</f>
        <v>1.6</v>
      </c>
      <c r="E48" s="117"/>
    </row>
    <row r="49" spans="1:5" s="21" customFormat="1" ht="15" customHeight="1" x14ac:dyDescent="0.25">
      <c r="A49" s="200"/>
      <c r="B49" s="60" t="s">
        <v>14</v>
      </c>
      <c r="C49" s="201"/>
      <c r="D49" s="80">
        <f>SUM(D50:D50)</f>
        <v>1.6</v>
      </c>
      <c r="E49" s="81"/>
    </row>
    <row r="50" spans="1:5" s="21" customFormat="1" ht="15" customHeight="1" x14ac:dyDescent="0.25">
      <c r="A50" s="200"/>
      <c r="B50" s="26" t="s">
        <v>134</v>
      </c>
      <c r="C50" s="203"/>
      <c r="D50" s="81">
        <v>1.6</v>
      </c>
      <c r="E50" s="82"/>
    </row>
    <row r="51" spans="1:5" s="24" customFormat="1" ht="27" x14ac:dyDescent="0.25">
      <c r="A51" s="200"/>
      <c r="B51" s="63" t="s">
        <v>118</v>
      </c>
      <c r="C51" s="54" t="s">
        <v>16</v>
      </c>
      <c r="D51" s="13">
        <f>SUM(D54+D52)</f>
        <v>35.4</v>
      </c>
      <c r="E51" s="50">
        <f>SUM(E54)</f>
        <v>0</v>
      </c>
    </row>
    <row r="52" spans="1:5" s="24" customFormat="1" ht="15" customHeight="1" x14ac:dyDescent="0.25">
      <c r="A52" s="200"/>
      <c r="B52" s="25" t="s">
        <v>14</v>
      </c>
      <c r="C52" s="196"/>
      <c r="D52" s="42">
        <f>SUM(D53:D53)</f>
        <v>35</v>
      </c>
      <c r="E52" s="42"/>
    </row>
    <row r="53" spans="1:5" s="24" customFormat="1" ht="12.75" x14ac:dyDescent="0.25">
      <c r="A53" s="200"/>
      <c r="B53" s="26" t="s">
        <v>125</v>
      </c>
      <c r="C53" s="197"/>
      <c r="D53" s="22">
        <v>35</v>
      </c>
      <c r="E53" s="38"/>
    </row>
    <row r="54" spans="1:5" s="21" customFormat="1" ht="15" customHeight="1" x14ac:dyDescent="0.25">
      <c r="A54" s="200"/>
      <c r="B54" s="27" t="s">
        <v>12</v>
      </c>
      <c r="C54" s="72"/>
      <c r="D54" s="15">
        <v>0.4</v>
      </c>
      <c r="E54" s="41"/>
    </row>
    <row r="55" spans="1:5" s="21" customFormat="1" ht="15" customHeight="1" x14ac:dyDescent="0.25">
      <c r="A55" s="102"/>
      <c r="B55" s="12" t="s">
        <v>109</v>
      </c>
      <c r="C55" s="11" t="s">
        <v>17</v>
      </c>
      <c r="D55" s="13">
        <f t="shared" ref="D55:E55" si="5">SUM(D56)</f>
        <v>0.1</v>
      </c>
      <c r="E55" s="50">
        <f t="shared" si="5"/>
        <v>0</v>
      </c>
    </row>
    <row r="56" spans="1:5" s="21" customFormat="1" ht="15" customHeight="1" x14ac:dyDescent="0.25">
      <c r="A56" s="102"/>
      <c r="B56" s="60" t="s">
        <v>14</v>
      </c>
      <c r="C56" s="201"/>
      <c r="D56" s="80">
        <f>SUM(D57:D57)</f>
        <v>0.1</v>
      </c>
      <c r="E56" s="81"/>
    </row>
    <row r="57" spans="1:5" s="21" customFormat="1" ht="15" customHeight="1" x14ac:dyDescent="0.25">
      <c r="A57" s="102"/>
      <c r="B57" s="26" t="s">
        <v>134</v>
      </c>
      <c r="C57" s="203"/>
      <c r="D57" s="81">
        <v>0.1</v>
      </c>
      <c r="E57" s="82"/>
    </row>
    <row r="58" spans="1:5" s="21" customFormat="1" ht="18" customHeight="1" x14ac:dyDescent="0.25">
      <c r="A58" s="217" t="s">
        <v>115</v>
      </c>
      <c r="B58" s="91" t="s">
        <v>23</v>
      </c>
      <c r="C58" s="95"/>
      <c r="D58" s="46">
        <f>SUM(D65+D59+D70+D62)</f>
        <v>69.5</v>
      </c>
      <c r="E58" s="47">
        <f>SUM(E65)</f>
        <v>0</v>
      </c>
    </row>
    <row r="59" spans="1:5" s="21" customFormat="1" ht="15" customHeight="1" x14ac:dyDescent="0.25">
      <c r="A59" s="200"/>
      <c r="B59" s="7" t="s">
        <v>105</v>
      </c>
      <c r="C59" s="8" t="s">
        <v>8</v>
      </c>
      <c r="D59" s="79">
        <f t="shared" ref="D59" si="6">SUM(D60)</f>
        <v>2.6</v>
      </c>
      <c r="E59" s="117"/>
    </row>
    <row r="60" spans="1:5" s="21" customFormat="1" ht="15" customHeight="1" x14ac:dyDescent="0.25">
      <c r="A60" s="200"/>
      <c r="B60" s="60" t="s">
        <v>14</v>
      </c>
      <c r="C60" s="201"/>
      <c r="D60" s="80">
        <f>SUM(D61:D61)</f>
        <v>2.6</v>
      </c>
      <c r="E60" s="81"/>
    </row>
    <row r="61" spans="1:5" s="21" customFormat="1" ht="15" customHeight="1" x14ac:dyDescent="0.25">
      <c r="A61" s="200"/>
      <c r="B61" s="26" t="s">
        <v>134</v>
      </c>
      <c r="C61" s="203"/>
      <c r="D61" s="81">
        <v>2.6</v>
      </c>
      <c r="E61" s="82"/>
    </row>
    <row r="62" spans="1:5" s="21" customFormat="1" ht="15" customHeight="1" x14ac:dyDescent="0.25">
      <c r="A62" s="200"/>
      <c r="B62" s="66" t="s">
        <v>107</v>
      </c>
      <c r="C62" s="11" t="s">
        <v>15</v>
      </c>
      <c r="D62" s="13">
        <f t="shared" ref="D62" si="7">SUM(D63)</f>
        <v>5.2</v>
      </c>
      <c r="E62" s="39"/>
    </row>
    <row r="63" spans="1:5" s="21" customFormat="1" ht="15" customHeight="1" x14ac:dyDescent="0.25">
      <c r="A63" s="200"/>
      <c r="B63" s="25" t="s">
        <v>14</v>
      </c>
      <c r="C63" s="196"/>
      <c r="D63" s="42">
        <f>SUM(D64:D64)</f>
        <v>5.2</v>
      </c>
      <c r="E63" s="42"/>
    </row>
    <row r="64" spans="1:5" s="21" customFormat="1" ht="15" customHeight="1" x14ac:dyDescent="0.25">
      <c r="A64" s="200"/>
      <c r="B64" s="26" t="s">
        <v>125</v>
      </c>
      <c r="C64" s="198"/>
      <c r="D64" s="22">
        <v>5.2</v>
      </c>
      <c r="E64" s="38"/>
    </row>
    <row r="65" spans="1:5" s="21" customFormat="1" ht="27" x14ac:dyDescent="0.25">
      <c r="A65" s="200"/>
      <c r="B65" s="12" t="s">
        <v>118</v>
      </c>
      <c r="C65" s="62" t="s">
        <v>16</v>
      </c>
      <c r="D65" s="13">
        <f>SUM(D69+D66)</f>
        <v>61.4</v>
      </c>
      <c r="E65" s="50">
        <f>SUM(E69)</f>
        <v>0</v>
      </c>
    </row>
    <row r="66" spans="1:5" s="21" customFormat="1" x14ac:dyDescent="0.25">
      <c r="A66" s="200"/>
      <c r="B66" s="60" t="s">
        <v>14</v>
      </c>
      <c r="C66" s="96"/>
      <c r="D66" s="80">
        <f>SUM(D67:D68)</f>
        <v>59.4</v>
      </c>
      <c r="E66" s="42"/>
    </row>
    <row r="67" spans="1:5" s="21" customFormat="1" x14ac:dyDescent="0.25">
      <c r="A67" s="200"/>
      <c r="B67" s="26" t="s">
        <v>134</v>
      </c>
      <c r="C67" s="96"/>
      <c r="D67" s="22">
        <v>0.6</v>
      </c>
      <c r="E67" s="42"/>
    </row>
    <row r="68" spans="1:5" s="21" customFormat="1" x14ac:dyDescent="0.25">
      <c r="A68" s="200"/>
      <c r="B68" s="26" t="s">
        <v>125</v>
      </c>
      <c r="C68" s="96"/>
      <c r="D68" s="22">
        <v>58.8</v>
      </c>
      <c r="E68" s="42"/>
    </row>
    <row r="69" spans="1:5" s="21" customFormat="1" ht="15" customHeight="1" x14ac:dyDescent="0.25">
      <c r="A69" s="200"/>
      <c r="B69" s="27" t="s">
        <v>12</v>
      </c>
      <c r="C69" s="75"/>
      <c r="D69" s="6">
        <v>2</v>
      </c>
      <c r="E69" s="41"/>
    </row>
    <row r="70" spans="1:5" s="21" customFormat="1" ht="15" customHeight="1" x14ac:dyDescent="0.25">
      <c r="A70" s="102"/>
      <c r="B70" s="12" t="s">
        <v>109</v>
      </c>
      <c r="C70" s="11" t="s">
        <v>17</v>
      </c>
      <c r="D70" s="13">
        <f t="shared" ref="D70:E70" si="8">SUM(D71)</f>
        <v>0.3</v>
      </c>
      <c r="E70" s="50">
        <f t="shared" si="8"/>
        <v>0</v>
      </c>
    </row>
    <row r="71" spans="1:5" s="21" customFormat="1" ht="15" customHeight="1" x14ac:dyDescent="0.25">
      <c r="A71" s="102"/>
      <c r="B71" s="60" t="s">
        <v>14</v>
      </c>
      <c r="C71" s="201"/>
      <c r="D71" s="80">
        <f>SUM(D72:D72)</f>
        <v>0.3</v>
      </c>
      <c r="E71" s="81"/>
    </row>
    <row r="72" spans="1:5" s="21" customFormat="1" ht="15" customHeight="1" x14ac:dyDescent="0.25">
      <c r="A72" s="102"/>
      <c r="B72" s="26" t="s">
        <v>134</v>
      </c>
      <c r="C72" s="203"/>
      <c r="D72" s="81">
        <v>0.3</v>
      </c>
      <c r="E72" s="82"/>
    </row>
    <row r="73" spans="1:5" s="21" customFormat="1" ht="18" customHeight="1" x14ac:dyDescent="0.25">
      <c r="A73" s="240" t="s">
        <v>24</v>
      </c>
      <c r="B73" s="185" t="s">
        <v>25</v>
      </c>
      <c r="C73" s="19"/>
      <c r="D73" s="46">
        <f>SUM(D80+D74+D85+D77)</f>
        <v>47.900000000000013</v>
      </c>
      <c r="E73" s="47">
        <f>SUM(E80)</f>
        <v>0</v>
      </c>
    </row>
    <row r="74" spans="1:5" s="21" customFormat="1" ht="15" customHeight="1" x14ac:dyDescent="0.25">
      <c r="A74" s="241"/>
      <c r="B74" s="186" t="s">
        <v>105</v>
      </c>
      <c r="C74" s="8" t="s">
        <v>8</v>
      </c>
      <c r="D74" s="79">
        <f t="shared" ref="D74" si="9">SUM(D75)</f>
        <v>1.7</v>
      </c>
      <c r="E74" s="117"/>
    </row>
    <row r="75" spans="1:5" s="21" customFormat="1" ht="15" customHeight="1" x14ac:dyDescent="0.25">
      <c r="A75" s="241"/>
      <c r="B75" s="144" t="s">
        <v>14</v>
      </c>
      <c r="C75" s="201"/>
      <c r="D75" s="80">
        <f>SUM(D76:D76)</f>
        <v>1.7</v>
      </c>
      <c r="E75" s="81"/>
    </row>
    <row r="76" spans="1:5" s="21" customFormat="1" ht="15" customHeight="1" x14ac:dyDescent="0.25">
      <c r="A76" s="241"/>
      <c r="B76" s="138" t="s">
        <v>134</v>
      </c>
      <c r="C76" s="203"/>
      <c r="D76" s="81">
        <v>1.7</v>
      </c>
      <c r="E76" s="82"/>
    </row>
    <row r="77" spans="1:5" s="21" customFormat="1" ht="15" customHeight="1" x14ac:dyDescent="0.25">
      <c r="A77" s="241"/>
      <c r="B77" s="143" t="s">
        <v>107</v>
      </c>
      <c r="C77" s="11" t="s">
        <v>15</v>
      </c>
      <c r="D77" s="13">
        <f t="shared" ref="D77" si="10">SUM(D78)</f>
        <v>5.7</v>
      </c>
      <c r="E77" s="39"/>
    </row>
    <row r="78" spans="1:5" s="21" customFormat="1" ht="15" customHeight="1" x14ac:dyDescent="0.25">
      <c r="A78" s="241"/>
      <c r="B78" s="152" t="s">
        <v>14</v>
      </c>
      <c r="C78" s="196"/>
      <c r="D78" s="42">
        <f>SUM(D79:D79)</f>
        <v>5.7</v>
      </c>
      <c r="E78" s="42"/>
    </row>
    <row r="79" spans="1:5" s="21" customFormat="1" ht="15" customHeight="1" x14ac:dyDescent="0.25">
      <c r="A79" s="241"/>
      <c r="B79" s="138" t="s">
        <v>125</v>
      </c>
      <c r="C79" s="198"/>
      <c r="D79" s="22">
        <v>5.7</v>
      </c>
      <c r="E79" s="38"/>
    </row>
    <row r="80" spans="1:5" s="32" customFormat="1" ht="27" x14ac:dyDescent="0.25">
      <c r="A80" s="241"/>
      <c r="B80" s="187" t="s">
        <v>118</v>
      </c>
      <c r="C80" s="49" t="s">
        <v>16</v>
      </c>
      <c r="D80" s="13">
        <f>SUM(D84+D81)</f>
        <v>37.800000000000004</v>
      </c>
      <c r="E80" s="50">
        <f>SUM(E84)</f>
        <v>0</v>
      </c>
    </row>
    <row r="81" spans="1:5" s="32" customFormat="1" ht="15" customHeight="1" x14ac:dyDescent="0.25">
      <c r="A81" s="241"/>
      <c r="B81" s="144" t="s">
        <v>14</v>
      </c>
      <c r="C81" s="96"/>
      <c r="D81" s="80">
        <f>SUM(D82:D83)</f>
        <v>36.800000000000004</v>
      </c>
      <c r="E81" s="42"/>
    </row>
    <row r="82" spans="1:5" s="32" customFormat="1" ht="15" customHeight="1" x14ac:dyDescent="0.25">
      <c r="A82" s="241"/>
      <c r="B82" s="138" t="s">
        <v>134</v>
      </c>
      <c r="C82" s="96"/>
      <c r="D82" s="136">
        <v>0.1</v>
      </c>
      <c r="E82" s="42"/>
    </row>
    <row r="83" spans="1:5" s="32" customFormat="1" ht="15" customHeight="1" x14ac:dyDescent="0.25">
      <c r="A83" s="241"/>
      <c r="B83" s="138" t="s">
        <v>125</v>
      </c>
      <c r="C83" s="135"/>
      <c r="D83" s="98">
        <v>36.700000000000003</v>
      </c>
      <c r="E83" s="61"/>
    </row>
    <row r="84" spans="1:5" s="21" customFormat="1" ht="15" customHeight="1" x14ac:dyDescent="0.25">
      <c r="A84" s="241"/>
      <c r="B84" s="153" t="s">
        <v>12</v>
      </c>
      <c r="C84" s="68"/>
      <c r="D84" s="134">
        <v>1</v>
      </c>
      <c r="E84" s="41"/>
    </row>
    <row r="85" spans="1:5" s="21" customFormat="1" ht="15" customHeight="1" x14ac:dyDescent="0.25">
      <c r="A85" s="188"/>
      <c r="B85" s="187" t="s">
        <v>109</v>
      </c>
      <c r="C85" s="11" t="s">
        <v>17</v>
      </c>
      <c r="D85" s="13">
        <f t="shared" ref="D85:E85" si="11">SUM(D86)</f>
        <v>2.7</v>
      </c>
      <c r="E85" s="50">
        <f t="shared" si="11"/>
        <v>0</v>
      </c>
    </row>
    <row r="86" spans="1:5" s="21" customFormat="1" ht="15" customHeight="1" x14ac:dyDescent="0.25">
      <c r="A86" s="188"/>
      <c r="B86" s="144" t="s">
        <v>14</v>
      </c>
      <c r="C86" s="214"/>
      <c r="D86" s="164">
        <f>SUM(D87+D88)</f>
        <v>2.7</v>
      </c>
      <c r="E86" s="81"/>
    </row>
    <row r="87" spans="1:5" s="21" customFormat="1" ht="15" customHeight="1" x14ac:dyDescent="0.25">
      <c r="A87" s="188"/>
      <c r="B87" s="138" t="s">
        <v>134</v>
      </c>
      <c r="C87" s="215"/>
      <c r="D87" s="190">
        <v>0.2</v>
      </c>
      <c r="E87" s="82"/>
    </row>
    <row r="88" spans="1:5" s="21" customFormat="1" ht="15" customHeight="1" x14ac:dyDescent="0.25">
      <c r="A88" s="189"/>
      <c r="B88" s="138" t="s">
        <v>125</v>
      </c>
      <c r="C88" s="216"/>
      <c r="D88" s="183">
        <v>2.5</v>
      </c>
      <c r="E88" s="184"/>
    </row>
    <row r="89" spans="1:5" s="21" customFormat="1" ht="18" customHeight="1" x14ac:dyDescent="0.25">
      <c r="A89" s="199" t="s">
        <v>26</v>
      </c>
      <c r="B89" s="18" t="s">
        <v>27</v>
      </c>
      <c r="C89" s="191"/>
      <c r="D89" s="46">
        <f>SUM(D94+D90+D99)</f>
        <v>55.3</v>
      </c>
      <c r="E89" s="47">
        <f>SUM(E94)</f>
        <v>0</v>
      </c>
    </row>
    <row r="90" spans="1:5" s="21" customFormat="1" ht="15" customHeight="1" x14ac:dyDescent="0.25">
      <c r="A90" s="200"/>
      <c r="B90" s="7" t="s">
        <v>105</v>
      </c>
      <c r="C90" s="8" t="s">
        <v>8</v>
      </c>
      <c r="D90" s="79">
        <f t="shared" ref="D90" si="12">SUM(D91)</f>
        <v>7.4</v>
      </c>
      <c r="E90" s="117"/>
    </row>
    <row r="91" spans="1:5" s="21" customFormat="1" ht="15" customHeight="1" x14ac:dyDescent="0.25">
      <c r="A91" s="200"/>
      <c r="B91" s="60" t="s">
        <v>14</v>
      </c>
      <c r="C91" s="201"/>
      <c r="D91" s="80">
        <f>SUM(D92:D93)</f>
        <v>7.4</v>
      </c>
      <c r="E91" s="81"/>
    </row>
    <row r="92" spans="1:5" s="21" customFormat="1" ht="15" customHeight="1" x14ac:dyDescent="0.25">
      <c r="A92" s="200"/>
      <c r="B92" s="26" t="s">
        <v>134</v>
      </c>
      <c r="C92" s="202"/>
      <c r="D92" s="81">
        <v>3.6</v>
      </c>
      <c r="E92" s="81"/>
    </row>
    <row r="93" spans="1:5" s="21" customFormat="1" ht="15" customHeight="1" x14ac:dyDescent="0.25">
      <c r="A93" s="200"/>
      <c r="B93" s="26" t="s">
        <v>125</v>
      </c>
      <c r="C93" s="203"/>
      <c r="D93" s="81">
        <v>3.8</v>
      </c>
      <c r="E93" s="82"/>
    </row>
    <row r="94" spans="1:5" s="24" customFormat="1" ht="27" x14ac:dyDescent="0.25">
      <c r="A94" s="200"/>
      <c r="B94" s="12" t="s">
        <v>118</v>
      </c>
      <c r="C94" s="48" t="s">
        <v>16</v>
      </c>
      <c r="D94" s="13">
        <f>SUM(D98+D95)</f>
        <v>45.3</v>
      </c>
      <c r="E94" s="50">
        <f>SUM(E98)</f>
        <v>0</v>
      </c>
    </row>
    <row r="95" spans="1:5" s="24" customFormat="1" ht="15" customHeight="1" x14ac:dyDescent="0.25">
      <c r="A95" s="200"/>
      <c r="B95" s="60" t="s">
        <v>14</v>
      </c>
      <c r="C95" s="96"/>
      <c r="D95" s="80">
        <f>SUM(D96:D97)</f>
        <v>44.5</v>
      </c>
      <c r="E95" s="42"/>
    </row>
    <row r="96" spans="1:5" s="24" customFormat="1" ht="15" customHeight="1" x14ac:dyDescent="0.25">
      <c r="A96" s="200"/>
      <c r="B96" s="26" t="s">
        <v>134</v>
      </c>
      <c r="C96" s="96"/>
      <c r="D96" s="136">
        <v>0.2</v>
      </c>
      <c r="E96" s="42"/>
    </row>
    <row r="97" spans="1:5" s="24" customFormat="1" ht="15" customHeight="1" x14ac:dyDescent="0.25">
      <c r="A97" s="200"/>
      <c r="B97" s="26" t="s">
        <v>125</v>
      </c>
      <c r="C97" s="135"/>
      <c r="D97" s="98">
        <v>44.3</v>
      </c>
      <c r="E97" s="61"/>
    </row>
    <row r="98" spans="1:5" s="21" customFormat="1" ht="15" customHeight="1" x14ac:dyDescent="0.25">
      <c r="A98" s="200"/>
      <c r="B98" s="27" t="s">
        <v>12</v>
      </c>
      <c r="C98" s="58"/>
      <c r="D98" s="134">
        <v>0.8</v>
      </c>
      <c r="E98" s="41"/>
    </row>
    <row r="99" spans="1:5" s="21" customFormat="1" ht="15" customHeight="1" x14ac:dyDescent="0.25">
      <c r="A99" s="102"/>
      <c r="B99" s="12" t="s">
        <v>109</v>
      </c>
      <c r="C99" s="11" t="s">
        <v>17</v>
      </c>
      <c r="D99" s="13">
        <f t="shared" ref="D99:E99" si="13">SUM(D100)</f>
        <v>2.6</v>
      </c>
      <c r="E99" s="50">
        <f t="shared" si="13"/>
        <v>0</v>
      </c>
    </row>
    <row r="100" spans="1:5" s="21" customFormat="1" ht="15" customHeight="1" x14ac:dyDescent="0.25">
      <c r="A100" s="102"/>
      <c r="B100" s="60" t="s">
        <v>14</v>
      </c>
      <c r="C100" s="201"/>
      <c r="D100" s="80">
        <f>SUM(D101:D102)</f>
        <v>2.6</v>
      </c>
      <c r="E100" s="81"/>
    </row>
    <row r="101" spans="1:5" s="21" customFormat="1" ht="15" customHeight="1" x14ac:dyDescent="0.25">
      <c r="A101" s="178"/>
      <c r="B101" s="26" t="s">
        <v>134</v>
      </c>
      <c r="C101" s="202"/>
      <c r="D101" s="81">
        <v>0.2</v>
      </c>
      <c r="E101" s="81"/>
    </row>
    <row r="102" spans="1:5" s="21" customFormat="1" ht="15" customHeight="1" x14ac:dyDescent="0.25">
      <c r="A102" s="102"/>
      <c r="B102" s="26" t="s">
        <v>125</v>
      </c>
      <c r="C102" s="203"/>
      <c r="D102" s="81">
        <v>2.4</v>
      </c>
      <c r="E102" s="82"/>
    </row>
    <row r="103" spans="1:5" s="21" customFormat="1" ht="18" customHeight="1" x14ac:dyDescent="0.25">
      <c r="A103" s="199" t="s">
        <v>28</v>
      </c>
      <c r="B103" s="18" t="s">
        <v>29</v>
      </c>
      <c r="C103" s="20"/>
      <c r="D103" s="46">
        <f>SUM(D110+D104+D116+D107)</f>
        <v>115.8</v>
      </c>
      <c r="E103" s="47">
        <f>SUM(E110)</f>
        <v>0</v>
      </c>
    </row>
    <row r="104" spans="1:5" s="21" customFormat="1" ht="15" customHeight="1" x14ac:dyDescent="0.25">
      <c r="A104" s="200"/>
      <c r="B104" s="7" t="s">
        <v>105</v>
      </c>
      <c r="C104" s="8" t="s">
        <v>8</v>
      </c>
      <c r="D104" s="79">
        <f t="shared" ref="D104" si="14">SUM(D105)</f>
        <v>1.9</v>
      </c>
      <c r="E104" s="117"/>
    </row>
    <row r="105" spans="1:5" s="21" customFormat="1" ht="15" customHeight="1" x14ac:dyDescent="0.25">
      <c r="A105" s="200"/>
      <c r="B105" s="60" t="s">
        <v>14</v>
      </c>
      <c r="C105" s="201"/>
      <c r="D105" s="80">
        <f>SUM(D106:D106)</f>
        <v>1.9</v>
      </c>
      <c r="E105" s="81"/>
    </row>
    <row r="106" spans="1:5" s="21" customFormat="1" ht="15" customHeight="1" x14ac:dyDescent="0.25">
      <c r="A106" s="200"/>
      <c r="B106" s="26" t="s">
        <v>134</v>
      </c>
      <c r="C106" s="203"/>
      <c r="D106" s="81">
        <v>1.9</v>
      </c>
      <c r="E106" s="82"/>
    </row>
    <row r="107" spans="1:5" s="21" customFormat="1" ht="15" customHeight="1" x14ac:dyDescent="0.25">
      <c r="A107" s="200"/>
      <c r="B107" s="66" t="s">
        <v>107</v>
      </c>
      <c r="C107" s="11" t="s">
        <v>15</v>
      </c>
      <c r="D107" s="13">
        <f t="shared" ref="D107" si="15">SUM(D108)</f>
        <v>4</v>
      </c>
      <c r="E107" s="39"/>
    </row>
    <row r="108" spans="1:5" s="21" customFormat="1" ht="15" customHeight="1" x14ac:dyDescent="0.25">
      <c r="A108" s="200"/>
      <c r="B108" s="25" t="s">
        <v>14</v>
      </c>
      <c r="C108" s="196"/>
      <c r="D108" s="42">
        <f>SUM(D109:D109)</f>
        <v>4</v>
      </c>
      <c r="E108" s="42"/>
    </row>
    <row r="109" spans="1:5" s="21" customFormat="1" ht="15" customHeight="1" x14ac:dyDescent="0.25">
      <c r="A109" s="200"/>
      <c r="B109" s="26" t="s">
        <v>125</v>
      </c>
      <c r="C109" s="198"/>
      <c r="D109" s="22">
        <v>4</v>
      </c>
      <c r="E109" s="38"/>
    </row>
    <row r="110" spans="1:5" s="21" customFormat="1" ht="27" x14ac:dyDescent="0.25">
      <c r="A110" s="200"/>
      <c r="B110" s="12" t="s">
        <v>118</v>
      </c>
      <c r="C110" s="11" t="s">
        <v>16</v>
      </c>
      <c r="D110" s="13">
        <f>SUM(D113+D111)</f>
        <v>109.8</v>
      </c>
      <c r="E110" s="50">
        <f>SUM(E113)</f>
        <v>0</v>
      </c>
    </row>
    <row r="111" spans="1:5" s="21" customFormat="1" x14ac:dyDescent="0.25">
      <c r="A111" s="200"/>
      <c r="B111" s="60" t="s">
        <v>14</v>
      </c>
      <c r="C111" s="214"/>
      <c r="D111" s="80">
        <f>SUM(D112:D112)</f>
        <v>108.6</v>
      </c>
      <c r="E111" s="81"/>
    </row>
    <row r="112" spans="1:5" s="21" customFormat="1" x14ac:dyDescent="0.25">
      <c r="A112" s="200"/>
      <c r="B112" s="26" t="s">
        <v>125</v>
      </c>
      <c r="C112" s="215"/>
      <c r="D112" s="81">
        <v>108.6</v>
      </c>
      <c r="E112" s="82"/>
    </row>
    <row r="113" spans="1:5" s="21" customFormat="1" ht="15" customHeight="1" x14ac:dyDescent="0.25">
      <c r="A113" s="200"/>
      <c r="B113" s="27" t="s">
        <v>12</v>
      </c>
      <c r="C113" s="216"/>
      <c r="D113" s="15">
        <v>1.2</v>
      </c>
      <c r="E113" s="41"/>
    </row>
    <row r="114" spans="1:5" s="21" customFormat="1" ht="15" customHeight="1" x14ac:dyDescent="0.25">
      <c r="A114" s="102"/>
      <c r="B114" s="12" t="s">
        <v>109</v>
      </c>
      <c r="C114" s="11" t="s">
        <v>17</v>
      </c>
      <c r="D114" s="13">
        <f t="shared" ref="D114:E114" si="16">SUM(D115)</f>
        <v>0.1</v>
      </c>
      <c r="E114" s="50">
        <f t="shared" si="16"/>
        <v>0</v>
      </c>
    </row>
    <row r="115" spans="1:5" s="21" customFormat="1" ht="15" customHeight="1" x14ac:dyDescent="0.25">
      <c r="A115" s="102"/>
      <c r="B115" s="60" t="s">
        <v>14</v>
      </c>
      <c r="C115" s="201"/>
      <c r="D115" s="80">
        <f>SUM(D116:D116)</f>
        <v>0.1</v>
      </c>
      <c r="E115" s="81"/>
    </row>
    <row r="116" spans="1:5" s="21" customFormat="1" ht="15" customHeight="1" x14ac:dyDescent="0.25">
      <c r="A116" s="102"/>
      <c r="B116" s="26" t="s">
        <v>134</v>
      </c>
      <c r="C116" s="203"/>
      <c r="D116" s="81">
        <v>0.1</v>
      </c>
      <c r="E116" s="82"/>
    </row>
    <row r="117" spans="1:5" s="21" customFormat="1" ht="18" customHeight="1" x14ac:dyDescent="0.25">
      <c r="A117" s="199" t="s">
        <v>30</v>
      </c>
      <c r="B117" s="18" t="s">
        <v>31</v>
      </c>
      <c r="C117" s="19"/>
      <c r="D117" s="46">
        <f>SUM(D121+D118+D127)</f>
        <v>73.699999999999989</v>
      </c>
      <c r="E117" s="47">
        <f>SUM(E121)</f>
        <v>0</v>
      </c>
    </row>
    <row r="118" spans="1:5" s="21" customFormat="1" ht="15" customHeight="1" x14ac:dyDescent="0.25">
      <c r="A118" s="200"/>
      <c r="B118" s="7" t="s">
        <v>105</v>
      </c>
      <c r="C118" s="8" t="s">
        <v>8</v>
      </c>
      <c r="D118" s="79">
        <f t="shared" ref="D118" si="17">SUM(D119)</f>
        <v>0.5</v>
      </c>
      <c r="E118" s="117"/>
    </row>
    <row r="119" spans="1:5" s="21" customFormat="1" ht="15" customHeight="1" x14ac:dyDescent="0.25">
      <c r="A119" s="200"/>
      <c r="B119" s="60" t="s">
        <v>14</v>
      </c>
      <c r="C119" s="201"/>
      <c r="D119" s="80">
        <f>SUM(D120:D120)</f>
        <v>0.5</v>
      </c>
      <c r="E119" s="81"/>
    </row>
    <row r="120" spans="1:5" s="21" customFormat="1" ht="15" customHeight="1" x14ac:dyDescent="0.25">
      <c r="A120" s="200"/>
      <c r="B120" s="26" t="s">
        <v>134</v>
      </c>
      <c r="C120" s="203"/>
      <c r="D120" s="81">
        <v>0.5</v>
      </c>
      <c r="E120" s="82"/>
    </row>
    <row r="121" spans="1:5" s="21" customFormat="1" ht="27" x14ac:dyDescent="0.25">
      <c r="A121" s="200"/>
      <c r="B121" s="12" t="s">
        <v>118</v>
      </c>
      <c r="C121" s="49" t="s">
        <v>16</v>
      </c>
      <c r="D121" s="13">
        <f>SUM(D124+D122)</f>
        <v>73.099999999999994</v>
      </c>
      <c r="E121" s="50">
        <f>SUM(E124)</f>
        <v>0</v>
      </c>
    </row>
    <row r="122" spans="1:5" s="21" customFormat="1" x14ac:dyDescent="0.25">
      <c r="A122" s="200"/>
      <c r="B122" s="60" t="s">
        <v>14</v>
      </c>
      <c r="C122" s="96"/>
      <c r="D122" s="80">
        <f>SUM(D123)</f>
        <v>61.9</v>
      </c>
      <c r="E122" s="42"/>
    </row>
    <row r="123" spans="1:5" s="21" customFormat="1" x14ac:dyDescent="0.25">
      <c r="A123" s="200"/>
      <c r="B123" s="26" t="s">
        <v>125</v>
      </c>
      <c r="C123" s="96"/>
      <c r="D123" s="136">
        <v>61.9</v>
      </c>
      <c r="E123" s="42"/>
    </row>
    <row r="124" spans="1:5" s="21" customFormat="1" ht="15" customHeight="1" x14ac:dyDescent="0.25">
      <c r="A124" s="200"/>
      <c r="B124" s="27" t="s">
        <v>12</v>
      </c>
      <c r="C124" s="36"/>
      <c r="D124" s="15">
        <v>11.2</v>
      </c>
      <c r="E124" s="41"/>
    </row>
    <row r="125" spans="1:5" s="21" customFormat="1" ht="15" customHeight="1" x14ac:dyDescent="0.25">
      <c r="A125" s="102"/>
      <c r="B125" s="12" t="s">
        <v>109</v>
      </c>
      <c r="C125" s="11" t="s">
        <v>17</v>
      </c>
      <c r="D125" s="13">
        <f t="shared" ref="D125:E125" si="18">SUM(D126)</f>
        <v>0.1</v>
      </c>
      <c r="E125" s="50">
        <f t="shared" si="18"/>
        <v>0</v>
      </c>
    </row>
    <row r="126" spans="1:5" s="21" customFormat="1" ht="15" customHeight="1" x14ac:dyDescent="0.25">
      <c r="A126" s="102"/>
      <c r="B126" s="60" t="s">
        <v>14</v>
      </c>
      <c r="C126" s="201"/>
      <c r="D126" s="80">
        <f>SUM(D127:D127)</f>
        <v>0.1</v>
      </c>
      <c r="E126" s="81"/>
    </row>
    <row r="127" spans="1:5" s="21" customFormat="1" ht="15" customHeight="1" x14ac:dyDescent="0.25">
      <c r="A127" s="102"/>
      <c r="B127" s="26" t="s">
        <v>134</v>
      </c>
      <c r="C127" s="203"/>
      <c r="D127" s="81">
        <v>0.1</v>
      </c>
      <c r="E127" s="82"/>
    </row>
    <row r="128" spans="1:5" s="21" customFormat="1" ht="18" customHeight="1" x14ac:dyDescent="0.25">
      <c r="A128" s="199" t="s">
        <v>32</v>
      </c>
      <c r="B128" s="18" t="s">
        <v>33</v>
      </c>
      <c r="C128" s="20"/>
      <c r="D128" s="46">
        <f>SUM(D136+D129+D141+D133)</f>
        <v>40.800000000000004</v>
      </c>
      <c r="E128" s="47">
        <f>SUM(E136)</f>
        <v>0</v>
      </c>
    </row>
    <row r="129" spans="1:5" s="21" customFormat="1" ht="15" customHeight="1" x14ac:dyDescent="0.25">
      <c r="A129" s="200"/>
      <c r="B129" s="7" t="s">
        <v>105</v>
      </c>
      <c r="C129" s="8" t="s">
        <v>8</v>
      </c>
      <c r="D129" s="79">
        <f t="shared" ref="D129" si="19">SUM(D130)</f>
        <v>9.5</v>
      </c>
      <c r="E129" s="117"/>
    </row>
    <row r="130" spans="1:5" s="21" customFormat="1" ht="15" customHeight="1" x14ac:dyDescent="0.25">
      <c r="A130" s="200"/>
      <c r="B130" s="60" t="s">
        <v>14</v>
      </c>
      <c r="C130" s="201"/>
      <c r="D130" s="80">
        <f>SUM(D131:D132)</f>
        <v>9.5</v>
      </c>
      <c r="E130" s="81"/>
    </row>
    <row r="131" spans="1:5" s="21" customFormat="1" ht="15" customHeight="1" x14ac:dyDescent="0.25">
      <c r="A131" s="200"/>
      <c r="B131" s="26" t="s">
        <v>134</v>
      </c>
      <c r="C131" s="202"/>
      <c r="D131" s="81">
        <v>3.6</v>
      </c>
      <c r="E131" s="82"/>
    </row>
    <row r="132" spans="1:5" s="21" customFormat="1" ht="15" customHeight="1" x14ac:dyDescent="0.25">
      <c r="A132" s="200"/>
      <c r="B132" s="26" t="s">
        <v>125</v>
      </c>
      <c r="C132" s="255"/>
      <c r="D132" s="81">
        <v>5.9</v>
      </c>
      <c r="E132" s="82"/>
    </row>
    <row r="133" spans="1:5" s="21" customFormat="1" ht="15" customHeight="1" x14ac:dyDescent="0.25">
      <c r="A133" s="200"/>
      <c r="B133" s="66" t="s">
        <v>107</v>
      </c>
      <c r="C133" s="11" t="s">
        <v>15</v>
      </c>
      <c r="D133" s="13">
        <f t="shared" ref="D133" si="20">SUM(D134)</f>
        <v>2</v>
      </c>
      <c r="E133" s="39"/>
    </row>
    <row r="134" spans="1:5" s="21" customFormat="1" ht="15" customHeight="1" x14ac:dyDescent="0.25">
      <c r="A134" s="200"/>
      <c r="B134" s="25" t="s">
        <v>14</v>
      </c>
      <c r="C134" s="196"/>
      <c r="D134" s="42">
        <f>SUM(D135:D135)</f>
        <v>2</v>
      </c>
      <c r="E134" s="42"/>
    </row>
    <row r="135" spans="1:5" s="21" customFormat="1" ht="15" customHeight="1" x14ac:dyDescent="0.25">
      <c r="A135" s="200"/>
      <c r="B135" s="26" t="s">
        <v>125</v>
      </c>
      <c r="C135" s="198"/>
      <c r="D135" s="22">
        <v>2</v>
      </c>
      <c r="E135" s="38"/>
    </row>
    <row r="136" spans="1:5" s="21" customFormat="1" ht="27" x14ac:dyDescent="0.25">
      <c r="A136" s="200"/>
      <c r="B136" s="63" t="s">
        <v>118</v>
      </c>
      <c r="C136" s="62" t="s">
        <v>16</v>
      </c>
      <c r="D136" s="137">
        <f>SUM(D140+D137)</f>
        <v>29.1</v>
      </c>
      <c r="E136" s="121">
        <f>SUM(E140)</f>
        <v>0</v>
      </c>
    </row>
    <row r="137" spans="1:5" s="21" customFormat="1" x14ac:dyDescent="0.25">
      <c r="A137" s="200"/>
      <c r="B137" s="60" t="s">
        <v>14</v>
      </c>
      <c r="C137" s="96"/>
      <c r="D137" s="80">
        <f>SUM(D138:D139)</f>
        <v>28.1</v>
      </c>
      <c r="E137" s="42"/>
    </row>
    <row r="138" spans="1:5" s="21" customFormat="1" x14ac:dyDescent="0.25">
      <c r="A138" s="200"/>
      <c r="B138" s="26" t="s">
        <v>134</v>
      </c>
      <c r="C138" s="96"/>
      <c r="D138" s="136">
        <v>0.3</v>
      </c>
      <c r="E138" s="42"/>
    </row>
    <row r="139" spans="1:5" s="21" customFormat="1" x14ac:dyDescent="0.25">
      <c r="A139" s="200"/>
      <c r="B139" s="26" t="s">
        <v>125</v>
      </c>
      <c r="C139" s="135"/>
      <c r="D139" s="98">
        <v>27.8</v>
      </c>
      <c r="E139" s="61"/>
    </row>
    <row r="140" spans="1:5" s="21" customFormat="1" ht="15" customHeight="1" x14ac:dyDescent="0.25">
      <c r="A140" s="200"/>
      <c r="B140" s="27" t="s">
        <v>12</v>
      </c>
      <c r="C140" s="58"/>
      <c r="D140" s="134">
        <v>1</v>
      </c>
      <c r="E140" s="41"/>
    </row>
    <row r="141" spans="1:5" s="21" customFormat="1" ht="15" customHeight="1" x14ac:dyDescent="0.25">
      <c r="A141" s="102"/>
      <c r="B141" s="12" t="s">
        <v>109</v>
      </c>
      <c r="C141" s="11" t="s">
        <v>17</v>
      </c>
      <c r="D141" s="13">
        <f t="shared" ref="D141:E141" si="21">SUM(D142)</f>
        <v>0.2</v>
      </c>
      <c r="E141" s="50">
        <f t="shared" si="21"/>
        <v>0</v>
      </c>
    </row>
    <row r="142" spans="1:5" s="21" customFormat="1" ht="15" customHeight="1" x14ac:dyDescent="0.25">
      <c r="A142" s="102"/>
      <c r="B142" s="60" t="s">
        <v>14</v>
      </c>
      <c r="C142" s="201"/>
      <c r="D142" s="80">
        <f>SUM(D143:D143)</f>
        <v>0.2</v>
      </c>
      <c r="E142" s="81"/>
    </row>
    <row r="143" spans="1:5" s="21" customFormat="1" ht="15" customHeight="1" x14ac:dyDescent="0.25">
      <c r="A143" s="102"/>
      <c r="B143" s="26" t="s">
        <v>134</v>
      </c>
      <c r="C143" s="203"/>
      <c r="D143" s="81">
        <v>0.2</v>
      </c>
      <c r="E143" s="82"/>
    </row>
    <row r="144" spans="1:5" s="21" customFormat="1" ht="18" customHeight="1" x14ac:dyDescent="0.25">
      <c r="A144" s="199" t="s">
        <v>34</v>
      </c>
      <c r="B144" s="18" t="s">
        <v>35</v>
      </c>
      <c r="C144" s="20"/>
      <c r="D144" s="46">
        <f>SUM(D152+D145+D157+D149)</f>
        <v>101.49999999999999</v>
      </c>
      <c r="E144" s="47">
        <f>SUM(E152+E145+E157)</f>
        <v>0</v>
      </c>
    </row>
    <row r="145" spans="1:5" s="21" customFormat="1" ht="18" customHeight="1" x14ac:dyDescent="0.25">
      <c r="A145" s="224"/>
      <c r="B145" s="7" t="s">
        <v>130</v>
      </c>
      <c r="C145" s="62" t="s">
        <v>8</v>
      </c>
      <c r="D145" s="9">
        <f>SUM(D146)</f>
        <v>21.7</v>
      </c>
      <c r="E145" s="119">
        <f>SUM(E148)</f>
        <v>0</v>
      </c>
    </row>
    <row r="146" spans="1:5" s="21" customFormat="1" ht="15" customHeight="1" x14ac:dyDescent="0.25">
      <c r="A146" s="224"/>
      <c r="B146" s="25" t="s">
        <v>14</v>
      </c>
      <c r="C146" s="196"/>
      <c r="D146" s="42">
        <f>SUM(D147:D148)</f>
        <v>21.7</v>
      </c>
      <c r="E146" s="42"/>
    </row>
    <row r="147" spans="1:5" s="21" customFormat="1" ht="15" customHeight="1" x14ac:dyDescent="0.25">
      <c r="A147" s="224"/>
      <c r="B147" s="26" t="s">
        <v>134</v>
      </c>
      <c r="C147" s="197"/>
      <c r="D147" s="22">
        <v>3.7</v>
      </c>
      <c r="E147" s="42"/>
    </row>
    <row r="148" spans="1:5" s="21" customFormat="1" ht="15" customHeight="1" x14ac:dyDescent="0.25">
      <c r="A148" s="224"/>
      <c r="B148" s="26" t="s">
        <v>125</v>
      </c>
      <c r="C148" s="197"/>
      <c r="D148" s="22">
        <v>18</v>
      </c>
      <c r="E148" s="38"/>
    </row>
    <row r="149" spans="1:5" s="21" customFormat="1" ht="15" customHeight="1" x14ac:dyDescent="0.25">
      <c r="A149" s="224"/>
      <c r="B149" s="66" t="s">
        <v>107</v>
      </c>
      <c r="C149" s="11" t="s">
        <v>15</v>
      </c>
      <c r="D149" s="13">
        <f t="shared" ref="D149" si="22">SUM(D150)</f>
        <v>15</v>
      </c>
      <c r="E149" s="39"/>
    </row>
    <row r="150" spans="1:5" s="21" customFormat="1" ht="15" customHeight="1" x14ac:dyDescent="0.25">
      <c r="A150" s="224"/>
      <c r="B150" s="25" t="s">
        <v>14</v>
      </c>
      <c r="C150" s="196"/>
      <c r="D150" s="42">
        <f>SUM(D151:D151)</f>
        <v>15</v>
      </c>
      <c r="E150" s="42"/>
    </row>
    <row r="151" spans="1:5" s="21" customFormat="1" ht="15" customHeight="1" x14ac:dyDescent="0.25">
      <c r="A151" s="224"/>
      <c r="B151" s="26" t="s">
        <v>125</v>
      </c>
      <c r="C151" s="198"/>
      <c r="D151" s="22">
        <v>15</v>
      </c>
      <c r="E151" s="38"/>
    </row>
    <row r="152" spans="1:5" s="21" customFormat="1" ht="27" x14ac:dyDescent="0.25">
      <c r="A152" s="224"/>
      <c r="B152" s="64" t="s">
        <v>118</v>
      </c>
      <c r="C152" s="62" t="s">
        <v>16</v>
      </c>
      <c r="D152" s="13">
        <f>SUM(D156+D153)</f>
        <v>64.699999999999989</v>
      </c>
      <c r="E152" s="50">
        <f>SUM(E156)</f>
        <v>0</v>
      </c>
    </row>
    <row r="153" spans="1:5" s="21" customFormat="1" x14ac:dyDescent="0.25">
      <c r="A153" s="200"/>
      <c r="B153" s="60" t="s">
        <v>14</v>
      </c>
      <c r="C153" s="96"/>
      <c r="D153" s="80">
        <f>SUM(D154:D155)</f>
        <v>60.599999999999994</v>
      </c>
      <c r="E153" s="42"/>
    </row>
    <row r="154" spans="1:5" s="21" customFormat="1" x14ac:dyDescent="0.25">
      <c r="A154" s="200"/>
      <c r="B154" s="26" t="s">
        <v>134</v>
      </c>
      <c r="C154" s="96"/>
      <c r="D154" s="136">
        <v>0.3</v>
      </c>
      <c r="E154" s="42"/>
    </row>
    <row r="155" spans="1:5" s="21" customFormat="1" x14ac:dyDescent="0.25">
      <c r="A155" s="200"/>
      <c r="B155" s="26" t="s">
        <v>125</v>
      </c>
      <c r="C155" s="135"/>
      <c r="D155" s="98">
        <v>60.3</v>
      </c>
      <c r="E155" s="61"/>
    </row>
    <row r="156" spans="1:5" s="21" customFormat="1" ht="15" customHeight="1" x14ac:dyDescent="0.25">
      <c r="A156" s="200"/>
      <c r="B156" s="27" t="s">
        <v>12</v>
      </c>
      <c r="C156" s="72"/>
      <c r="D156" s="134">
        <v>4.0999999999999996</v>
      </c>
      <c r="E156" s="120"/>
    </row>
    <row r="157" spans="1:5" s="21" customFormat="1" ht="15" customHeight="1" x14ac:dyDescent="0.25">
      <c r="A157" s="102"/>
      <c r="B157" s="12" t="s">
        <v>109</v>
      </c>
      <c r="C157" s="11" t="s">
        <v>17</v>
      </c>
      <c r="D157" s="13">
        <f t="shared" ref="D157:E157" si="23">SUM(D158)</f>
        <v>0.1</v>
      </c>
      <c r="E157" s="50">
        <f t="shared" si="23"/>
        <v>0</v>
      </c>
    </row>
    <row r="158" spans="1:5" s="21" customFormat="1" ht="15" customHeight="1" x14ac:dyDescent="0.25">
      <c r="A158" s="102"/>
      <c r="B158" s="60" t="s">
        <v>14</v>
      </c>
      <c r="C158" s="201"/>
      <c r="D158" s="80">
        <f>SUM(D159:D159)</f>
        <v>0.1</v>
      </c>
      <c r="E158" s="81"/>
    </row>
    <row r="159" spans="1:5" s="21" customFormat="1" ht="15" customHeight="1" x14ac:dyDescent="0.25">
      <c r="A159" s="102"/>
      <c r="B159" s="26" t="s">
        <v>134</v>
      </c>
      <c r="C159" s="203"/>
      <c r="D159" s="81">
        <v>0.1</v>
      </c>
      <c r="E159" s="82"/>
    </row>
    <row r="160" spans="1:5" s="21" customFormat="1" ht="18" customHeight="1" x14ac:dyDescent="0.25">
      <c r="A160" s="199" t="s">
        <v>36</v>
      </c>
      <c r="B160" s="18" t="s">
        <v>37</v>
      </c>
      <c r="C160" s="20"/>
      <c r="D160" s="46">
        <f>SUM(D164+D161+D170)</f>
        <v>42.9</v>
      </c>
      <c r="E160" s="47">
        <f>SUM(E164)</f>
        <v>0</v>
      </c>
    </row>
    <row r="161" spans="1:5" s="21" customFormat="1" ht="15" customHeight="1" x14ac:dyDescent="0.25">
      <c r="A161" s="200"/>
      <c r="B161" s="7" t="s">
        <v>105</v>
      </c>
      <c r="C161" s="8" t="s">
        <v>8</v>
      </c>
      <c r="D161" s="79">
        <f t="shared" ref="D161" si="24">SUM(D162)</f>
        <v>2.5</v>
      </c>
      <c r="E161" s="117"/>
    </row>
    <row r="162" spans="1:5" s="21" customFormat="1" ht="15" customHeight="1" x14ac:dyDescent="0.25">
      <c r="A162" s="200"/>
      <c r="B162" s="60" t="s">
        <v>14</v>
      </c>
      <c r="C162" s="201"/>
      <c r="D162" s="80">
        <f>SUM(D163:D163)</f>
        <v>2.5</v>
      </c>
      <c r="E162" s="81"/>
    </row>
    <row r="163" spans="1:5" s="21" customFormat="1" ht="15" customHeight="1" x14ac:dyDescent="0.25">
      <c r="A163" s="200"/>
      <c r="B163" s="26" t="s">
        <v>134</v>
      </c>
      <c r="C163" s="203"/>
      <c r="D163" s="81">
        <v>2.5</v>
      </c>
      <c r="E163" s="82"/>
    </row>
    <row r="164" spans="1:5" s="24" customFormat="1" ht="27" x14ac:dyDescent="0.25">
      <c r="A164" s="200"/>
      <c r="B164" s="12" t="s">
        <v>118</v>
      </c>
      <c r="C164" s="49" t="s">
        <v>16</v>
      </c>
      <c r="D164" s="13">
        <f>SUM(D167+D165)</f>
        <v>40.299999999999997</v>
      </c>
      <c r="E164" s="50">
        <f>SUM(E167)</f>
        <v>0</v>
      </c>
    </row>
    <row r="165" spans="1:5" s="24" customFormat="1" ht="15" customHeight="1" x14ac:dyDescent="0.25">
      <c r="A165" s="200"/>
      <c r="B165" s="60" t="s">
        <v>14</v>
      </c>
      <c r="C165" s="214"/>
      <c r="D165" s="80">
        <f>SUM(D166:D166)</f>
        <v>38.9</v>
      </c>
      <c r="E165" s="81"/>
    </row>
    <row r="166" spans="1:5" s="24" customFormat="1" ht="15" customHeight="1" x14ac:dyDescent="0.25">
      <c r="A166" s="200"/>
      <c r="B166" s="26" t="s">
        <v>125</v>
      </c>
      <c r="C166" s="215"/>
      <c r="D166" s="81">
        <v>38.9</v>
      </c>
      <c r="E166" s="82"/>
    </row>
    <row r="167" spans="1:5" s="21" customFormat="1" ht="15" customHeight="1" x14ac:dyDescent="0.25">
      <c r="A167" s="200"/>
      <c r="B167" s="27" t="s">
        <v>12</v>
      </c>
      <c r="C167" s="216"/>
      <c r="D167" s="15">
        <v>1.4</v>
      </c>
      <c r="E167" s="41"/>
    </row>
    <row r="168" spans="1:5" s="21" customFormat="1" ht="15" customHeight="1" x14ac:dyDescent="0.25">
      <c r="A168" s="102"/>
      <c r="B168" s="12" t="s">
        <v>109</v>
      </c>
      <c r="C168" s="11" t="s">
        <v>17</v>
      </c>
      <c r="D168" s="13">
        <f t="shared" ref="D168:E168" si="25">SUM(D169)</f>
        <v>0.1</v>
      </c>
      <c r="E168" s="50">
        <f t="shared" si="25"/>
        <v>0</v>
      </c>
    </row>
    <row r="169" spans="1:5" s="21" customFormat="1" ht="15" customHeight="1" x14ac:dyDescent="0.25">
      <c r="A169" s="102"/>
      <c r="B169" s="60" t="s">
        <v>14</v>
      </c>
      <c r="C169" s="201"/>
      <c r="D169" s="80">
        <f>SUM(D170:D170)</f>
        <v>0.1</v>
      </c>
      <c r="E169" s="81"/>
    </row>
    <row r="170" spans="1:5" s="21" customFormat="1" ht="15" customHeight="1" x14ac:dyDescent="0.25">
      <c r="A170" s="102"/>
      <c r="B170" s="26" t="s">
        <v>134</v>
      </c>
      <c r="C170" s="203"/>
      <c r="D170" s="81">
        <v>0.1</v>
      </c>
      <c r="E170" s="82"/>
    </row>
    <row r="171" spans="1:5" s="21" customFormat="1" ht="18" customHeight="1" x14ac:dyDescent="0.25">
      <c r="A171" s="199" t="s">
        <v>38</v>
      </c>
      <c r="B171" s="18" t="s">
        <v>39</v>
      </c>
      <c r="C171" s="20"/>
      <c r="D171" s="46">
        <f>SUM(D175+D172+D180)</f>
        <v>75.7</v>
      </c>
      <c r="E171" s="47">
        <f>SUM(E175)</f>
        <v>0</v>
      </c>
    </row>
    <row r="172" spans="1:5" s="21" customFormat="1" ht="15" customHeight="1" x14ac:dyDescent="0.25">
      <c r="A172" s="200"/>
      <c r="B172" s="7" t="s">
        <v>105</v>
      </c>
      <c r="C172" s="8" t="s">
        <v>8</v>
      </c>
      <c r="D172" s="79">
        <f t="shared" ref="D172" si="26">SUM(D173)</f>
        <v>1.8</v>
      </c>
      <c r="E172" s="117"/>
    </row>
    <row r="173" spans="1:5" s="21" customFormat="1" ht="15" customHeight="1" x14ac:dyDescent="0.25">
      <c r="A173" s="200"/>
      <c r="B173" s="60" t="s">
        <v>14</v>
      </c>
      <c r="C173" s="201"/>
      <c r="D173" s="80">
        <f>SUM(D174:D174)</f>
        <v>1.8</v>
      </c>
      <c r="E173" s="81"/>
    </row>
    <row r="174" spans="1:5" s="21" customFormat="1" ht="15" customHeight="1" x14ac:dyDescent="0.25">
      <c r="A174" s="200"/>
      <c r="B174" s="26" t="s">
        <v>134</v>
      </c>
      <c r="C174" s="203"/>
      <c r="D174" s="81">
        <v>1.8</v>
      </c>
      <c r="E174" s="82"/>
    </row>
    <row r="175" spans="1:5" s="21" customFormat="1" ht="27" x14ac:dyDescent="0.25">
      <c r="A175" s="200"/>
      <c r="B175" s="12" t="s">
        <v>118</v>
      </c>
      <c r="C175" s="11" t="s">
        <v>16</v>
      </c>
      <c r="D175" s="13">
        <f>SUM(D179+D176)</f>
        <v>73.7</v>
      </c>
      <c r="E175" s="50">
        <f>SUM(E179)</f>
        <v>0</v>
      </c>
    </row>
    <row r="176" spans="1:5" s="21" customFormat="1" x14ac:dyDescent="0.25">
      <c r="A176" s="200"/>
      <c r="B176" s="60" t="s">
        <v>14</v>
      </c>
      <c r="C176" s="96"/>
      <c r="D176" s="80">
        <f>SUM(D177:D178)</f>
        <v>72</v>
      </c>
      <c r="E176" s="42"/>
    </row>
    <row r="177" spans="1:5" s="21" customFormat="1" x14ac:dyDescent="0.25">
      <c r="A177" s="200"/>
      <c r="B177" s="26" t="s">
        <v>134</v>
      </c>
      <c r="C177" s="96"/>
      <c r="D177" s="22">
        <v>0.3</v>
      </c>
      <c r="E177" s="42"/>
    </row>
    <row r="178" spans="1:5" s="21" customFormat="1" x14ac:dyDescent="0.25">
      <c r="A178" s="200"/>
      <c r="B178" s="26" t="s">
        <v>125</v>
      </c>
      <c r="C178" s="96"/>
      <c r="D178" s="22">
        <v>71.7</v>
      </c>
      <c r="E178" s="42"/>
    </row>
    <row r="179" spans="1:5" s="21" customFormat="1" ht="15" customHeight="1" x14ac:dyDescent="0.25">
      <c r="A179" s="200"/>
      <c r="B179" s="27" t="s">
        <v>12</v>
      </c>
      <c r="C179" s="59"/>
      <c r="D179" s="6">
        <v>1.7</v>
      </c>
      <c r="E179" s="41"/>
    </row>
    <row r="180" spans="1:5" s="21" customFormat="1" ht="15" customHeight="1" x14ac:dyDescent="0.25">
      <c r="A180" s="102"/>
      <c r="B180" s="12" t="s">
        <v>109</v>
      </c>
      <c r="C180" s="11" t="s">
        <v>17</v>
      </c>
      <c r="D180" s="13">
        <f t="shared" ref="D180:E180" si="27">SUM(D181)</f>
        <v>0.2</v>
      </c>
      <c r="E180" s="50">
        <f t="shared" si="27"/>
        <v>0</v>
      </c>
    </row>
    <row r="181" spans="1:5" s="21" customFormat="1" ht="15" customHeight="1" x14ac:dyDescent="0.25">
      <c r="A181" s="102"/>
      <c r="B181" s="60" t="s">
        <v>14</v>
      </c>
      <c r="C181" s="201"/>
      <c r="D181" s="80">
        <f>SUM(D182:D182)</f>
        <v>0.2</v>
      </c>
      <c r="E181" s="81"/>
    </row>
    <row r="182" spans="1:5" s="21" customFormat="1" ht="15" customHeight="1" x14ac:dyDescent="0.25">
      <c r="A182" s="102"/>
      <c r="B182" s="26" t="s">
        <v>134</v>
      </c>
      <c r="C182" s="203"/>
      <c r="D182" s="81">
        <v>0.2</v>
      </c>
      <c r="E182" s="82"/>
    </row>
    <row r="183" spans="1:5" s="21" customFormat="1" ht="18" customHeight="1" x14ac:dyDescent="0.25">
      <c r="A183" s="199" t="s">
        <v>40</v>
      </c>
      <c r="B183" s="18" t="s">
        <v>41</v>
      </c>
      <c r="C183" s="20"/>
      <c r="D183" s="46">
        <f>SUM(D188+D184+D193)</f>
        <v>150.80000000000001</v>
      </c>
      <c r="E183" s="47">
        <f>SUM(E188)</f>
        <v>0</v>
      </c>
    </row>
    <row r="184" spans="1:5" s="21" customFormat="1" ht="15" customHeight="1" x14ac:dyDescent="0.25">
      <c r="A184" s="224"/>
      <c r="B184" s="7" t="s">
        <v>105</v>
      </c>
      <c r="C184" s="8" t="s">
        <v>8</v>
      </c>
      <c r="D184" s="79">
        <f t="shared" ref="D184" si="28">SUM(D185)</f>
        <v>20.799999999999997</v>
      </c>
      <c r="E184" s="117"/>
    </row>
    <row r="185" spans="1:5" s="21" customFormat="1" ht="15" customHeight="1" x14ac:dyDescent="0.25">
      <c r="A185" s="224"/>
      <c r="B185" s="60" t="s">
        <v>14</v>
      </c>
      <c r="C185" s="201"/>
      <c r="D185" s="80">
        <f>SUM(D186:D187)</f>
        <v>20.799999999999997</v>
      </c>
      <c r="E185" s="81"/>
    </row>
    <row r="186" spans="1:5" s="21" customFormat="1" ht="15" customHeight="1" x14ac:dyDescent="0.25">
      <c r="A186" s="224"/>
      <c r="B186" s="26" t="s">
        <v>134</v>
      </c>
      <c r="C186" s="202"/>
      <c r="D186" s="81">
        <v>1.9</v>
      </c>
      <c r="E186" s="82"/>
    </row>
    <row r="187" spans="1:5" s="21" customFormat="1" ht="15" customHeight="1" x14ac:dyDescent="0.25">
      <c r="A187" s="224"/>
      <c r="B187" s="138" t="s">
        <v>125</v>
      </c>
      <c r="C187" s="255"/>
      <c r="D187" s="81">
        <v>18.899999999999999</v>
      </c>
      <c r="E187" s="82"/>
    </row>
    <row r="188" spans="1:5" s="21" customFormat="1" ht="27" x14ac:dyDescent="0.25">
      <c r="A188" s="224"/>
      <c r="B188" s="64" t="s">
        <v>118</v>
      </c>
      <c r="C188" s="62" t="s">
        <v>16</v>
      </c>
      <c r="D188" s="137">
        <f>SUM(D192+D189)</f>
        <v>129.69999999999999</v>
      </c>
      <c r="E188" s="121">
        <f>SUM(E192)</f>
        <v>0</v>
      </c>
    </row>
    <row r="189" spans="1:5" s="21" customFormat="1" x14ac:dyDescent="0.25">
      <c r="A189" s="200"/>
      <c r="B189" s="60" t="s">
        <v>14</v>
      </c>
      <c r="C189" s="96"/>
      <c r="D189" s="80">
        <f>SUM(D190:D191)</f>
        <v>126.7</v>
      </c>
      <c r="E189" s="42"/>
    </row>
    <row r="190" spans="1:5" s="21" customFormat="1" x14ac:dyDescent="0.25">
      <c r="A190" s="200"/>
      <c r="B190" s="26" t="s">
        <v>134</v>
      </c>
      <c r="C190" s="96"/>
      <c r="D190" s="22">
        <v>0.3</v>
      </c>
      <c r="E190" s="42"/>
    </row>
    <row r="191" spans="1:5" s="21" customFormat="1" x14ac:dyDescent="0.25">
      <c r="A191" s="200"/>
      <c r="B191" s="26" t="s">
        <v>125</v>
      </c>
      <c r="C191" s="96"/>
      <c r="D191" s="22">
        <v>126.4</v>
      </c>
      <c r="E191" s="42"/>
    </row>
    <row r="192" spans="1:5" s="21" customFormat="1" ht="15" customHeight="1" x14ac:dyDescent="0.25">
      <c r="A192" s="200"/>
      <c r="B192" s="27" t="s">
        <v>12</v>
      </c>
      <c r="C192" s="57"/>
      <c r="D192" s="6">
        <v>3</v>
      </c>
      <c r="E192" s="41"/>
    </row>
    <row r="193" spans="1:5" s="21" customFormat="1" ht="15" customHeight="1" x14ac:dyDescent="0.25">
      <c r="A193" s="102"/>
      <c r="B193" s="12" t="s">
        <v>109</v>
      </c>
      <c r="C193" s="11" t="s">
        <v>17</v>
      </c>
      <c r="D193" s="13">
        <f t="shared" ref="D193:E193" si="29">SUM(D194)</f>
        <v>0.3</v>
      </c>
      <c r="E193" s="50">
        <f t="shared" si="29"/>
        <v>0</v>
      </c>
    </row>
    <row r="194" spans="1:5" s="21" customFormat="1" ht="15" customHeight="1" x14ac:dyDescent="0.25">
      <c r="A194" s="102"/>
      <c r="B194" s="60" t="s">
        <v>14</v>
      </c>
      <c r="C194" s="201"/>
      <c r="D194" s="80">
        <f>SUM(D195:D195)</f>
        <v>0.3</v>
      </c>
      <c r="E194" s="81"/>
    </row>
    <row r="195" spans="1:5" s="21" customFormat="1" ht="15" customHeight="1" x14ac:dyDescent="0.25">
      <c r="A195" s="102"/>
      <c r="B195" s="26" t="s">
        <v>134</v>
      </c>
      <c r="C195" s="203"/>
      <c r="D195" s="81">
        <v>0.3</v>
      </c>
      <c r="E195" s="82"/>
    </row>
    <row r="196" spans="1:5" s="21" customFormat="1" ht="18" customHeight="1" x14ac:dyDescent="0.25">
      <c r="A196" s="199" t="s">
        <v>42</v>
      </c>
      <c r="B196" s="18" t="s">
        <v>43</v>
      </c>
      <c r="C196" s="20"/>
      <c r="D196" s="46">
        <f>SUM(D204+D197+D209+D201+D212)</f>
        <v>114.2</v>
      </c>
      <c r="E196" s="47">
        <f>SUM(E204)</f>
        <v>0</v>
      </c>
    </row>
    <row r="197" spans="1:5" s="21" customFormat="1" ht="15" customHeight="1" x14ac:dyDescent="0.25">
      <c r="A197" s="224"/>
      <c r="B197" s="7" t="s">
        <v>105</v>
      </c>
      <c r="C197" s="8" t="s">
        <v>8</v>
      </c>
      <c r="D197" s="79">
        <f t="shared" ref="D197" si="30">SUM(D198)</f>
        <v>4.9000000000000004</v>
      </c>
      <c r="E197" s="117"/>
    </row>
    <row r="198" spans="1:5" s="21" customFormat="1" ht="15" customHeight="1" x14ac:dyDescent="0.25">
      <c r="A198" s="224"/>
      <c r="B198" s="60" t="s">
        <v>14</v>
      </c>
      <c r="C198" s="201"/>
      <c r="D198" s="80">
        <f>SUM(D199:D200)</f>
        <v>4.9000000000000004</v>
      </c>
      <c r="E198" s="81"/>
    </row>
    <row r="199" spans="1:5" s="21" customFormat="1" ht="15" customHeight="1" x14ac:dyDescent="0.25">
      <c r="A199" s="224"/>
      <c r="B199" s="26" t="s">
        <v>134</v>
      </c>
      <c r="C199" s="202"/>
      <c r="D199" s="81">
        <v>2.9</v>
      </c>
      <c r="E199" s="82"/>
    </row>
    <row r="200" spans="1:5" s="21" customFormat="1" ht="15" customHeight="1" x14ac:dyDescent="0.25">
      <c r="A200" s="224"/>
      <c r="B200" s="138" t="s">
        <v>125</v>
      </c>
      <c r="C200" s="255"/>
      <c r="D200" s="81">
        <v>2</v>
      </c>
      <c r="E200" s="82"/>
    </row>
    <row r="201" spans="1:5" s="21" customFormat="1" ht="15" customHeight="1" x14ac:dyDescent="0.25">
      <c r="A201" s="224"/>
      <c r="B201" s="66" t="s">
        <v>107</v>
      </c>
      <c r="C201" s="11" t="s">
        <v>15</v>
      </c>
      <c r="D201" s="13">
        <f t="shared" ref="D201" si="31">SUM(D202)</f>
        <v>35</v>
      </c>
      <c r="E201" s="39"/>
    </row>
    <row r="202" spans="1:5" s="21" customFormat="1" ht="15" customHeight="1" x14ac:dyDescent="0.25">
      <c r="A202" s="224"/>
      <c r="B202" s="25" t="s">
        <v>14</v>
      </c>
      <c r="C202" s="196"/>
      <c r="D202" s="42">
        <f>SUM(D203:D203)</f>
        <v>35</v>
      </c>
      <c r="E202" s="42"/>
    </row>
    <row r="203" spans="1:5" s="21" customFormat="1" ht="15" customHeight="1" x14ac:dyDescent="0.25">
      <c r="A203" s="224"/>
      <c r="B203" s="26" t="s">
        <v>125</v>
      </c>
      <c r="C203" s="198"/>
      <c r="D203" s="22">
        <v>35</v>
      </c>
      <c r="E203" s="38"/>
    </row>
    <row r="204" spans="1:5" s="21" customFormat="1" ht="27" x14ac:dyDescent="0.25">
      <c r="A204" s="224"/>
      <c r="B204" s="64" t="s">
        <v>118</v>
      </c>
      <c r="C204" s="62" t="s">
        <v>16</v>
      </c>
      <c r="D204" s="137">
        <f>SUM(D208+D205)</f>
        <v>73.7</v>
      </c>
      <c r="E204" s="121">
        <f>SUM(E208)</f>
        <v>0</v>
      </c>
    </row>
    <row r="205" spans="1:5" s="21" customFormat="1" x14ac:dyDescent="0.25">
      <c r="A205" s="200"/>
      <c r="B205" s="60" t="s">
        <v>14</v>
      </c>
      <c r="C205" s="96"/>
      <c r="D205" s="80">
        <f>SUM(D206:D207)</f>
        <v>68.3</v>
      </c>
      <c r="E205" s="42"/>
    </row>
    <row r="206" spans="1:5" s="21" customFormat="1" x14ac:dyDescent="0.25">
      <c r="A206" s="200"/>
      <c r="B206" s="26" t="s">
        <v>134</v>
      </c>
      <c r="C206" s="96"/>
      <c r="D206" s="22">
        <v>0.3</v>
      </c>
      <c r="E206" s="42"/>
    </row>
    <row r="207" spans="1:5" s="21" customFormat="1" x14ac:dyDescent="0.25">
      <c r="A207" s="200"/>
      <c r="B207" s="26" t="s">
        <v>125</v>
      </c>
      <c r="C207" s="96"/>
      <c r="D207" s="22">
        <v>68</v>
      </c>
      <c r="E207" s="42"/>
    </row>
    <row r="208" spans="1:5" s="21" customFormat="1" ht="15" customHeight="1" x14ac:dyDescent="0.25">
      <c r="A208" s="200"/>
      <c r="B208" s="27" t="s">
        <v>12</v>
      </c>
      <c r="C208" s="57"/>
      <c r="D208" s="6">
        <v>5.4</v>
      </c>
      <c r="E208" s="41"/>
    </row>
    <row r="209" spans="1:5" s="21" customFormat="1" ht="15" customHeight="1" x14ac:dyDescent="0.25">
      <c r="A209" s="102"/>
      <c r="B209" s="12" t="s">
        <v>109</v>
      </c>
      <c r="C209" s="11" t="s">
        <v>17</v>
      </c>
      <c r="D209" s="13">
        <f t="shared" ref="D209:E209" si="32">SUM(D210)</f>
        <v>0.1</v>
      </c>
      <c r="E209" s="50">
        <f t="shared" si="32"/>
        <v>0</v>
      </c>
    </row>
    <row r="210" spans="1:5" s="21" customFormat="1" ht="15" customHeight="1" x14ac:dyDescent="0.25">
      <c r="A210" s="102"/>
      <c r="B210" s="60" t="s">
        <v>14</v>
      </c>
      <c r="C210" s="201"/>
      <c r="D210" s="80">
        <f>SUM(D211:D211)</f>
        <v>0.1</v>
      </c>
      <c r="E210" s="81"/>
    </row>
    <row r="211" spans="1:5" s="21" customFormat="1" ht="15" customHeight="1" x14ac:dyDescent="0.25">
      <c r="A211" s="102"/>
      <c r="B211" s="26" t="s">
        <v>134</v>
      </c>
      <c r="C211" s="203"/>
      <c r="D211" s="81">
        <v>0.1</v>
      </c>
      <c r="E211" s="82"/>
    </row>
    <row r="212" spans="1:5" s="21" customFormat="1" ht="15" customHeight="1" x14ac:dyDescent="0.25">
      <c r="A212" s="180"/>
      <c r="B212" s="12" t="s">
        <v>117</v>
      </c>
      <c r="C212" s="11" t="s">
        <v>20</v>
      </c>
      <c r="D212" s="13">
        <f t="shared" ref="D212" si="33">SUM(D213)</f>
        <v>0.5</v>
      </c>
      <c r="E212" s="50">
        <f>SUM(E213+E216)</f>
        <v>0</v>
      </c>
    </row>
    <row r="213" spans="1:5" s="21" customFormat="1" ht="15" customHeight="1" x14ac:dyDescent="0.25">
      <c r="A213" s="180"/>
      <c r="B213" s="60" t="s">
        <v>14</v>
      </c>
      <c r="C213" s="182"/>
      <c r="D213" s="80">
        <f>SUM(D214:D214)</f>
        <v>0.5</v>
      </c>
      <c r="E213" s="81"/>
    </row>
    <row r="214" spans="1:5" s="21" customFormat="1" ht="15" customHeight="1" x14ac:dyDescent="0.25">
      <c r="A214" s="180"/>
      <c r="B214" s="26" t="s">
        <v>125</v>
      </c>
      <c r="C214" s="182"/>
      <c r="D214" s="81">
        <v>0.5</v>
      </c>
      <c r="E214" s="82"/>
    </row>
    <row r="215" spans="1:5" s="21" customFormat="1" ht="18" customHeight="1" x14ac:dyDescent="0.25">
      <c r="A215" s="256" t="s">
        <v>44</v>
      </c>
      <c r="B215" s="94" t="s">
        <v>136</v>
      </c>
      <c r="C215" s="77"/>
      <c r="D215" s="78">
        <f>SUM(D216)</f>
        <v>2.8</v>
      </c>
      <c r="E215" s="116">
        <f>SUM(E216)</f>
        <v>0</v>
      </c>
    </row>
    <row r="216" spans="1:5" s="21" customFormat="1" ht="15" customHeight="1" x14ac:dyDescent="0.25">
      <c r="A216" s="257"/>
      <c r="B216" s="7" t="s">
        <v>105</v>
      </c>
      <c r="C216" s="8" t="s">
        <v>8</v>
      </c>
      <c r="D216" s="79">
        <f t="shared" ref="D216" si="34">SUM(D217)</f>
        <v>2.8</v>
      </c>
      <c r="E216" s="117"/>
    </row>
    <row r="217" spans="1:5" s="21" customFormat="1" ht="15" customHeight="1" x14ac:dyDescent="0.25">
      <c r="A217" s="257"/>
      <c r="B217" s="60" t="s">
        <v>14</v>
      </c>
      <c r="C217" s="201"/>
      <c r="D217" s="80">
        <f>SUM(D218:D219)</f>
        <v>2.8</v>
      </c>
      <c r="E217" s="81"/>
    </row>
    <row r="218" spans="1:5" s="21" customFormat="1" ht="15" customHeight="1" x14ac:dyDescent="0.25">
      <c r="A218" s="257"/>
      <c r="B218" s="26" t="s">
        <v>134</v>
      </c>
      <c r="C218" s="202"/>
      <c r="D218" s="88">
        <v>0.3</v>
      </c>
      <c r="E218" s="89"/>
    </row>
    <row r="219" spans="1:5" s="21" customFormat="1" ht="15" customHeight="1" x14ac:dyDescent="0.25">
      <c r="A219" s="258"/>
      <c r="B219" s="26" t="s">
        <v>125</v>
      </c>
      <c r="C219" s="127"/>
      <c r="D219" s="88">
        <v>2.5</v>
      </c>
      <c r="E219" s="89"/>
    </row>
    <row r="220" spans="1:5" s="21" customFormat="1" ht="18" customHeight="1" x14ac:dyDescent="0.25">
      <c r="A220" s="217" t="s">
        <v>46</v>
      </c>
      <c r="B220" s="91" t="s">
        <v>45</v>
      </c>
      <c r="C220" s="92"/>
      <c r="D220" s="93">
        <f>SUM(D221)</f>
        <v>138.9</v>
      </c>
      <c r="E220" s="93">
        <f>SUM(E221)</f>
        <v>4.2</v>
      </c>
    </row>
    <row r="221" spans="1:5" s="21" customFormat="1" ht="27" x14ac:dyDescent="0.25">
      <c r="A221" s="224"/>
      <c r="B221" s="90" t="s">
        <v>120</v>
      </c>
      <c r="C221" s="73" t="s">
        <v>13</v>
      </c>
      <c r="D221" s="13">
        <f>SUM(D225+D222)</f>
        <v>138.9</v>
      </c>
      <c r="E221" s="13">
        <f>SUM(E225+E222)</f>
        <v>4.2</v>
      </c>
    </row>
    <row r="222" spans="1:5" s="21" customFormat="1" x14ac:dyDescent="0.25">
      <c r="A222" s="200"/>
      <c r="B222" s="60" t="s">
        <v>14</v>
      </c>
      <c r="C222" s="96"/>
      <c r="D222" s="80">
        <f>SUM(D223:D224)</f>
        <v>138.5</v>
      </c>
      <c r="E222" s="80">
        <f>SUM(E223:E224)</f>
        <v>4.2</v>
      </c>
    </row>
    <row r="223" spans="1:5" s="21" customFormat="1" x14ac:dyDescent="0.25">
      <c r="A223" s="200"/>
      <c r="B223" s="26" t="s">
        <v>134</v>
      </c>
      <c r="C223" s="96"/>
      <c r="D223" s="22">
        <v>29.6</v>
      </c>
      <c r="E223" s="42"/>
    </row>
    <row r="224" spans="1:5" s="21" customFormat="1" x14ac:dyDescent="0.25">
      <c r="A224" s="200"/>
      <c r="B224" s="26" t="s">
        <v>125</v>
      </c>
      <c r="C224" s="96"/>
      <c r="D224" s="22">
        <v>108.9</v>
      </c>
      <c r="E224" s="22">
        <v>4.2</v>
      </c>
    </row>
    <row r="225" spans="1:5" s="21" customFormat="1" ht="15" customHeight="1" x14ac:dyDescent="0.25">
      <c r="A225" s="218"/>
      <c r="B225" s="27" t="s">
        <v>12</v>
      </c>
      <c r="C225" s="71"/>
      <c r="D225" s="6">
        <v>0.4</v>
      </c>
      <c r="E225" s="41"/>
    </row>
    <row r="226" spans="1:5" s="21" customFormat="1" ht="18" customHeight="1" x14ac:dyDescent="0.25">
      <c r="A226" s="217" t="s">
        <v>47</v>
      </c>
      <c r="B226" s="16" t="s">
        <v>48</v>
      </c>
      <c r="C226" s="19"/>
      <c r="D226" s="17">
        <f>SUM(D227)</f>
        <v>165.39999999999998</v>
      </c>
      <c r="E226" s="122">
        <f>SUM(E227)</f>
        <v>0</v>
      </c>
    </row>
    <row r="227" spans="1:5" s="21" customFormat="1" ht="27" x14ac:dyDescent="0.25">
      <c r="A227" s="200"/>
      <c r="B227" s="14" t="s">
        <v>120</v>
      </c>
      <c r="C227" s="11" t="s">
        <v>13</v>
      </c>
      <c r="D227" s="13">
        <f>SUM(D228+D231)</f>
        <v>165.39999999999998</v>
      </c>
      <c r="E227" s="50">
        <f>SUM(E228+E231)</f>
        <v>0</v>
      </c>
    </row>
    <row r="228" spans="1:5" s="21" customFormat="1" ht="15" customHeight="1" x14ac:dyDescent="0.25">
      <c r="A228" s="200"/>
      <c r="B228" s="25" t="s">
        <v>14</v>
      </c>
      <c r="C228" s="194"/>
      <c r="D228" s="42">
        <f>SUM(D229:D230)</f>
        <v>163.89999999999998</v>
      </c>
      <c r="E228" s="41"/>
    </row>
    <row r="229" spans="1:5" s="21" customFormat="1" ht="15" customHeight="1" x14ac:dyDescent="0.25">
      <c r="A229" s="200"/>
      <c r="B229" s="26" t="s">
        <v>134</v>
      </c>
      <c r="C229" s="195"/>
      <c r="D229" s="23">
        <v>11.2</v>
      </c>
      <c r="E229" s="41"/>
    </row>
    <row r="230" spans="1:5" s="24" customFormat="1" ht="15" customHeight="1" x14ac:dyDescent="0.25">
      <c r="A230" s="200"/>
      <c r="B230" s="26" t="s">
        <v>125</v>
      </c>
      <c r="C230" s="195"/>
      <c r="D230" s="23">
        <v>152.69999999999999</v>
      </c>
      <c r="E230" s="38"/>
    </row>
    <row r="231" spans="1:5" s="21" customFormat="1" ht="18" customHeight="1" x14ac:dyDescent="0.25">
      <c r="A231" s="218"/>
      <c r="B231" s="27" t="s">
        <v>12</v>
      </c>
      <c r="C231" s="210"/>
      <c r="D231" s="6">
        <v>1.5</v>
      </c>
      <c r="E231" s="41"/>
    </row>
    <row r="232" spans="1:5" s="21" customFormat="1" ht="18" customHeight="1" x14ac:dyDescent="0.25">
      <c r="A232" s="217" t="s">
        <v>49</v>
      </c>
      <c r="B232" s="16" t="s">
        <v>50</v>
      </c>
      <c r="C232" s="19"/>
      <c r="D232" s="93">
        <f>SUM(D233)</f>
        <v>252.70000000000002</v>
      </c>
      <c r="E232" s="47">
        <f>SUM(E233)</f>
        <v>0</v>
      </c>
    </row>
    <row r="233" spans="1:5" s="21" customFormat="1" ht="27" x14ac:dyDescent="0.25">
      <c r="A233" s="200"/>
      <c r="B233" s="63" t="s">
        <v>120</v>
      </c>
      <c r="C233" s="11" t="s">
        <v>13</v>
      </c>
      <c r="D233" s="13">
        <f>SUM(D237+D234)</f>
        <v>252.70000000000002</v>
      </c>
      <c r="E233" s="50">
        <f>SUM(E237)</f>
        <v>0</v>
      </c>
    </row>
    <row r="234" spans="1:5" s="21" customFormat="1" x14ac:dyDescent="0.25">
      <c r="A234" s="200"/>
      <c r="B234" s="60" t="s">
        <v>14</v>
      </c>
      <c r="C234" s="192"/>
      <c r="D234" s="164">
        <f>SUM(D235:D236)</f>
        <v>232.9</v>
      </c>
      <c r="E234" s="42"/>
    </row>
    <row r="235" spans="1:5" s="21" customFormat="1" x14ac:dyDescent="0.25">
      <c r="A235" s="200"/>
      <c r="B235" s="26" t="s">
        <v>134</v>
      </c>
      <c r="C235" s="247"/>
      <c r="D235" s="22">
        <v>41</v>
      </c>
      <c r="E235" s="42"/>
    </row>
    <row r="236" spans="1:5" s="21" customFormat="1" x14ac:dyDescent="0.25">
      <c r="A236" s="200"/>
      <c r="B236" s="26" t="s">
        <v>125</v>
      </c>
      <c r="C236" s="247"/>
      <c r="D236" s="22">
        <v>191.9</v>
      </c>
      <c r="E236" s="42"/>
    </row>
    <row r="237" spans="1:5" s="21" customFormat="1" ht="18" customHeight="1" x14ac:dyDescent="0.25">
      <c r="A237" s="200"/>
      <c r="B237" s="27" t="s">
        <v>12</v>
      </c>
      <c r="C237" s="193"/>
      <c r="D237" s="166">
        <v>19.8</v>
      </c>
      <c r="E237" s="41"/>
    </row>
    <row r="238" spans="1:5" s="21" customFormat="1" ht="18" customHeight="1" x14ac:dyDescent="0.25">
      <c r="A238" s="253" t="s">
        <v>51</v>
      </c>
      <c r="B238" s="163" t="s">
        <v>52</v>
      </c>
      <c r="C238" s="151"/>
      <c r="D238" s="93">
        <f t="shared" ref="D238:E238" si="35">SUM(D239)</f>
        <v>282.40000000000003</v>
      </c>
      <c r="E238" s="165">
        <f t="shared" si="35"/>
        <v>0</v>
      </c>
    </row>
    <row r="239" spans="1:5" s="21" customFormat="1" ht="27" x14ac:dyDescent="0.25">
      <c r="A239" s="253"/>
      <c r="B239" s="12" t="s">
        <v>120</v>
      </c>
      <c r="C239" s="11" t="s">
        <v>13</v>
      </c>
      <c r="D239" s="167">
        <f>SUM(D240+D243)</f>
        <v>282.40000000000003</v>
      </c>
      <c r="E239" s="50">
        <f t="shared" ref="E239" si="36">SUM(E240)</f>
        <v>0</v>
      </c>
    </row>
    <row r="240" spans="1:5" s="24" customFormat="1" ht="15" customHeight="1" x14ac:dyDescent="0.25">
      <c r="A240" s="253"/>
      <c r="B240" s="152" t="s">
        <v>14</v>
      </c>
      <c r="C240" s="236"/>
      <c r="D240" s="158">
        <f>SUM(D241:D242)</f>
        <v>281.8</v>
      </c>
      <c r="E240" s="123"/>
    </row>
    <row r="241" spans="1:5" s="24" customFormat="1" ht="15" customHeight="1" x14ac:dyDescent="0.25">
      <c r="A241" s="253"/>
      <c r="B241" s="138" t="s">
        <v>134</v>
      </c>
      <c r="C241" s="237"/>
      <c r="D241" s="159">
        <v>42</v>
      </c>
      <c r="E241" s="33"/>
    </row>
    <row r="242" spans="1:5" s="21" customFormat="1" ht="15" customHeight="1" x14ac:dyDescent="0.25">
      <c r="A242" s="253"/>
      <c r="B242" s="138" t="s">
        <v>125</v>
      </c>
      <c r="C242" s="237"/>
      <c r="D242" s="159">
        <v>239.8</v>
      </c>
      <c r="E242" s="98"/>
    </row>
    <row r="243" spans="1:5" s="21" customFormat="1" ht="18" customHeight="1" x14ac:dyDescent="0.25">
      <c r="A243" s="253"/>
      <c r="B243" s="153" t="s">
        <v>12</v>
      </c>
      <c r="C243" s="238"/>
      <c r="D243" s="160">
        <v>0.6</v>
      </c>
      <c r="E243" s="33"/>
    </row>
    <row r="244" spans="1:5" s="21" customFormat="1" ht="18" customHeight="1" x14ac:dyDescent="0.25">
      <c r="A244" s="253" t="s">
        <v>53</v>
      </c>
      <c r="B244" s="161" t="s">
        <v>54</v>
      </c>
      <c r="C244" s="162"/>
      <c r="D244" s="93">
        <f>SUM(D245)</f>
        <v>91.4</v>
      </c>
      <c r="E244" s="156">
        <f>SUM(E245)</f>
        <v>0</v>
      </c>
    </row>
    <row r="245" spans="1:5" s="21" customFormat="1" ht="27" x14ac:dyDescent="0.25">
      <c r="A245" s="253"/>
      <c r="B245" s="12" t="s">
        <v>120</v>
      </c>
      <c r="C245" s="11" t="s">
        <v>13</v>
      </c>
      <c r="D245" s="157">
        <f>SUM(D249+D246)</f>
        <v>91.4</v>
      </c>
      <c r="E245" s="133">
        <f>SUM(E249)</f>
        <v>0</v>
      </c>
    </row>
    <row r="246" spans="1:5" s="21" customFormat="1" x14ac:dyDescent="0.25">
      <c r="A246" s="253"/>
      <c r="B246" s="144" t="s">
        <v>14</v>
      </c>
      <c r="C246" s="135"/>
      <c r="D246" s="80">
        <f>SUM(D247:D248)</f>
        <v>83.2</v>
      </c>
      <c r="E246" s="80"/>
    </row>
    <row r="247" spans="1:5" s="21" customFormat="1" x14ac:dyDescent="0.25">
      <c r="A247" s="253"/>
      <c r="B247" s="138" t="s">
        <v>134</v>
      </c>
      <c r="C247" s="135"/>
      <c r="D247" s="98">
        <v>29.2</v>
      </c>
      <c r="E247" s="80"/>
    </row>
    <row r="248" spans="1:5" s="21" customFormat="1" x14ac:dyDescent="0.25">
      <c r="A248" s="253"/>
      <c r="B248" s="138" t="s">
        <v>125</v>
      </c>
      <c r="C248" s="135"/>
      <c r="D248" s="98">
        <v>54</v>
      </c>
      <c r="E248" s="80"/>
    </row>
    <row r="249" spans="1:5" s="21" customFormat="1" ht="18" customHeight="1" x14ac:dyDescent="0.25">
      <c r="A249" s="253"/>
      <c r="B249" s="153" t="s">
        <v>12</v>
      </c>
      <c r="C249" s="154"/>
      <c r="D249" s="33">
        <v>8.1999999999999993</v>
      </c>
      <c r="E249" s="33"/>
    </row>
    <row r="250" spans="1:5" s="21" customFormat="1" ht="18" customHeight="1" x14ac:dyDescent="0.25">
      <c r="A250" s="200" t="s">
        <v>55</v>
      </c>
      <c r="B250" s="16" t="s">
        <v>56</v>
      </c>
      <c r="C250" s="19"/>
      <c r="D250" s="155">
        <f t="shared" ref="D250:E250" si="37">SUM(D251)</f>
        <v>1109</v>
      </c>
      <c r="E250" s="101">
        <f t="shared" si="37"/>
        <v>0</v>
      </c>
    </row>
    <row r="251" spans="1:5" s="21" customFormat="1" ht="27" x14ac:dyDescent="0.25">
      <c r="A251" s="200"/>
      <c r="B251" s="14" t="s">
        <v>120</v>
      </c>
      <c r="C251" s="11" t="s">
        <v>13</v>
      </c>
      <c r="D251" s="13">
        <f>SUM(D252+D255)</f>
        <v>1109</v>
      </c>
      <c r="E251" s="50">
        <f>SUM(E252+E255)</f>
        <v>0</v>
      </c>
    </row>
    <row r="252" spans="1:5" s="24" customFormat="1" ht="15" customHeight="1" x14ac:dyDescent="0.25">
      <c r="A252" s="200"/>
      <c r="B252" s="25" t="s">
        <v>14</v>
      </c>
      <c r="C252" s="194"/>
      <c r="D252" s="42">
        <f>SUM(D253:D254)</f>
        <v>1107.3</v>
      </c>
      <c r="E252" s="41"/>
    </row>
    <row r="253" spans="1:5" s="24" customFormat="1" ht="15" customHeight="1" x14ac:dyDescent="0.25">
      <c r="A253" s="200"/>
      <c r="B253" s="26" t="s">
        <v>134</v>
      </c>
      <c r="C253" s="195"/>
      <c r="D253" s="23">
        <v>56.7</v>
      </c>
      <c r="E253" s="41"/>
    </row>
    <row r="254" spans="1:5" s="21" customFormat="1" ht="15" customHeight="1" x14ac:dyDescent="0.25">
      <c r="A254" s="200"/>
      <c r="B254" s="26" t="s">
        <v>125</v>
      </c>
      <c r="C254" s="195"/>
      <c r="D254" s="23">
        <v>1050.5999999999999</v>
      </c>
      <c r="E254" s="38"/>
    </row>
    <row r="255" spans="1:5" s="21" customFormat="1" ht="18" customHeight="1" x14ac:dyDescent="0.25">
      <c r="A255" s="218"/>
      <c r="B255" s="27" t="s">
        <v>12</v>
      </c>
      <c r="C255" s="210"/>
      <c r="D255" s="6">
        <v>1.7</v>
      </c>
      <c r="E255" s="41"/>
    </row>
    <row r="256" spans="1:5" s="21" customFormat="1" ht="18" customHeight="1" x14ac:dyDescent="0.25">
      <c r="A256" s="217" t="s">
        <v>57</v>
      </c>
      <c r="B256" s="16" t="s">
        <v>59</v>
      </c>
      <c r="C256" s="19"/>
      <c r="D256" s="46">
        <f>SUM(D257)</f>
        <v>85.3</v>
      </c>
      <c r="E256" s="47">
        <f>SUM(E257)</f>
        <v>0</v>
      </c>
    </row>
    <row r="257" spans="1:5" s="21" customFormat="1" ht="27" x14ac:dyDescent="0.25">
      <c r="A257" s="200"/>
      <c r="B257" s="63" t="s">
        <v>120</v>
      </c>
      <c r="C257" s="11" t="s">
        <v>13</v>
      </c>
      <c r="D257" s="13">
        <f>SUM(D261+D258)</f>
        <v>85.3</v>
      </c>
      <c r="E257" s="50">
        <f>SUM(E261)</f>
        <v>0</v>
      </c>
    </row>
    <row r="258" spans="1:5" s="21" customFormat="1" x14ac:dyDescent="0.25">
      <c r="A258" s="200"/>
      <c r="B258" s="60" t="s">
        <v>14</v>
      </c>
      <c r="C258" s="96"/>
      <c r="D258" s="80">
        <f>SUM(D259:D260)</f>
        <v>84.7</v>
      </c>
      <c r="E258" s="42"/>
    </row>
    <row r="259" spans="1:5" s="21" customFormat="1" x14ac:dyDescent="0.25">
      <c r="A259" s="200"/>
      <c r="B259" s="26" t="s">
        <v>134</v>
      </c>
      <c r="C259" s="96"/>
      <c r="D259" s="22">
        <v>16.7</v>
      </c>
      <c r="E259" s="42"/>
    </row>
    <row r="260" spans="1:5" s="21" customFormat="1" x14ac:dyDescent="0.25">
      <c r="A260" s="200"/>
      <c r="B260" s="26" t="s">
        <v>125</v>
      </c>
      <c r="C260" s="96"/>
      <c r="D260" s="22">
        <v>68</v>
      </c>
      <c r="E260" s="42"/>
    </row>
    <row r="261" spans="1:5" s="21" customFormat="1" ht="18" customHeight="1" x14ac:dyDescent="0.25">
      <c r="A261" s="218"/>
      <c r="B261" s="27" t="s">
        <v>12</v>
      </c>
      <c r="C261" s="71"/>
      <c r="D261" s="6">
        <v>0.6</v>
      </c>
      <c r="E261" s="41"/>
    </row>
    <row r="262" spans="1:5" s="21" customFormat="1" ht="18" customHeight="1" x14ac:dyDescent="0.25">
      <c r="A262" s="217" t="s">
        <v>58</v>
      </c>
      <c r="B262" s="16" t="s">
        <v>65</v>
      </c>
      <c r="C262" s="19"/>
      <c r="D262" s="46">
        <f>SUM(D263)</f>
        <v>113.4</v>
      </c>
      <c r="E262" s="47">
        <f>SUM(E263)</f>
        <v>0</v>
      </c>
    </row>
    <row r="263" spans="1:5" s="21" customFormat="1" ht="27" x14ac:dyDescent="0.25">
      <c r="A263" s="200"/>
      <c r="B263" s="63" t="s">
        <v>120</v>
      </c>
      <c r="C263" s="11" t="s">
        <v>13</v>
      </c>
      <c r="D263" s="13">
        <f>SUM(D267+D264)</f>
        <v>113.4</v>
      </c>
      <c r="E263" s="50">
        <f>SUM(E267)</f>
        <v>0</v>
      </c>
    </row>
    <row r="264" spans="1:5" s="21" customFormat="1" x14ac:dyDescent="0.25">
      <c r="A264" s="200"/>
      <c r="B264" s="60" t="s">
        <v>14</v>
      </c>
      <c r="C264" s="96"/>
      <c r="D264" s="80">
        <f>SUM(D265:D266)</f>
        <v>110.9</v>
      </c>
      <c r="E264" s="42"/>
    </row>
    <row r="265" spans="1:5" s="21" customFormat="1" x14ac:dyDescent="0.25">
      <c r="A265" s="200"/>
      <c r="B265" s="26" t="s">
        <v>134</v>
      </c>
      <c r="C265" s="96"/>
      <c r="D265" s="22">
        <v>20.399999999999999</v>
      </c>
      <c r="E265" s="42"/>
    </row>
    <row r="266" spans="1:5" s="21" customFormat="1" x14ac:dyDescent="0.25">
      <c r="A266" s="200"/>
      <c r="B266" s="26" t="s">
        <v>125</v>
      </c>
      <c r="C266" s="96"/>
      <c r="D266" s="22">
        <v>90.5</v>
      </c>
      <c r="E266" s="42"/>
    </row>
    <row r="267" spans="1:5" s="21" customFormat="1" ht="18" customHeight="1" x14ac:dyDescent="0.25">
      <c r="A267" s="218"/>
      <c r="B267" s="27" t="s">
        <v>12</v>
      </c>
      <c r="C267" s="71"/>
      <c r="D267" s="6">
        <v>2.5</v>
      </c>
      <c r="E267" s="41"/>
    </row>
    <row r="268" spans="1:5" s="21" customFormat="1" ht="18" customHeight="1" x14ac:dyDescent="0.25">
      <c r="A268" s="217" t="s">
        <v>60</v>
      </c>
      <c r="B268" s="16" t="s">
        <v>67</v>
      </c>
      <c r="C268" s="19"/>
      <c r="D268" s="46">
        <f>SUM(D269)</f>
        <v>170.3</v>
      </c>
      <c r="E268" s="47">
        <f>SUM(E269)</f>
        <v>0</v>
      </c>
    </row>
    <row r="269" spans="1:5" s="21" customFormat="1" ht="27" x14ac:dyDescent="0.25">
      <c r="A269" s="200"/>
      <c r="B269" s="63" t="s">
        <v>120</v>
      </c>
      <c r="C269" s="11" t="s">
        <v>13</v>
      </c>
      <c r="D269" s="13">
        <f>SUM(D273+D270)</f>
        <v>170.3</v>
      </c>
      <c r="E269" s="50">
        <f>SUM(E273)</f>
        <v>0</v>
      </c>
    </row>
    <row r="270" spans="1:5" s="21" customFormat="1" x14ac:dyDescent="0.25">
      <c r="A270" s="200"/>
      <c r="B270" s="60" t="s">
        <v>14</v>
      </c>
      <c r="C270" s="96"/>
      <c r="D270" s="80">
        <f>SUM(D271:D272)</f>
        <v>169</v>
      </c>
      <c r="E270" s="42"/>
    </row>
    <row r="271" spans="1:5" s="21" customFormat="1" x14ac:dyDescent="0.25">
      <c r="A271" s="200"/>
      <c r="B271" s="26" t="s">
        <v>134</v>
      </c>
      <c r="C271" s="96"/>
      <c r="D271" s="22">
        <v>19</v>
      </c>
      <c r="E271" s="42"/>
    </row>
    <row r="272" spans="1:5" s="21" customFormat="1" x14ac:dyDescent="0.25">
      <c r="A272" s="200"/>
      <c r="B272" s="26" t="s">
        <v>125</v>
      </c>
      <c r="C272" s="96"/>
      <c r="D272" s="136">
        <v>150</v>
      </c>
      <c r="E272" s="107"/>
    </row>
    <row r="273" spans="1:5" s="21" customFormat="1" ht="18" customHeight="1" x14ac:dyDescent="0.25">
      <c r="A273" s="200"/>
      <c r="B273" s="74" t="s">
        <v>12</v>
      </c>
      <c r="C273" s="70"/>
      <c r="D273" s="99">
        <v>1.3</v>
      </c>
      <c r="E273" s="123"/>
    </row>
    <row r="274" spans="1:5" s="21" customFormat="1" ht="18" customHeight="1" x14ac:dyDescent="0.25">
      <c r="A274" s="219" t="s">
        <v>61</v>
      </c>
      <c r="B274" s="55" t="s">
        <v>131</v>
      </c>
      <c r="C274" s="45"/>
      <c r="D274" s="46">
        <f>SUM(D275)</f>
        <v>94</v>
      </c>
      <c r="E274" s="47">
        <f>SUM(E275)</f>
        <v>0</v>
      </c>
    </row>
    <row r="275" spans="1:5" s="21" customFormat="1" ht="27" x14ac:dyDescent="0.25">
      <c r="A275" s="200"/>
      <c r="B275" s="63" t="s">
        <v>120</v>
      </c>
      <c r="C275" s="11" t="s">
        <v>13</v>
      </c>
      <c r="D275" s="13">
        <f>SUM(D279+D276)</f>
        <v>94</v>
      </c>
      <c r="E275" s="50">
        <f>SUM(E279)</f>
        <v>0</v>
      </c>
    </row>
    <row r="276" spans="1:5" s="21" customFormat="1" x14ac:dyDescent="0.25">
      <c r="A276" s="200"/>
      <c r="B276" s="60" t="s">
        <v>14</v>
      </c>
      <c r="C276" s="96"/>
      <c r="D276" s="80">
        <f>SUM(D277:D278)</f>
        <v>93.9</v>
      </c>
      <c r="E276" s="42"/>
    </row>
    <row r="277" spans="1:5" s="21" customFormat="1" x14ac:dyDescent="0.25">
      <c r="A277" s="200"/>
      <c r="B277" s="26" t="s">
        <v>134</v>
      </c>
      <c r="C277" s="96"/>
      <c r="D277" s="22">
        <v>20.399999999999999</v>
      </c>
      <c r="E277" s="42"/>
    </row>
    <row r="278" spans="1:5" s="21" customFormat="1" x14ac:dyDescent="0.25">
      <c r="A278" s="200"/>
      <c r="B278" s="26" t="s">
        <v>125</v>
      </c>
      <c r="C278" s="96"/>
      <c r="D278" s="136">
        <v>73.5</v>
      </c>
      <c r="E278" s="107"/>
    </row>
    <row r="279" spans="1:5" s="21" customFormat="1" ht="15" customHeight="1" x14ac:dyDescent="0.25">
      <c r="A279" s="220"/>
      <c r="B279" s="27" t="s">
        <v>12</v>
      </c>
      <c r="C279" s="103"/>
      <c r="D279" s="104">
        <v>0.1</v>
      </c>
      <c r="E279" s="105"/>
    </row>
    <row r="280" spans="1:5" s="21" customFormat="1" ht="18" customHeight="1" x14ac:dyDescent="0.25">
      <c r="A280" s="224" t="s">
        <v>62</v>
      </c>
      <c r="B280" s="16" t="s">
        <v>72</v>
      </c>
      <c r="C280" s="83"/>
      <c r="D280" s="100">
        <f>SUM(D281)</f>
        <v>64.300000000000011</v>
      </c>
      <c r="E280" s="101">
        <f>SUM(E281)</f>
        <v>0</v>
      </c>
    </row>
    <row r="281" spans="1:5" s="21" customFormat="1" ht="27" x14ac:dyDescent="0.25">
      <c r="A281" s="224"/>
      <c r="B281" s="64" t="s">
        <v>120</v>
      </c>
      <c r="C281" s="11" t="s">
        <v>13</v>
      </c>
      <c r="D281" s="13">
        <f>SUM(D285+D282)</f>
        <v>64.300000000000011</v>
      </c>
      <c r="E281" s="50">
        <f>SUM(E285)</f>
        <v>0</v>
      </c>
    </row>
    <row r="282" spans="1:5" s="21" customFormat="1" x14ac:dyDescent="0.25">
      <c r="A282" s="200"/>
      <c r="B282" s="60" t="s">
        <v>14</v>
      </c>
      <c r="C282" s="96"/>
      <c r="D282" s="80">
        <f>SUM(D283:D284)</f>
        <v>57.300000000000004</v>
      </c>
      <c r="E282" s="42"/>
    </row>
    <row r="283" spans="1:5" s="21" customFormat="1" x14ac:dyDescent="0.25">
      <c r="A283" s="200"/>
      <c r="B283" s="26" t="s">
        <v>134</v>
      </c>
      <c r="C283" s="96"/>
      <c r="D283" s="22">
        <v>5.6</v>
      </c>
      <c r="E283" s="42"/>
    </row>
    <row r="284" spans="1:5" s="21" customFormat="1" x14ac:dyDescent="0.25">
      <c r="A284" s="200"/>
      <c r="B284" s="26" t="s">
        <v>125</v>
      </c>
      <c r="C284" s="96"/>
      <c r="D284" s="22">
        <v>51.7</v>
      </c>
      <c r="E284" s="42"/>
    </row>
    <row r="285" spans="1:5" s="21" customFormat="1" ht="15" customHeight="1" x14ac:dyDescent="0.25">
      <c r="A285" s="200"/>
      <c r="B285" s="27" t="s">
        <v>12</v>
      </c>
      <c r="C285" s="59"/>
      <c r="D285" s="6">
        <v>7</v>
      </c>
      <c r="E285" s="41"/>
    </row>
    <row r="286" spans="1:5" s="21" customFormat="1" ht="18" customHeight="1" x14ac:dyDescent="0.25">
      <c r="A286" s="199" t="s">
        <v>63</v>
      </c>
      <c r="B286" s="16" t="s">
        <v>73</v>
      </c>
      <c r="C286" s="19"/>
      <c r="D286" s="46">
        <f>SUM(D287)</f>
        <v>67.8</v>
      </c>
      <c r="E286" s="47">
        <f>SUM(E287)</f>
        <v>0</v>
      </c>
    </row>
    <row r="287" spans="1:5" s="21" customFormat="1" ht="27" x14ac:dyDescent="0.25">
      <c r="A287" s="224"/>
      <c r="B287" s="64" t="s">
        <v>120</v>
      </c>
      <c r="C287" s="11" t="s">
        <v>13</v>
      </c>
      <c r="D287" s="13">
        <f>SUM(D291+D288)</f>
        <v>67.8</v>
      </c>
      <c r="E287" s="50">
        <f>SUM(E291)</f>
        <v>0</v>
      </c>
    </row>
    <row r="288" spans="1:5" s="21" customFormat="1" x14ac:dyDescent="0.25">
      <c r="A288" s="200"/>
      <c r="B288" s="60" t="s">
        <v>14</v>
      </c>
      <c r="C288" s="96"/>
      <c r="D288" s="80">
        <f>SUM(D289:D290)</f>
        <v>59.4</v>
      </c>
      <c r="E288" s="42"/>
    </row>
    <row r="289" spans="1:5" s="21" customFormat="1" x14ac:dyDescent="0.25">
      <c r="A289" s="200"/>
      <c r="B289" s="26" t="s">
        <v>134</v>
      </c>
      <c r="C289" s="96"/>
      <c r="D289" s="22">
        <v>14.4</v>
      </c>
      <c r="E289" s="42"/>
    </row>
    <row r="290" spans="1:5" s="21" customFormat="1" x14ac:dyDescent="0.25">
      <c r="A290" s="200"/>
      <c r="B290" s="26" t="s">
        <v>125</v>
      </c>
      <c r="C290" s="96"/>
      <c r="D290" s="22">
        <v>45</v>
      </c>
      <c r="E290" s="42"/>
    </row>
    <row r="291" spans="1:5" s="21" customFormat="1" ht="15" customHeight="1" x14ac:dyDescent="0.25">
      <c r="A291" s="200"/>
      <c r="B291" s="27" t="s">
        <v>12</v>
      </c>
      <c r="C291" s="59"/>
      <c r="D291" s="6">
        <v>8.4</v>
      </c>
      <c r="E291" s="41"/>
    </row>
    <row r="292" spans="1:5" s="21" customFormat="1" ht="18" customHeight="1" x14ac:dyDescent="0.25">
      <c r="A292" s="199" t="s">
        <v>64</v>
      </c>
      <c r="B292" s="16" t="s">
        <v>121</v>
      </c>
      <c r="C292" s="19"/>
      <c r="D292" s="17">
        <f t="shared" ref="D292:E292" si="38">SUM(D293)</f>
        <v>342.5</v>
      </c>
      <c r="E292" s="122">
        <f t="shared" si="38"/>
        <v>0</v>
      </c>
    </row>
    <row r="293" spans="1:5" s="21" customFormat="1" ht="27" x14ac:dyDescent="0.25">
      <c r="A293" s="224"/>
      <c r="B293" s="14" t="s">
        <v>120</v>
      </c>
      <c r="C293" s="11" t="s">
        <v>13</v>
      </c>
      <c r="D293" s="13">
        <f>SUM(D294+D297)</f>
        <v>342.5</v>
      </c>
      <c r="E293" s="50">
        <f>SUM(E294+E297)</f>
        <v>0</v>
      </c>
    </row>
    <row r="294" spans="1:5" s="21" customFormat="1" x14ac:dyDescent="0.25">
      <c r="A294" s="224"/>
      <c r="B294" s="25" t="s">
        <v>14</v>
      </c>
      <c r="C294" s="236"/>
      <c r="D294" s="42">
        <f>SUM(D295:D296)</f>
        <v>329.4</v>
      </c>
      <c r="E294" s="124"/>
    </row>
    <row r="295" spans="1:5" s="21" customFormat="1" x14ac:dyDescent="0.25">
      <c r="A295" s="224"/>
      <c r="B295" s="26" t="s">
        <v>134</v>
      </c>
      <c r="C295" s="237"/>
      <c r="D295" s="22">
        <v>6.9</v>
      </c>
      <c r="E295" s="124"/>
    </row>
    <row r="296" spans="1:5" s="21" customFormat="1" x14ac:dyDescent="0.25">
      <c r="A296" s="224"/>
      <c r="B296" s="26" t="s">
        <v>125</v>
      </c>
      <c r="C296" s="237"/>
      <c r="D296" s="22">
        <v>322.5</v>
      </c>
      <c r="E296" s="38"/>
    </row>
    <row r="297" spans="1:5" s="21" customFormat="1" ht="15" customHeight="1" x14ac:dyDescent="0.25">
      <c r="A297" s="224"/>
      <c r="B297" s="27" t="s">
        <v>12</v>
      </c>
      <c r="C297" s="238"/>
      <c r="D297" s="15">
        <v>13.1</v>
      </c>
      <c r="E297" s="41"/>
    </row>
    <row r="298" spans="1:5" s="21" customFormat="1" ht="18" customHeight="1" x14ac:dyDescent="0.25">
      <c r="A298" s="199" t="s">
        <v>66</v>
      </c>
      <c r="B298" s="16" t="s">
        <v>122</v>
      </c>
      <c r="C298" s="19"/>
      <c r="D298" s="46">
        <f>SUM(D299+D304)</f>
        <v>60.8</v>
      </c>
      <c r="E298" s="47">
        <f>SUM(E299)</f>
        <v>0</v>
      </c>
    </row>
    <row r="299" spans="1:5" s="21" customFormat="1" ht="27" x14ac:dyDescent="0.25">
      <c r="A299" s="224"/>
      <c r="B299" s="64" t="s">
        <v>120</v>
      </c>
      <c r="C299" s="11" t="s">
        <v>13</v>
      </c>
      <c r="D299" s="13">
        <f>SUM(D303+D300)</f>
        <v>60.3</v>
      </c>
      <c r="E299" s="50">
        <f>SUM(E303)</f>
        <v>0</v>
      </c>
    </row>
    <row r="300" spans="1:5" s="21" customFormat="1" x14ac:dyDescent="0.25">
      <c r="A300" s="200"/>
      <c r="B300" s="60" t="s">
        <v>14</v>
      </c>
      <c r="C300" s="96"/>
      <c r="D300" s="80">
        <f>SUM(D301:D302)</f>
        <v>39.6</v>
      </c>
      <c r="E300" s="42"/>
    </row>
    <row r="301" spans="1:5" s="21" customFormat="1" x14ac:dyDescent="0.25">
      <c r="A301" s="200"/>
      <c r="B301" s="26" t="s">
        <v>134</v>
      </c>
      <c r="C301" s="96"/>
      <c r="D301" s="22">
        <v>15.8</v>
      </c>
      <c r="E301" s="42"/>
    </row>
    <row r="302" spans="1:5" s="21" customFormat="1" x14ac:dyDescent="0.25">
      <c r="A302" s="200"/>
      <c r="B302" s="26" t="s">
        <v>125</v>
      </c>
      <c r="C302" s="96"/>
      <c r="D302" s="22">
        <v>23.8</v>
      </c>
      <c r="E302" s="42"/>
    </row>
    <row r="303" spans="1:5" s="21" customFormat="1" ht="15" customHeight="1" x14ac:dyDescent="0.25">
      <c r="A303" s="200"/>
      <c r="B303" s="27" t="s">
        <v>12</v>
      </c>
      <c r="C303" s="71"/>
      <c r="D303" s="6">
        <v>20.7</v>
      </c>
      <c r="E303" s="41"/>
    </row>
    <row r="304" spans="1:5" s="21" customFormat="1" ht="27" x14ac:dyDescent="0.25">
      <c r="A304" s="168"/>
      <c r="B304" s="12" t="s">
        <v>118</v>
      </c>
      <c r="C304" s="11" t="s">
        <v>16</v>
      </c>
      <c r="D304" s="13">
        <f>SUM(D305)</f>
        <v>0.5</v>
      </c>
      <c r="E304" s="50">
        <f>SUM(E307)</f>
        <v>0</v>
      </c>
    </row>
    <row r="305" spans="1:5" s="21" customFormat="1" ht="15" customHeight="1" x14ac:dyDescent="0.25">
      <c r="A305" s="168"/>
      <c r="B305" s="60" t="s">
        <v>14</v>
      </c>
      <c r="C305" s="194"/>
      <c r="D305" s="42">
        <f>SUM(D306)</f>
        <v>0.5</v>
      </c>
      <c r="E305" s="132"/>
    </row>
    <row r="306" spans="1:5" s="21" customFormat="1" ht="13.5" customHeight="1" x14ac:dyDescent="0.25">
      <c r="A306" s="168"/>
      <c r="B306" s="26" t="s">
        <v>125</v>
      </c>
      <c r="C306" s="195"/>
      <c r="D306" s="22">
        <v>0.5</v>
      </c>
      <c r="E306" s="170"/>
    </row>
    <row r="307" spans="1:5" s="21" customFormat="1" ht="18" customHeight="1" x14ac:dyDescent="0.25">
      <c r="A307" s="217" t="s">
        <v>68</v>
      </c>
      <c r="B307" s="51" t="s">
        <v>77</v>
      </c>
      <c r="C307" s="171"/>
      <c r="D307" s="172">
        <f>SUM(D308)</f>
        <v>54.1</v>
      </c>
      <c r="E307" s="173">
        <f>SUM(E308)</f>
        <v>0</v>
      </c>
    </row>
    <row r="308" spans="1:5" s="21" customFormat="1" ht="27" x14ac:dyDescent="0.25">
      <c r="A308" s="224"/>
      <c r="B308" s="90" t="s">
        <v>120</v>
      </c>
      <c r="C308" s="169" t="s">
        <v>13</v>
      </c>
      <c r="D308" s="137">
        <f>SUM(D312+D309)</f>
        <v>54.1</v>
      </c>
      <c r="E308" s="121">
        <f>SUM(E312)</f>
        <v>0</v>
      </c>
    </row>
    <row r="309" spans="1:5" s="21" customFormat="1" x14ac:dyDescent="0.25">
      <c r="A309" s="200"/>
      <c r="B309" s="60" t="s">
        <v>14</v>
      </c>
      <c r="C309" s="96"/>
      <c r="D309" s="80">
        <f>SUM(D310:D311)</f>
        <v>44</v>
      </c>
      <c r="E309" s="42"/>
    </row>
    <row r="310" spans="1:5" s="21" customFormat="1" x14ac:dyDescent="0.25">
      <c r="A310" s="200"/>
      <c r="B310" s="26" t="s">
        <v>134</v>
      </c>
      <c r="C310" s="96"/>
      <c r="D310" s="22">
        <v>6.2</v>
      </c>
      <c r="E310" s="42"/>
    </row>
    <row r="311" spans="1:5" s="21" customFormat="1" x14ac:dyDescent="0.25">
      <c r="A311" s="200"/>
      <c r="B311" s="26" t="s">
        <v>125</v>
      </c>
      <c r="C311" s="96"/>
      <c r="D311" s="22">
        <v>37.799999999999997</v>
      </c>
      <c r="E311" s="42"/>
    </row>
    <row r="312" spans="1:5" s="21" customFormat="1" ht="15" customHeight="1" x14ac:dyDescent="0.25">
      <c r="A312" s="200"/>
      <c r="B312" s="27" t="s">
        <v>12</v>
      </c>
      <c r="C312" s="59"/>
      <c r="D312" s="6">
        <v>10.1</v>
      </c>
      <c r="E312" s="41"/>
    </row>
    <row r="313" spans="1:5" s="21" customFormat="1" ht="18" customHeight="1" x14ac:dyDescent="0.25">
      <c r="A313" s="199" t="s">
        <v>69</v>
      </c>
      <c r="B313" s="16" t="s">
        <v>80</v>
      </c>
      <c r="C313" s="19"/>
      <c r="D313" s="46">
        <f>SUM(D314)</f>
        <v>50</v>
      </c>
      <c r="E313" s="47">
        <f>SUM(E314)</f>
        <v>0</v>
      </c>
    </row>
    <row r="314" spans="1:5" s="21" customFormat="1" ht="27" x14ac:dyDescent="0.25">
      <c r="A314" s="224"/>
      <c r="B314" s="64" t="s">
        <v>120</v>
      </c>
      <c r="C314" s="11" t="s">
        <v>13</v>
      </c>
      <c r="D314" s="13">
        <f>SUM(D318+D315)</f>
        <v>50</v>
      </c>
      <c r="E314" s="50">
        <f>SUM(E318)</f>
        <v>0</v>
      </c>
    </row>
    <row r="315" spans="1:5" s="21" customFormat="1" x14ac:dyDescent="0.25">
      <c r="A315" s="200"/>
      <c r="B315" s="60" t="s">
        <v>14</v>
      </c>
      <c r="C315" s="96"/>
      <c r="D315" s="80">
        <f>SUM(D316:D317)</f>
        <v>41</v>
      </c>
      <c r="E315" s="42"/>
    </row>
    <row r="316" spans="1:5" s="21" customFormat="1" x14ac:dyDescent="0.25">
      <c r="A316" s="200"/>
      <c r="B316" s="26" t="s">
        <v>134</v>
      </c>
      <c r="C316" s="96"/>
      <c r="D316" s="22">
        <v>10.199999999999999</v>
      </c>
      <c r="E316" s="42"/>
    </row>
    <row r="317" spans="1:5" s="21" customFormat="1" x14ac:dyDescent="0.25">
      <c r="A317" s="200"/>
      <c r="B317" s="26" t="s">
        <v>125</v>
      </c>
      <c r="C317" s="96"/>
      <c r="D317" s="22">
        <v>30.8</v>
      </c>
      <c r="E317" s="42"/>
    </row>
    <row r="318" spans="1:5" s="21" customFormat="1" ht="15" customHeight="1" x14ac:dyDescent="0.25">
      <c r="A318" s="200"/>
      <c r="B318" s="27" t="s">
        <v>12</v>
      </c>
      <c r="C318" s="71"/>
      <c r="D318" s="6">
        <v>9</v>
      </c>
      <c r="E318" s="41"/>
    </row>
    <row r="319" spans="1:5" s="21" customFormat="1" ht="18" customHeight="1" x14ac:dyDescent="0.25">
      <c r="A319" s="199" t="s">
        <v>70</v>
      </c>
      <c r="B319" s="16" t="s">
        <v>123</v>
      </c>
      <c r="C319" s="19"/>
      <c r="D319" s="17">
        <f t="shared" ref="D319:E319" si="39">SUM(D320)</f>
        <v>178</v>
      </c>
      <c r="E319" s="122">
        <f t="shared" si="39"/>
        <v>0</v>
      </c>
    </row>
    <row r="320" spans="1:5" s="21" customFormat="1" ht="27" x14ac:dyDescent="0.25">
      <c r="A320" s="224"/>
      <c r="B320" s="14" t="s">
        <v>120</v>
      </c>
      <c r="C320" s="11" t="s">
        <v>13</v>
      </c>
      <c r="D320" s="13">
        <f>SUM(D321+D324)</f>
        <v>178</v>
      </c>
      <c r="E320" s="50">
        <f>SUM(E321+E324)</f>
        <v>0</v>
      </c>
    </row>
    <row r="321" spans="1:5" s="21" customFormat="1" ht="15" customHeight="1" x14ac:dyDescent="0.25">
      <c r="A321" s="200"/>
      <c r="B321" s="25" t="s">
        <v>14</v>
      </c>
      <c r="C321" s="194"/>
      <c r="D321" s="42">
        <f>SUM(D322:D323)</f>
        <v>168.3</v>
      </c>
      <c r="E321" s="41"/>
    </row>
    <row r="322" spans="1:5" s="21" customFormat="1" ht="15" customHeight="1" x14ac:dyDescent="0.25">
      <c r="A322" s="200"/>
      <c r="B322" s="26" t="s">
        <v>134</v>
      </c>
      <c r="C322" s="195"/>
      <c r="D322" s="23">
        <v>13</v>
      </c>
      <c r="E322" s="41"/>
    </row>
    <row r="323" spans="1:5" s="24" customFormat="1" ht="15" customHeight="1" x14ac:dyDescent="0.25">
      <c r="A323" s="200"/>
      <c r="B323" s="26" t="s">
        <v>125</v>
      </c>
      <c r="C323" s="195"/>
      <c r="D323" s="23">
        <v>155.30000000000001</v>
      </c>
      <c r="E323" s="38"/>
    </row>
    <row r="324" spans="1:5" s="21" customFormat="1" ht="15" customHeight="1" x14ac:dyDescent="0.25">
      <c r="A324" s="200"/>
      <c r="B324" s="27" t="s">
        <v>12</v>
      </c>
      <c r="C324" s="210"/>
      <c r="D324" s="6">
        <v>9.6999999999999993</v>
      </c>
      <c r="E324" s="41"/>
    </row>
    <row r="325" spans="1:5" s="21" customFormat="1" ht="18" customHeight="1" x14ac:dyDescent="0.25">
      <c r="A325" s="199" t="s">
        <v>71</v>
      </c>
      <c r="B325" s="16" t="s">
        <v>83</v>
      </c>
      <c r="C325" s="19"/>
      <c r="D325" s="17">
        <f t="shared" ref="D325:E325" si="40">SUM(D326)</f>
        <v>33.299999999999997</v>
      </c>
      <c r="E325" s="176">
        <f t="shared" si="40"/>
        <v>2.7</v>
      </c>
    </row>
    <row r="326" spans="1:5" s="21" customFormat="1" ht="27" x14ac:dyDescent="0.25">
      <c r="A326" s="224"/>
      <c r="B326" s="64" t="s">
        <v>120</v>
      </c>
      <c r="C326" s="11" t="s">
        <v>13</v>
      </c>
      <c r="D326" s="13">
        <f>SUM(D327+D331+D330)</f>
        <v>33.299999999999997</v>
      </c>
      <c r="E326" s="13">
        <f>SUM(E327+E331+E330)</f>
        <v>2.7</v>
      </c>
    </row>
    <row r="327" spans="1:5" s="21" customFormat="1" x14ac:dyDescent="0.25">
      <c r="A327" s="200"/>
      <c r="B327" s="60" t="s">
        <v>14</v>
      </c>
      <c r="C327" s="204"/>
      <c r="D327" s="42">
        <f>SUM(D328:D329)</f>
        <v>24.9</v>
      </c>
      <c r="E327" s="42">
        <f>SUM(E328:E329)</f>
        <v>2.7</v>
      </c>
    </row>
    <row r="328" spans="1:5" s="21" customFormat="1" x14ac:dyDescent="0.25">
      <c r="A328" s="200"/>
      <c r="B328" s="26" t="s">
        <v>134</v>
      </c>
      <c r="C328" s="205"/>
      <c r="D328" s="108">
        <v>3.2</v>
      </c>
      <c r="E328" s="109"/>
    </row>
    <row r="329" spans="1:5" s="21" customFormat="1" x14ac:dyDescent="0.25">
      <c r="A329" s="200"/>
      <c r="B329" s="26" t="s">
        <v>125</v>
      </c>
      <c r="C329" s="205"/>
      <c r="D329" s="108">
        <v>21.7</v>
      </c>
      <c r="E329" s="39">
        <v>2.7</v>
      </c>
    </row>
    <row r="330" spans="1:5" s="21" customFormat="1" x14ac:dyDescent="0.25">
      <c r="A330" s="200"/>
      <c r="B330" s="60" t="s">
        <v>128</v>
      </c>
      <c r="C330" s="205"/>
      <c r="D330" s="110">
        <v>0.3</v>
      </c>
      <c r="E330" s="38"/>
    </row>
    <row r="331" spans="1:5" s="21" customFormat="1" x14ac:dyDescent="0.25">
      <c r="A331" s="200"/>
      <c r="B331" s="27" t="s">
        <v>12</v>
      </c>
      <c r="C331" s="206"/>
      <c r="D331" s="111">
        <v>8.1</v>
      </c>
      <c r="E331" s="105"/>
    </row>
    <row r="332" spans="1:5" s="21" customFormat="1" ht="18" customHeight="1" x14ac:dyDescent="0.25">
      <c r="A332" s="217" t="s">
        <v>132</v>
      </c>
      <c r="B332" s="51" t="s">
        <v>86</v>
      </c>
      <c r="C332" s="52"/>
      <c r="D332" s="46">
        <f>SUM(D333)</f>
        <v>14.7</v>
      </c>
      <c r="E332" s="46">
        <f>SUM(E333)</f>
        <v>5</v>
      </c>
    </row>
    <row r="333" spans="1:5" s="21" customFormat="1" ht="27" x14ac:dyDescent="0.25">
      <c r="A333" s="224"/>
      <c r="B333" s="65" t="s">
        <v>120</v>
      </c>
      <c r="C333" s="11" t="s">
        <v>13</v>
      </c>
      <c r="D333" s="13">
        <f>SUM(D337+D334)</f>
        <v>14.7</v>
      </c>
      <c r="E333" s="13">
        <f>SUM(E337+E334)</f>
        <v>5</v>
      </c>
    </row>
    <row r="334" spans="1:5" s="21" customFormat="1" x14ac:dyDescent="0.25">
      <c r="A334" s="224"/>
      <c r="B334" s="60" t="s">
        <v>14</v>
      </c>
      <c r="C334" s="96"/>
      <c r="D334" s="80">
        <f>SUM(D335:D336)</f>
        <v>11.2</v>
      </c>
      <c r="E334" s="80">
        <f>SUM(E335:E336)</f>
        <v>5</v>
      </c>
    </row>
    <row r="335" spans="1:5" s="21" customFormat="1" x14ac:dyDescent="0.25">
      <c r="A335" s="224"/>
      <c r="B335" s="26" t="s">
        <v>134</v>
      </c>
      <c r="C335" s="96"/>
      <c r="D335" s="136">
        <v>4.7</v>
      </c>
      <c r="E335" s="42"/>
    </row>
    <row r="336" spans="1:5" s="21" customFormat="1" x14ac:dyDescent="0.25">
      <c r="A336" s="224"/>
      <c r="B336" s="26" t="s">
        <v>125</v>
      </c>
      <c r="C336" s="135"/>
      <c r="D336" s="98">
        <v>6.5</v>
      </c>
      <c r="E336" s="98">
        <v>5</v>
      </c>
    </row>
    <row r="337" spans="1:5" s="21" customFormat="1" x14ac:dyDescent="0.25">
      <c r="A337" s="224"/>
      <c r="B337" s="27" t="s">
        <v>12</v>
      </c>
      <c r="C337" s="72"/>
      <c r="D337" s="134">
        <v>3.5</v>
      </c>
      <c r="E337" s="41"/>
    </row>
    <row r="338" spans="1:5" s="21" customFormat="1" ht="18" customHeight="1" x14ac:dyDescent="0.25">
      <c r="A338" s="199" t="s">
        <v>74</v>
      </c>
      <c r="B338" s="16" t="s">
        <v>88</v>
      </c>
      <c r="C338" s="20"/>
      <c r="D338" s="46">
        <f>SUM(D339)</f>
        <v>56.699999999999996</v>
      </c>
      <c r="E338" s="47">
        <f>SUM(E339)</f>
        <v>0</v>
      </c>
    </row>
    <row r="339" spans="1:5" s="21" customFormat="1" x14ac:dyDescent="0.25">
      <c r="A339" s="224"/>
      <c r="B339" s="66" t="s">
        <v>107</v>
      </c>
      <c r="C339" s="11" t="s">
        <v>15</v>
      </c>
      <c r="D339" s="13">
        <f>SUM(D343+D340)</f>
        <v>56.699999999999996</v>
      </c>
      <c r="E339" s="50">
        <f>SUM(E343)</f>
        <v>0</v>
      </c>
    </row>
    <row r="340" spans="1:5" s="21" customFormat="1" x14ac:dyDescent="0.25">
      <c r="A340" s="200"/>
      <c r="B340" s="60" t="s">
        <v>14</v>
      </c>
      <c r="C340" s="106"/>
      <c r="D340" s="80">
        <f>SUM(D341:D342)</f>
        <v>55.8</v>
      </c>
      <c r="E340" s="50"/>
    </row>
    <row r="341" spans="1:5" s="21" customFormat="1" x14ac:dyDescent="0.25">
      <c r="A341" s="200"/>
      <c r="B341" s="26" t="s">
        <v>134</v>
      </c>
      <c r="C341" s="106"/>
      <c r="D341" s="130">
        <v>30.3</v>
      </c>
      <c r="E341" s="131"/>
    </row>
    <row r="342" spans="1:5" s="21" customFormat="1" x14ac:dyDescent="0.25">
      <c r="A342" s="200"/>
      <c r="B342" s="26" t="s">
        <v>125</v>
      </c>
      <c r="C342" s="128"/>
      <c r="D342" s="98">
        <v>25.5</v>
      </c>
      <c r="E342" s="133"/>
    </row>
    <row r="343" spans="1:5" s="21" customFormat="1" ht="15" customHeight="1" x14ac:dyDescent="0.25">
      <c r="A343" s="200"/>
      <c r="B343" s="27" t="s">
        <v>12</v>
      </c>
      <c r="C343" s="69"/>
      <c r="D343" s="97">
        <v>0.9</v>
      </c>
      <c r="E343" s="132"/>
    </row>
    <row r="344" spans="1:5" s="21" customFormat="1" ht="18" customHeight="1" x14ac:dyDescent="0.25">
      <c r="A344" s="199" t="s">
        <v>75</v>
      </c>
      <c r="B344" s="16" t="s">
        <v>90</v>
      </c>
      <c r="C344" s="20"/>
      <c r="D344" s="46">
        <f>SUM(D345)</f>
        <v>61.7</v>
      </c>
      <c r="E344" s="46">
        <f>SUM(E345)</f>
        <v>1.3</v>
      </c>
    </row>
    <row r="345" spans="1:5" s="21" customFormat="1" x14ac:dyDescent="0.25">
      <c r="A345" s="224"/>
      <c r="B345" s="66" t="s">
        <v>107</v>
      </c>
      <c r="C345" s="11" t="s">
        <v>15</v>
      </c>
      <c r="D345" s="13">
        <f>SUM(D349+D346)</f>
        <v>61.7</v>
      </c>
      <c r="E345" s="13">
        <f>SUM(E349+E346)</f>
        <v>1.3</v>
      </c>
    </row>
    <row r="346" spans="1:5" s="21" customFormat="1" x14ac:dyDescent="0.25">
      <c r="A346" s="224"/>
      <c r="B346" s="60" t="s">
        <v>14</v>
      </c>
      <c r="C346" s="106"/>
      <c r="D346" s="80">
        <f>SUM(D347:D348)</f>
        <v>60.6</v>
      </c>
      <c r="E346" s="80">
        <f>SUM(E347:E348)</f>
        <v>1.3</v>
      </c>
    </row>
    <row r="347" spans="1:5" s="21" customFormat="1" x14ac:dyDescent="0.25">
      <c r="A347" s="224"/>
      <c r="B347" s="26" t="s">
        <v>134</v>
      </c>
      <c r="C347" s="106"/>
      <c r="D347" s="130">
        <v>4.5999999999999996</v>
      </c>
      <c r="E347" s="181"/>
    </row>
    <row r="348" spans="1:5" s="21" customFormat="1" x14ac:dyDescent="0.25">
      <c r="A348" s="224"/>
      <c r="B348" s="26" t="s">
        <v>125</v>
      </c>
      <c r="C348" s="128"/>
      <c r="D348" s="98">
        <v>56</v>
      </c>
      <c r="E348" s="81">
        <v>1.3</v>
      </c>
    </row>
    <row r="349" spans="1:5" s="21" customFormat="1" x14ac:dyDescent="0.25">
      <c r="A349" s="252"/>
      <c r="B349" s="27" t="s">
        <v>12</v>
      </c>
      <c r="C349" s="72"/>
      <c r="D349" s="134">
        <v>1.1000000000000001</v>
      </c>
      <c r="E349" s="132"/>
    </row>
    <row r="350" spans="1:5" s="21" customFormat="1" ht="18" customHeight="1" x14ac:dyDescent="0.25">
      <c r="A350" s="199" t="s">
        <v>76</v>
      </c>
      <c r="B350" s="16" t="s">
        <v>92</v>
      </c>
      <c r="C350" s="20"/>
      <c r="D350" s="46">
        <f>SUM(D351)</f>
        <v>31</v>
      </c>
      <c r="E350" s="47">
        <f>SUM(E351)</f>
        <v>0</v>
      </c>
    </row>
    <row r="351" spans="1:5" s="21" customFormat="1" x14ac:dyDescent="0.25">
      <c r="A351" s="224"/>
      <c r="B351" s="66" t="s">
        <v>107</v>
      </c>
      <c r="C351" s="11" t="s">
        <v>15</v>
      </c>
      <c r="D351" s="13">
        <f>SUM(D355+D352)</f>
        <v>31</v>
      </c>
      <c r="E351" s="50">
        <f>SUM(E355)</f>
        <v>0</v>
      </c>
    </row>
    <row r="352" spans="1:5" s="21" customFormat="1" x14ac:dyDescent="0.25">
      <c r="A352" s="224"/>
      <c r="B352" s="60" t="s">
        <v>14</v>
      </c>
      <c r="C352" s="106"/>
      <c r="D352" s="80">
        <f>SUM(D353:D354)</f>
        <v>27.8</v>
      </c>
      <c r="E352" s="50"/>
    </row>
    <row r="353" spans="1:5" s="21" customFormat="1" x14ac:dyDescent="0.25">
      <c r="A353" s="224"/>
      <c r="B353" s="26" t="s">
        <v>134</v>
      </c>
      <c r="C353" s="106"/>
      <c r="D353" s="98">
        <v>7.7</v>
      </c>
      <c r="E353" s="125"/>
    </row>
    <row r="354" spans="1:5" s="21" customFormat="1" x14ac:dyDescent="0.25">
      <c r="A354" s="224"/>
      <c r="B354" s="26" t="s">
        <v>125</v>
      </c>
      <c r="C354" s="179"/>
      <c r="D354" s="98">
        <v>20.100000000000001</v>
      </c>
      <c r="E354" s="125"/>
    </row>
    <row r="355" spans="1:5" s="21" customFormat="1" x14ac:dyDescent="0.25">
      <c r="A355" s="224"/>
      <c r="B355" s="27" t="s">
        <v>12</v>
      </c>
      <c r="C355" s="72"/>
      <c r="D355" s="15">
        <v>3.2</v>
      </c>
      <c r="E355" s="41"/>
    </row>
    <row r="356" spans="1:5" s="21" customFormat="1" ht="18" customHeight="1" x14ac:dyDescent="0.25">
      <c r="A356" s="199" t="s">
        <v>78</v>
      </c>
      <c r="B356" s="16" t="s">
        <v>93</v>
      </c>
      <c r="C356" s="19"/>
      <c r="D356" s="46">
        <f>SUM(D357)</f>
        <v>17</v>
      </c>
      <c r="E356" s="47">
        <f>SUM(E357)</f>
        <v>0</v>
      </c>
    </row>
    <row r="357" spans="1:5" s="21" customFormat="1" x14ac:dyDescent="0.25">
      <c r="A357" s="224"/>
      <c r="B357" s="66" t="s">
        <v>107</v>
      </c>
      <c r="C357" s="11" t="s">
        <v>15</v>
      </c>
      <c r="D357" s="13">
        <f>SUM(D361+D358)</f>
        <v>17</v>
      </c>
      <c r="E357" s="50">
        <f>SUM(E361)</f>
        <v>0</v>
      </c>
    </row>
    <row r="358" spans="1:5" s="21" customFormat="1" x14ac:dyDescent="0.25">
      <c r="A358" s="224"/>
      <c r="B358" s="60" t="s">
        <v>14</v>
      </c>
      <c r="C358" s="106"/>
      <c r="D358" s="80">
        <f>SUM(D359:D360)</f>
        <v>15.6</v>
      </c>
      <c r="E358" s="50"/>
    </row>
    <row r="359" spans="1:5" s="21" customFormat="1" x14ac:dyDescent="0.25">
      <c r="A359" s="224"/>
      <c r="B359" s="26" t="s">
        <v>134</v>
      </c>
      <c r="C359" s="106"/>
      <c r="D359" s="98">
        <v>6</v>
      </c>
      <c r="E359" s="125"/>
    </row>
    <row r="360" spans="1:5" s="21" customFormat="1" x14ac:dyDescent="0.25">
      <c r="A360" s="224"/>
      <c r="B360" s="26" t="s">
        <v>125</v>
      </c>
      <c r="C360" s="177"/>
      <c r="D360" s="98">
        <v>9.6</v>
      </c>
      <c r="E360" s="125"/>
    </row>
    <row r="361" spans="1:5" s="21" customFormat="1" x14ac:dyDescent="0.25">
      <c r="A361" s="224"/>
      <c r="B361" s="27" t="s">
        <v>12</v>
      </c>
      <c r="C361" s="72"/>
      <c r="D361" s="15">
        <v>1.4</v>
      </c>
      <c r="E361" s="41"/>
    </row>
    <row r="362" spans="1:5" s="21" customFormat="1" ht="18" customHeight="1" x14ac:dyDescent="0.25">
      <c r="A362" s="199" t="s">
        <v>79</v>
      </c>
      <c r="B362" s="16" t="s">
        <v>94</v>
      </c>
      <c r="C362" s="20"/>
      <c r="D362" s="46">
        <f>SUM(D363)</f>
        <v>38.400000000000006</v>
      </c>
      <c r="E362" s="47">
        <f>SUM(E363)</f>
        <v>0</v>
      </c>
    </row>
    <row r="363" spans="1:5" s="21" customFormat="1" x14ac:dyDescent="0.25">
      <c r="A363" s="224"/>
      <c r="B363" s="66" t="s">
        <v>107</v>
      </c>
      <c r="C363" s="11" t="s">
        <v>15</v>
      </c>
      <c r="D363" s="13">
        <f>SUM(D367+D364)</f>
        <v>38.400000000000006</v>
      </c>
      <c r="E363" s="50">
        <f>SUM(E367)</f>
        <v>0</v>
      </c>
    </row>
    <row r="364" spans="1:5" s="21" customFormat="1" x14ac:dyDescent="0.25">
      <c r="A364" s="200"/>
      <c r="B364" s="60" t="s">
        <v>14</v>
      </c>
      <c r="C364" s="106"/>
      <c r="D364" s="80">
        <f>SUM(D365:D366)</f>
        <v>33.700000000000003</v>
      </c>
      <c r="E364" s="50"/>
    </row>
    <row r="365" spans="1:5" s="21" customFormat="1" x14ac:dyDescent="0.25">
      <c r="A365" s="200"/>
      <c r="B365" s="26" t="s">
        <v>134</v>
      </c>
      <c r="C365" s="106"/>
      <c r="D365" s="130">
        <v>9.9</v>
      </c>
      <c r="E365" s="131"/>
    </row>
    <row r="366" spans="1:5" s="21" customFormat="1" x14ac:dyDescent="0.25">
      <c r="A366" s="200"/>
      <c r="B366" s="26" t="s">
        <v>125</v>
      </c>
      <c r="C366" s="128"/>
      <c r="D366" s="98">
        <v>23.8</v>
      </c>
      <c r="E366" s="133"/>
    </row>
    <row r="367" spans="1:5" s="21" customFormat="1" ht="15" customHeight="1" x14ac:dyDescent="0.25">
      <c r="A367" s="200"/>
      <c r="B367" s="27" t="s">
        <v>12</v>
      </c>
      <c r="C367" s="69"/>
      <c r="D367" s="134">
        <v>4.7</v>
      </c>
      <c r="E367" s="132"/>
    </row>
    <row r="368" spans="1:5" s="21" customFormat="1" ht="18" customHeight="1" x14ac:dyDescent="0.25">
      <c r="A368" s="217" t="s">
        <v>81</v>
      </c>
      <c r="B368" s="16" t="s">
        <v>95</v>
      </c>
      <c r="C368" s="19"/>
      <c r="D368" s="46">
        <f>SUM(D369)</f>
        <v>6.9</v>
      </c>
      <c r="E368" s="47">
        <f>SUM(E369)</f>
        <v>0</v>
      </c>
    </row>
    <row r="369" spans="1:5" s="21" customFormat="1" x14ac:dyDescent="0.25">
      <c r="A369" s="200"/>
      <c r="B369" s="66" t="s">
        <v>107</v>
      </c>
      <c r="C369" s="11" t="s">
        <v>15</v>
      </c>
      <c r="D369" s="13">
        <f>SUM(D373+D370)</f>
        <v>6.9</v>
      </c>
      <c r="E369" s="50">
        <f>SUM(E373)</f>
        <v>0</v>
      </c>
    </row>
    <row r="370" spans="1:5" s="21" customFormat="1" x14ac:dyDescent="0.25">
      <c r="A370" s="200"/>
      <c r="B370" s="60" t="s">
        <v>14</v>
      </c>
      <c r="C370" s="106"/>
      <c r="D370" s="80">
        <f>SUM(D371:D372)</f>
        <v>6.4</v>
      </c>
      <c r="E370" s="50"/>
    </row>
    <row r="371" spans="1:5" s="21" customFormat="1" x14ac:dyDescent="0.25">
      <c r="A371" s="200"/>
      <c r="B371" s="26" t="s">
        <v>134</v>
      </c>
      <c r="C371" s="106"/>
      <c r="D371" s="98">
        <v>5.5</v>
      </c>
      <c r="E371" s="125"/>
    </row>
    <row r="372" spans="1:5" s="21" customFormat="1" x14ac:dyDescent="0.25">
      <c r="A372" s="200"/>
      <c r="B372" s="26" t="s">
        <v>125</v>
      </c>
      <c r="C372" s="175"/>
      <c r="D372" s="98">
        <v>0.9</v>
      </c>
      <c r="E372" s="125"/>
    </row>
    <row r="373" spans="1:5" s="21" customFormat="1" ht="15" customHeight="1" x14ac:dyDescent="0.25">
      <c r="A373" s="218"/>
      <c r="B373" s="27" t="s">
        <v>12</v>
      </c>
      <c r="C373" s="69"/>
      <c r="D373" s="22">
        <v>0.5</v>
      </c>
      <c r="E373" s="38"/>
    </row>
    <row r="374" spans="1:5" s="21" customFormat="1" ht="18" customHeight="1" x14ac:dyDescent="0.25">
      <c r="A374" s="217" t="s">
        <v>82</v>
      </c>
      <c r="B374" s="16" t="s">
        <v>96</v>
      </c>
      <c r="C374" s="19"/>
      <c r="D374" s="46">
        <f>SUM(D375)</f>
        <v>35.700000000000003</v>
      </c>
      <c r="E374" s="46">
        <f>SUM(E375)</f>
        <v>1.4</v>
      </c>
    </row>
    <row r="375" spans="1:5" s="21" customFormat="1" x14ac:dyDescent="0.25">
      <c r="A375" s="200"/>
      <c r="B375" s="66" t="s">
        <v>107</v>
      </c>
      <c r="C375" s="11" t="s">
        <v>15</v>
      </c>
      <c r="D375" s="13">
        <f>SUM(D379+D376)</f>
        <v>35.700000000000003</v>
      </c>
      <c r="E375" s="13">
        <f>SUM(E379+E376)</f>
        <v>1.4</v>
      </c>
    </row>
    <row r="376" spans="1:5" s="21" customFormat="1" x14ac:dyDescent="0.25">
      <c r="A376" s="200"/>
      <c r="B376" s="60" t="s">
        <v>14</v>
      </c>
      <c r="C376" s="106"/>
      <c r="D376" s="80">
        <f>SUM(D377:D378)</f>
        <v>31.2</v>
      </c>
      <c r="E376" s="80">
        <f>SUM(E377:E378)</f>
        <v>1.4</v>
      </c>
    </row>
    <row r="377" spans="1:5" s="21" customFormat="1" x14ac:dyDescent="0.25">
      <c r="A377" s="200"/>
      <c r="B377" s="26" t="s">
        <v>134</v>
      </c>
      <c r="C377" s="106"/>
      <c r="D377" s="130">
        <v>9.5</v>
      </c>
      <c r="E377" s="181"/>
    </row>
    <row r="378" spans="1:5" s="21" customFormat="1" x14ac:dyDescent="0.25">
      <c r="A378" s="200"/>
      <c r="B378" s="26" t="s">
        <v>125</v>
      </c>
      <c r="C378" s="135"/>
      <c r="D378" s="98">
        <v>21.7</v>
      </c>
      <c r="E378" s="81">
        <v>1.4</v>
      </c>
    </row>
    <row r="379" spans="1:5" s="21" customFormat="1" ht="15" customHeight="1" x14ac:dyDescent="0.25">
      <c r="A379" s="200"/>
      <c r="B379" s="27" t="s">
        <v>12</v>
      </c>
      <c r="C379" s="59"/>
      <c r="D379" s="97">
        <v>4.5</v>
      </c>
      <c r="E379" s="132"/>
    </row>
    <row r="380" spans="1:5" s="21" customFormat="1" ht="18" customHeight="1" x14ac:dyDescent="0.25">
      <c r="A380" s="199" t="s">
        <v>84</v>
      </c>
      <c r="B380" s="55" t="s">
        <v>97</v>
      </c>
      <c r="C380" s="37"/>
      <c r="D380" s="46">
        <f>SUM(D381)</f>
        <v>157.10000000000002</v>
      </c>
      <c r="E380" s="47">
        <f>SUM(E381)</f>
        <v>0</v>
      </c>
    </row>
    <row r="381" spans="1:5" s="21" customFormat="1" x14ac:dyDescent="0.25">
      <c r="A381" s="224"/>
      <c r="B381" s="66" t="s">
        <v>107</v>
      </c>
      <c r="C381" s="11" t="s">
        <v>15</v>
      </c>
      <c r="D381" s="13">
        <f>SUM(D385+D382)</f>
        <v>157.10000000000002</v>
      </c>
      <c r="E381" s="50">
        <f>SUM(E385)</f>
        <v>0</v>
      </c>
    </row>
    <row r="382" spans="1:5" s="21" customFormat="1" x14ac:dyDescent="0.25">
      <c r="A382" s="224"/>
      <c r="B382" s="60" t="s">
        <v>14</v>
      </c>
      <c r="C382" s="106"/>
      <c r="D382" s="80">
        <f>SUM(D383:D384)</f>
        <v>156.80000000000001</v>
      </c>
      <c r="E382" s="50"/>
    </row>
    <row r="383" spans="1:5" s="21" customFormat="1" x14ac:dyDescent="0.25">
      <c r="A383" s="224"/>
      <c r="B383" s="26" t="s">
        <v>134</v>
      </c>
      <c r="C383" s="106"/>
      <c r="D383" s="130">
        <v>11.8</v>
      </c>
      <c r="E383" s="131"/>
    </row>
    <row r="384" spans="1:5" s="21" customFormat="1" x14ac:dyDescent="0.25">
      <c r="A384" s="224"/>
      <c r="B384" s="26" t="s">
        <v>125</v>
      </c>
      <c r="C384" s="128"/>
      <c r="D384" s="98">
        <v>145</v>
      </c>
      <c r="E384" s="133"/>
    </row>
    <row r="385" spans="1:5" s="21" customFormat="1" ht="15" customHeight="1" x14ac:dyDescent="0.25">
      <c r="A385" s="252"/>
      <c r="B385" s="27" t="s">
        <v>12</v>
      </c>
      <c r="C385" s="72"/>
      <c r="D385" s="134">
        <v>0.3</v>
      </c>
      <c r="E385" s="132"/>
    </row>
    <row r="386" spans="1:5" s="21" customFormat="1" ht="18" customHeight="1" x14ac:dyDescent="0.25">
      <c r="A386" s="199" t="s">
        <v>85</v>
      </c>
      <c r="B386" s="16" t="s">
        <v>98</v>
      </c>
      <c r="C386" s="19"/>
      <c r="D386" s="17">
        <f t="shared" ref="D386:E386" si="41">SUM(D387)</f>
        <v>15.4</v>
      </c>
      <c r="E386" s="122">
        <f t="shared" si="41"/>
        <v>0</v>
      </c>
    </row>
    <row r="387" spans="1:5" s="21" customFormat="1" ht="16.5" customHeight="1" x14ac:dyDescent="0.25">
      <c r="A387" s="224"/>
      <c r="B387" s="10" t="s">
        <v>107</v>
      </c>
      <c r="C387" s="11" t="s">
        <v>15</v>
      </c>
      <c r="D387" s="13">
        <f>SUM(D388+D391)</f>
        <v>15.4</v>
      </c>
      <c r="E387" s="50">
        <f>SUM(E388+E391)</f>
        <v>0</v>
      </c>
    </row>
    <row r="388" spans="1:5" s="21" customFormat="1" ht="15" customHeight="1" x14ac:dyDescent="0.25">
      <c r="A388" s="200"/>
      <c r="B388" s="25" t="s">
        <v>14</v>
      </c>
      <c r="C388" s="211"/>
      <c r="D388" s="6">
        <f>SUM(D389:D390)</f>
        <v>12.4</v>
      </c>
      <c r="E388" s="41"/>
    </row>
    <row r="389" spans="1:5" s="21" customFormat="1" ht="15" customHeight="1" x14ac:dyDescent="0.25">
      <c r="A389" s="200"/>
      <c r="B389" s="26" t="s">
        <v>134</v>
      </c>
      <c r="C389" s="212"/>
      <c r="D389" s="31">
        <v>3.1</v>
      </c>
      <c r="E389" s="41"/>
    </row>
    <row r="390" spans="1:5" s="24" customFormat="1" ht="15" customHeight="1" x14ac:dyDescent="0.25">
      <c r="A390" s="200"/>
      <c r="B390" s="26" t="s">
        <v>125</v>
      </c>
      <c r="C390" s="212"/>
      <c r="D390" s="31">
        <v>9.3000000000000007</v>
      </c>
      <c r="E390" s="126"/>
    </row>
    <row r="391" spans="1:5" s="21" customFormat="1" ht="15" customHeight="1" x14ac:dyDescent="0.25">
      <c r="A391" s="200"/>
      <c r="B391" s="27" t="s">
        <v>12</v>
      </c>
      <c r="C391" s="213"/>
      <c r="D391" s="6">
        <v>3</v>
      </c>
      <c r="E391" s="41"/>
    </row>
    <row r="392" spans="1:5" s="21" customFormat="1" ht="18" customHeight="1" x14ac:dyDescent="0.25">
      <c r="A392" s="199" t="s">
        <v>87</v>
      </c>
      <c r="B392" s="16" t="s">
        <v>99</v>
      </c>
      <c r="C392" s="19"/>
      <c r="D392" s="46">
        <f>SUM(D393)</f>
        <v>21.2</v>
      </c>
      <c r="E392" s="47">
        <f>SUM(E393)</f>
        <v>0</v>
      </c>
    </row>
    <row r="393" spans="1:5" s="21" customFormat="1" ht="15" customHeight="1" x14ac:dyDescent="0.25">
      <c r="A393" s="224"/>
      <c r="B393" s="66" t="s">
        <v>107</v>
      </c>
      <c r="C393" s="11" t="s">
        <v>15</v>
      </c>
      <c r="D393" s="13">
        <f>SUM(D397+D394)</f>
        <v>21.2</v>
      </c>
      <c r="E393" s="50">
        <f>SUM(E397)</f>
        <v>0</v>
      </c>
    </row>
    <row r="394" spans="1:5" s="21" customFormat="1" ht="15" customHeight="1" x14ac:dyDescent="0.25">
      <c r="A394" s="224"/>
      <c r="B394" s="60" t="s">
        <v>14</v>
      </c>
      <c r="C394" s="106"/>
      <c r="D394" s="80">
        <f>SUM(D395:D396)</f>
        <v>19.7</v>
      </c>
      <c r="E394" s="50"/>
    </row>
    <row r="395" spans="1:5" s="21" customFormat="1" ht="15" customHeight="1" x14ac:dyDescent="0.25">
      <c r="A395" s="224"/>
      <c r="B395" s="26" t="s">
        <v>134</v>
      </c>
      <c r="C395" s="106"/>
      <c r="D395" s="130">
        <v>5.7</v>
      </c>
      <c r="E395" s="131"/>
    </row>
    <row r="396" spans="1:5" s="21" customFormat="1" ht="15" customHeight="1" x14ac:dyDescent="0.25">
      <c r="A396" s="224"/>
      <c r="B396" s="26" t="s">
        <v>125</v>
      </c>
      <c r="C396" s="128"/>
      <c r="D396" s="98">
        <v>14</v>
      </c>
      <c r="E396" s="133"/>
    </row>
    <row r="397" spans="1:5" s="21" customFormat="1" ht="15" customHeight="1" x14ac:dyDescent="0.25">
      <c r="A397" s="224"/>
      <c r="B397" s="27" t="s">
        <v>12</v>
      </c>
      <c r="C397" s="69"/>
      <c r="D397" s="97">
        <v>1.5</v>
      </c>
      <c r="E397" s="132"/>
    </row>
    <row r="398" spans="1:5" s="21" customFormat="1" ht="18" customHeight="1" x14ac:dyDescent="0.25">
      <c r="A398" s="199" t="s">
        <v>89</v>
      </c>
      <c r="B398" s="16" t="s">
        <v>100</v>
      </c>
      <c r="C398" s="19"/>
      <c r="D398" s="46">
        <f>SUM(D399)</f>
        <v>7.1999999999999993</v>
      </c>
      <c r="E398" s="47">
        <f>SUM(E399)</f>
        <v>0</v>
      </c>
    </row>
    <row r="399" spans="1:5" s="21" customFormat="1" x14ac:dyDescent="0.25">
      <c r="A399" s="224"/>
      <c r="B399" s="66" t="s">
        <v>107</v>
      </c>
      <c r="C399" s="11" t="s">
        <v>15</v>
      </c>
      <c r="D399" s="13">
        <f>SUM(D402+D400)</f>
        <v>7.1999999999999993</v>
      </c>
      <c r="E399" s="50">
        <f>SUM(E402)</f>
        <v>0</v>
      </c>
    </row>
    <row r="400" spans="1:5" s="21" customFormat="1" x14ac:dyDescent="0.25">
      <c r="A400" s="200"/>
      <c r="B400" s="60" t="s">
        <v>14</v>
      </c>
      <c r="C400" s="106"/>
      <c r="D400" s="80">
        <f>SUM(D401:D401)</f>
        <v>6.1</v>
      </c>
      <c r="E400" s="50"/>
    </row>
    <row r="401" spans="1:5" s="21" customFormat="1" x14ac:dyDescent="0.25">
      <c r="A401" s="200"/>
      <c r="B401" s="26" t="s">
        <v>134</v>
      </c>
      <c r="C401" s="106"/>
      <c r="D401" s="98">
        <v>6.1</v>
      </c>
      <c r="E401" s="125"/>
    </row>
    <row r="402" spans="1:5" s="21" customFormat="1" ht="15" customHeight="1" x14ac:dyDescent="0.25">
      <c r="A402" s="200"/>
      <c r="B402" s="27" t="s">
        <v>12</v>
      </c>
      <c r="C402" s="69"/>
      <c r="D402" s="6">
        <v>1.1000000000000001</v>
      </c>
      <c r="E402" s="41"/>
    </row>
    <row r="403" spans="1:5" s="21" customFormat="1" ht="18" customHeight="1" x14ac:dyDescent="0.25">
      <c r="A403" s="199" t="s">
        <v>91</v>
      </c>
      <c r="B403" s="16" t="s">
        <v>101</v>
      </c>
      <c r="C403" s="19"/>
      <c r="D403" s="46">
        <f>SUM(D404)</f>
        <v>8.1999999999999993</v>
      </c>
      <c r="E403" s="47">
        <f>SUM(E404)</f>
        <v>0</v>
      </c>
    </row>
    <row r="404" spans="1:5" s="21" customFormat="1" ht="15" customHeight="1" x14ac:dyDescent="0.25">
      <c r="A404" s="224"/>
      <c r="B404" s="66" t="s">
        <v>107</v>
      </c>
      <c r="C404" s="11" t="s">
        <v>15</v>
      </c>
      <c r="D404" s="13">
        <f>SUM(D407+D405)</f>
        <v>8.1999999999999993</v>
      </c>
      <c r="E404" s="50">
        <f>SUM(E407)</f>
        <v>0</v>
      </c>
    </row>
    <row r="405" spans="1:5" s="21" customFormat="1" ht="15" customHeight="1" x14ac:dyDescent="0.25">
      <c r="A405" s="200"/>
      <c r="B405" s="60" t="s">
        <v>14</v>
      </c>
      <c r="C405" s="106"/>
      <c r="D405" s="80">
        <f>SUM(D406:D406)</f>
        <v>7.2</v>
      </c>
      <c r="E405" s="50"/>
    </row>
    <row r="406" spans="1:5" s="21" customFormat="1" ht="15" customHeight="1" x14ac:dyDescent="0.25">
      <c r="A406" s="200"/>
      <c r="B406" s="26" t="s">
        <v>134</v>
      </c>
      <c r="C406" s="106"/>
      <c r="D406" s="98">
        <v>7.2</v>
      </c>
      <c r="E406" s="125"/>
    </row>
    <row r="407" spans="1:5" s="21" customFormat="1" ht="15" customHeight="1" x14ac:dyDescent="0.25">
      <c r="A407" s="200"/>
      <c r="B407" s="27" t="s">
        <v>12</v>
      </c>
      <c r="C407" s="69"/>
      <c r="D407" s="6">
        <v>1</v>
      </c>
      <c r="E407" s="41"/>
    </row>
    <row r="408" spans="1:5" s="21" customFormat="1" ht="18" customHeight="1" x14ac:dyDescent="0.25">
      <c r="A408" s="199" t="s">
        <v>137</v>
      </c>
      <c r="B408" s="16" t="s">
        <v>102</v>
      </c>
      <c r="C408" s="19"/>
      <c r="D408" s="46">
        <f>SUM(D409)</f>
        <v>7.5</v>
      </c>
      <c r="E408" s="47">
        <f>SUM(E409)</f>
        <v>0</v>
      </c>
    </row>
    <row r="409" spans="1:5" s="21" customFormat="1" ht="15" customHeight="1" x14ac:dyDescent="0.25">
      <c r="A409" s="224"/>
      <c r="B409" s="66" t="s">
        <v>107</v>
      </c>
      <c r="C409" s="11" t="s">
        <v>15</v>
      </c>
      <c r="D409" s="13">
        <f>SUM(D413+D410)</f>
        <v>7.5</v>
      </c>
      <c r="E409" s="50">
        <f>SUM(E413)</f>
        <v>0</v>
      </c>
    </row>
    <row r="410" spans="1:5" s="21" customFormat="1" ht="15" customHeight="1" x14ac:dyDescent="0.25">
      <c r="A410" s="224"/>
      <c r="B410" s="60" t="s">
        <v>14</v>
      </c>
      <c r="C410" s="106"/>
      <c r="D410" s="80">
        <f>SUM(D411:D412)</f>
        <v>6.5</v>
      </c>
      <c r="E410" s="50"/>
    </row>
    <row r="411" spans="1:5" s="21" customFormat="1" ht="15" customHeight="1" x14ac:dyDescent="0.25">
      <c r="A411" s="224"/>
      <c r="B411" s="26" t="s">
        <v>134</v>
      </c>
      <c r="C411" s="106"/>
      <c r="D411" s="130">
        <v>3</v>
      </c>
      <c r="E411" s="131"/>
    </row>
    <row r="412" spans="1:5" s="21" customFormat="1" ht="15" customHeight="1" x14ac:dyDescent="0.25">
      <c r="A412" s="224"/>
      <c r="B412" s="26" t="s">
        <v>125</v>
      </c>
      <c r="C412" s="128"/>
      <c r="D412" s="98">
        <v>3.5</v>
      </c>
      <c r="E412" s="133"/>
    </row>
    <row r="413" spans="1:5" s="21" customFormat="1" ht="15" customHeight="1" x14ac:dyDescent="0.25">
      <c r="A413" s="224"/>
      <c r="B413" s="27" t="s">
        <v>12</v>
      </c>
      <c r="C413" s="72"/>
      <c r="D413" s="134">
        <v>1</v>
      </c>
      <c r="E413" s="132"/>
    </row>
    <row r="414" spans="1:5" s="21" customFormat="1" ht="18" customHeight="1" x14ac:dyDescent="0.25">
      <c r="A414" s="199" t="s">
        <v>138</v>
      </c>
      <c r="B414" s="16" t="s">
        <v>103</v>
      </c>
      <c r="C414" s="19"/>
      <c r="D414" s="46">
        <f>SUM(D415)</f>
        <v>153.19999999999999</v>
      </c>
      <c r="E414" s="46">
        <f>SUM(E415)</f>
        <v>5.4</v>
      </c>
    </row>
    <row r="415" spans="1:5" s="21" customFormat="1" ht="15" customHeight="1" x14ac:dyDescent="0.25">
      <c r="A415" s="224"/>
      <c r="B415" s="64" t="s">
        <v>119</v>
      </c>
      <c r="C415" s="54" t="s">
        <v>17</v>
      </c>
      <c r="D415" s="13">
        <f>SUM(D419+D416)</f>
        <v>153.19999999999999</v>
      </c>
      <c r="E415" s="40">
        <f>SUM(E419)</f>
        <v>5.4</v>
      </c>
    </row>
    <row r="416" spans="1:5" s="21" customFormat="1" ht="15" customHeight="1" x14ac:dyDescent="0.25">
      <c r="A416" s="200"/>
      <c r="B416" s="60" t="s">
        <v>14</v>
      </c>
      <c r="C416" s="201"/>
      <c r="D416" s="80">
        <f>SUM(D417:D418)</f>
        <v>111.4</v>
      </c>
      <c r="E416" s="81"/>
    </row>
    <row r="417" spans="1:5" s="21" customFormat="1" ht="15" customHeight="1" x14ac:dyDescent="0.25">
      <c r="A417" s="200"/>
      <c r="B417" s="26" t="s">
        <v>134</v>
      </c>
      <c r="C417" s="202"/>
      <c r="D417" s="81">
        <v>3.9</v>
      </c>
      <c r="E417" s="82"/>
    </row>
    <row r="418" spans="1:5" s="21" customFormat="1" ht="15" customHeight="1" x14ac:dyDescent="0.25">
      <c r="A418" s="200"/>
      <c r="B418" s="26" t="s">
        <v>125</v>
      </c>
      <c r="C418" s="202"/>
      <c r="D418" s="81">
        <v>107.5</v>
      </c>
      <c r="E418" s="82"/>
    </row>
    <row r="419" spans="1:5" s="21" customFormat="1" ht="15" customHeight="1" x14ac:dyDescent="0.25">
      <c r="A419" s="200"/>
      <c r="B419" s="27" t="s">
        <v>12</v>
      </c>
      <c r="C419" s="203"/>
      <c r="D419" s="97">
        <v>41.8</v>
      </c>
      <c r="E419" s="132">
        <v>5.4</v>
      </c>
    </row>
    <row r="420" spans="1:5" s="21" customFormat="1" ht="18" customHeight="1" x14ac:dyDescent="0.25">
      <c r="A420" s="253" t="s">
        <v>139</v>
      </c>
      <c r="B420" s="142" t="s">
        <v>140</v>
      </c>
      <c r="C420" s="19"/>
      <c r="D420" s="46">
        <f>SUM(D421)</f>
        <v>25.7</v>
      </c>
      <c r="E420" s="46">
        <f>SUM(E421)</f>
        <v>5.2</v>
      </c>
    </row>
    <row r="421" spans="1:5" s="21" customFormat="1" ht="15" customHeight="1" x14ac:dyDescent="0.25">
      <c r="A421" s="253"/>
      <c r="B421" s="143" t="s">
        <v>110</v>
      </c>
      <c r="C421" s="11" t="s">
        <v>18</v>
      </c>
      <c r="D421" s="13">
        <f>SUM(D422)</f>
        <v>25.7</v>
      </c>
      <c r="E421" s="13">
        <f>SUM(E422)</f>
        <v>5.2</v>
      </c>
    </row>
    <row r="422" spans="1:5" s="21" customFormat="1" ht="15" customHeight="1" x14ac:dyDescent="0.25">
      <c r="A422" s="253"/>
      <c r="B422" s="144" t="s">
        <v>14</v>
      </c>
      <c r="C422" s="141"/>
      <c r="D422" s="80">
        <f>SUM(D423:D423)</f>
        <v>25.7</v>
      </c>
      <c r="E422" s="80">
        <f>SUM(E423:E423)</f>
        <v>5.2</v>
      </c>
    </row>
    <row r="423" spans="1:5" s="21" customFormat="1" ht="15" customHeight="1" x14ac:dyDescent="0.25">
      <c r="A423" s="254"/>
      <c r="B423" s="26" t="s">
        <v>125</v>
      </c>
      <c r="C423" s="141"/>
      <c r="D423" s="130">
        <v>25.7</v>
      </c>
      <c r="E423" s="174">
        <v>5.2</v>
      </c>
    </row>
    <row r="424" spans="1:5" s="21" customFormat="1" ht="21" customHeight="1" x14ac:dyDescent="0.25">
      <c r="A424" s="221" t="s">
        <v>104</v>
      </c>
      <c r="B424" s="221"/>
      <c r="C424" s="2"/>
      <c r="D424" s="3">
        <f>SUM(D457+D453+D447+D441+D436+D430+D425)</f>
        <v>7331.9</v>
      </c>
      <c r="E424" s="3">
        <f>SUM(E457+E453+E447+E441+E436+E430+E425)</f>
        <v>25.200000000000003</v>
      </c>
    </row>
    <row r="425" spans="1:5" s="21" customFormat="1" ht="15" customHeight="1" x14ac:dyDescent="0.25">
      <c r="A425" s="222" t="s">
        <v>105</v>
      </c>
      <c r="B425" s="223"/>
      <c r="C425" s="129" t="s">
        <v>8</v>
      </c>
      <c r="D425" s="4">
        <f>SUM(D429+D426)</f>
        <v>228.50000000000003</v>
      </c>
      <c r="E425" s="56">
        <f>SUM(E429)</f>
        <v>0</v>
      </c>
    </row>
    <row r="426" spans="1:5" s="21" customFormat="1" ht="15" customHeight="1" x14ac:dyDescent="0.25">
      <c r="A426" s="222"/>
      <c r="B426" s="25" t="s">
        <v>11</v>
      </c>
      <c r="C426" s="207"/>
      <c r="D426" s="4">
        <f>SUM(D427:D428)</f>
        <v>222.70000000000002</v>
      </c>
      <c r="E426" s="56"/>
    </row>
    <row r="427" spans="1:5" s="21" customFormat="1" ht="15" customHeight="1" x14ac:dyDescent="0.25">
      <c r="A427" s="225"/>
      <c r="B427" s="26" t="s">
        <v>134</v>
      </c>
      <c r="C427" s="208"/>
      <c r="D427" s="67">
        <f>SUM(D14+D18+D50+D61+D76+D92+D106+D120+D131+D147+D163+D174+D186+D199+D218)</f>
        <v>50.9</v>
      </c>
      <c r="E427" s="56"/>
    </row>
    <row r="428" spans="1:5" s="21" customFormat="1" ht="15" customHeight="1" x14ac:dyDescent="0.25">
      <c r="A428" s="225"/>
      <c r="B428" s="26" t="s">
        <v>125</v>
      </c>
      <c r="C428" s="208"/>
      <c r="D428" s="67">
        <f>SUM(D148+D132+D187+D200+D219+D19+D93)</f>
        <v>171.8</v>
      </c>
      <c r="E428" s="56"/>
    </row>
    <row r="429" spans="1:5" s="21" customFormat="1" ht="15" customHeight="1" x14ac:dyDescent="0.25">
      <c r="A429" s="226"/>
      <c r="B429" s="27" t="s">
        <v>12</v>
      </c>
      <c r="C429" s="209"/>
      <c r="D429" s="33">
        <f>SUM(D20)</f>
        <v>5.8</v>
      </c>
      <c r="E429" s="33"/>
    </row>
    <row r="430" spans="1:5" s="21" customFormat="1" ht="15" customHeight="1" x14ac:dyDescent="0.25">
      <c r="A430" s="228" t="s">
        <v>106</v>
      </c>
      <c r="B430" s="229"/>
      <c r="C430" s="140" t="s">
        <v>13</v>
      </c>
      <c r="D430" s="5">
        <f>SUM(D431+D435+D432)</f>
        <v>3373.8999999999996</v>
      </c>
      <c r="E430" s="5">
        <f>SUM(E431+E435+E432)</f>
        <v>11.9</v>
      </c>
    </row>
    <row r="431" spans="1:5" s="21" customFormat="1" ht="15" customHeight="1" x14ac:dyDescent="0.25">
      <c r="A431" s="227"/>
      <c r="B431" s="25" t="s">
        <v>128</v>
      </c>
      <c r="C431" s="223"/>
      <c r="D431" s="33">
        <f>SUM(D330)</f>
        <v>0.3</v>
      </c>
      <c r="E431" s="33"/>
    </row>
    <row r="432" spans="1:5" s="21" customFormat="1" ht="15" customHeight="1" x14ac:dyDescent="0.25">
      <c r="A432" s="227"/>
      <c r="B432" s="60" t="s">
        <v>11</v>
      </c>
      <c r="C432" s="234"/>
      <c r="D432" s="33">
        <f>SUM(D433:D434)</f>
        <v>3247.2999999999997</v>
      </c>
      <c r="E432" s="33">
        <f>SUM(E433:E434)</f>
        <v>11.9</v>
      </c>
    </row>
    <row r="433" spans="1:5" s="21" customFormat="1" ht="15" customHeight="1" x14ac:dyDescent="0.25">
      <c r="A433" s="227"/>
      <c r="B433" s="26" t="s">
        <v>134</v>
      </c>
      <c r="C433" s="234"/>
      <c r="D433" s="34">
        <f>SUM(D223+D229+D235+D241+D247+D253+D259+D271+D277+D283+D289+D295+D301+D310+D316+D322+D328+D335+D265)</f>
        <v>366.19999999999987</v>
      </c>
      <c r="E433" s="33"/>
    </row>
    <row r="434" spans="1:5" s="24" customFormat="1" ht="15" customHeight="1" x14ac:dyDescent="0.25">
      <c r="A434" s="227"/>
      <c r="B434" s="26" t="s">
        <v>125</v>
      </c>
      <c r="C434" s="234"/>
      <c r="D434" s="34">
        <f>SUM(D230+D242+D254+D296+D323+D224+D236+D248+D260+D266+D272+D278+D284+D290+D302+D317+D311+D329+D336+D23)</f>
        <v>2881.1</v>
      </c>
      <c r="E434" s="34">
        <f>SUM(E230+E242+E254+E296+E323+E224+E236+E248+E260+E266+E272+E278+E284+E290+E302+E317+E311+E329+E336)</f>
        <v>11.9</v>
      </c>
    </row>
    <row r="435" spans="1:5" s="21" customFormat="1" ht="15" customHeight="1" x14ac:dyDescent="0.25">
      <c r="A435" s="227"/>
      <c r="B435" s="27" t="s">
        <v>12</v>
      </c>
      <c r="C435" s="235"/>
      <c r="D435" s="33">
        <f>SUM(D225+D231+D237+D249+D255+D261+D267+D273+D285+D291+D297+D303+D312+D318+D324+D331+D337+D243+D279)</f>
        <v>126.29999999999997</v>
      </c>
      <c r="E435" s="33"/>
    </row>
    <row r="436" spans="1:5" s="21" customFormat="1" ht="15" customHeight="1" x14ac:dyDescent="0.25">
      <c r="A436" s="228" t="s">
        <v>107</v>
      </c>
      <c r="B436" s="229"/>
      <c r="C436" s="140" t="s">
        <v>15</v>
      </c>
      <c r="D436" s="5">
        <f>SUM(D437+D440)</f>
        <v>627</v>
      </c>
      <c r="E436" s="5">
        <f>SUM(E437+E440)</f>
        <v>2.7</v>
      </c>
    </row>
    <row r="437" spans="1:5" s="21" customFormat="1" ht="15" customHeight="1" x14ac:dyDescent="0.25">
      <c r="A437" s="227"/>
      <c r="B437" s="25" t="s">
        <v>11</v>
      </c>
      <c r="C437" s="223"/>
      <c r="D437" s="33">
        <f>SUM(D438:D439)</f>
        <v>602.79999999999995</v>
      </c>
      <c r="E437" s="33">
        <f>SUM(E438:E439)</f>
        <v>2.7</v>
      </c>
    </row>
    <row r="438" spans="1:5" s="21" customFormat="1" ht="15" customHeight="1" x14ac:dyDescent="0.25">
      <c r="A438" s="227"/>
      <c r="B438" s="26" t="s">
        <v>134</v>
      </c>
      <c r="C438" s="234"/>
      <c r="D438" s="34">
        <f>SUM(D26+D341+D347+D353+D359+D365+D371+D377+D383+D389+D395+D401+D406+D411)</f>
        <v>111.49999999999999</v>
      </c>
      <c r="E438" s="33"/>
    </row>
    <row r="439" spans="1:5" s="24" customFormat="1" ht="15" customHeight="1" x14ac:dyDescent="0.25">
      <c r="A439" s="227"/>
      <c r="B439" s="26" t="s">
        <v>125</v>
      </c>
      <c r="C439" s="234"/>
      <c r="D439" s="34">
        <f>SUM(D390+D342+D348+D366+D378+D384+D396+D412+D79+D109+D151+D203+D27+D64+D135+D372+D360+D354)</f>
        <v>491.29999999999995</v>
      </c>
      <c r="E439" s="34">
        <f>SUM(E390+E342+E348+E366+E378+E384+E396+E412+E79+E109+E151+E203+E27+E64+E135+E372+E360+E354)</f>
        <v>2.7</v>
      </c>
    </row>
    <row r="440" spans="1:5" s="21" customFormat="1" ht="15" customHeight="1" x14ac:dyDescent="0.25">
      <c r="A440" s="227"/>
      <c r="B440" s="27" t="s">
        <v>12</v>
      </c>
      <c r="C440" s="235"/>
      <c r="D440" s="33">
        <f>SUM(D343+D349+D355+D361+D367+D373+D379+D385+D391+D397+D402+D407+D413)</f>
        <v>24.200000000000003</v>
      </c>
      <c r="E440" s="33"/>
    </row>
    <row r="441" spans="1:5" s="21" customFormat="1" ht="15" customHeight="1" x14ac:dyDescent="0.25">
      <c r="A441" s="228" t="s">
        <v>108</v>
      </c>
      <c r="B441" s="229"/>
      <c r="C441" s="140" t="s">
        <v>16</v>
      </c>
      <c r="D441" s="5">
        <f>SUM(D443+D446+D442)</f>
        <v>2019.7</v>
      </c>
      <c r="E441" s="53">
        <f>SUM(E443+E446)</f>
        <v>0</v>
      </c>
    </row>
    <row r="442" spans="1:5" s="21" customFormat="1" ht="15" customHeight="1" x14ac:dyDescent="0.25">
      <c r="A442" s="222"/>
      <c r="B442" s="25" t="s">
        <v>129</v>
      </c>
      <c r="C442" s="231"/>
      <c r="D442" s="33">
        <f>SUM(D29)</f>
        <v>167.6</v>
      </c>
      <c r="E442" s="53"/>
    </row>
    <row r="443" spans="1:5" s="21" customFormat="1" ht="15" customHeight="1" x14ac:dyDescent="0.25">
      <c r="A443" s="225"/>
      <c r="B443" s="60" t="s">
        <v>11</v>
      </c>
      <c r="C443" s="232"/>
      <c r="D443" s="33">
        <f>SUM(D444:D445)</f>
        <v>1818.9</v>
      </c>
      <c r="E443" s="33"/>
    </row>
    <row r="444" spans="1:5" s="21" customFormat="1" ht="15" customHeight="1" x14ac:dyDescent="0.25">
      <c r="A444" s="225"/>
      <c r="B444" s="26" t="s">
        <v>134</v>
      </c>
      <c r="C444" s="232"/>
      <c r="D444" s="34">
        <f>SUM(D31+D67+D82+D96+D138+D154+D177+D190+D206)</f>
        <v>54.499999999999993</v>
      </c>
      <c r="E444" s="33"/>
    </row>
    <row r="445" spans="1:5" s="24" customFormat="1" ht="15" customHeight="1" x14ac:dyDescent="0.25">
      <c r="A445" s="225"/>
      <c r="B445" s="26" t="s">
        <v>125</v>
      </c>
      <c r="C445" s="232"/>
      <c r="D445" s="34">
        <f>SUM(D32+D53+D68+D83+D97+D123+D139+D178+D191+D207+D112+D155+D166+D306)</f>
        <v>1764.4</v>
      </c>
      <c r="E445" s="34"/>
    </row>
    <row r="446" spans="1:5" s="21" customFormat="1" ht="15" customHeight="1" x14ac:dyDescent="0.25">
      <c r="A446" s="226"/>
      <c r="B446" s="27" t="s">
        <v>12</v>
      </c>
      <c r="C446" s="233"/>
      <c r="D446" s="33">
        <f>SUM(D54+D69+D84+D98+D113+D124+D140+D156+D167+D179+D192+D208)</f>
        <v>33.200000000000003</v>
      </c>
      <c r="E446" s="33"/>
    </row>
    <row r="447" spans="1:5" s="21" customFormat="1" ht="15" customHeight="1" x14ac:dyDescent="0.25">
      <c r="A447" s="228" t="s">
        <v>109</v>
      </c>
      <c r="B447" s="229"/>
      <c r="C447" s="140" t="s">
        <v>17</v>
      </c>
      <c r="D447" s="5">
        <f>SUM(D448+D452)</f>
        <v>626.4</v>
      </c>
      <c r="E447" s="5">
        <f>SUM(E448+E452)</f>
        <v>5.4</v>
      </c>
    </row>
    <row r="448" spans="1:5" s="21" customFormat="1" ht="15" customHeight="1" x14ac:dyDescent="0.25">
      <c r="A448" s="227"/>
      <c r="B448" s="25" t="s">
        <v>14</v>
      </c>
      <c r="C448" s="223"/>
      <c r="D448" s="33">
        <f>SUM(D449:D451)</f>
        <v>584.6</v>
      </c>
      <c r="E448" s="33"/>
    </row>
    <row r="449" spans="1:5" s="21" customFormat="1" ht="15" customHeight="1" x14ac:dyDescent="0.25">
      <c r="A449" s="227"/>
      <c r="B449" s="26" t="s">
        <v>134</v>
      </c>
      <c r="C449" s="234"/>
      <c r="D449" s="34">
        <f>SUM(D35+D57+D72+D87+D101+D116+D127+D143+D159+D170+D182+D195+D211+D417)</f>
        <v>51.70000000000001</v>
      </c>
      <c r="E449" s="33"/>
    </row>
    <row r="450" spans="1:5" s="24" customFormat="1" ht="15" customHeight="1" x14ac:dyDescent="0.25">
      <c r="A450" s="227"/>
      <c r="B450" s="26" t="s">
        <v>133</v>
      </c>
      <c r="C450" s="234"/>
      <c r="D450" s="34">
        <f>SUM(D37)</f>
        <v>400.5</v>
      </c>
      <c r="E450" s="34"/>
    </row>
    <row r="451" spans="1:5" s="24" customFormat="1" ht="15" customHeight="1" x14ac:dyDescent="0.25">
      <c r="A451" s="227"/>
      <c r="B451" s="26" t="s">
        <v>125</v>
      </c>
      <c r="C451" s="234"/>
      <c r="D451" s="34">
        <f>SUM(D418+D36+D102+D88)</f>
        <v>132.4</v>
      </c>
      <c r="E451" s="34"/>
    </row>
    <row r="452" spans="1:5" s="21" customFormat="1" ht="15" customHeight="1" x14ac:dyDescent="0.25">
      <c r="A452" s="227"/>
      <c r="B452" s="27" t="s">
        <v>12</v>
      </c>
      <c r="C452" s="235"/>
      <c r="D452" s="33">
        <f>SUM(D419)</f>
        <v>41.8</v>
      </c>
      <c r="E452" s="33">
        <f>SUM(E419)</f>
        <v>5.4</v>
      </c>
    </row>
    <row r="453" spans="1:5" s="21" customFormat="1" ht="15" customHeight="1" x14ac:dyDescent="0.25">
      <c r="A453" s="228" t="s">
        <v>110</v>
      </c>
      <c r="B453" s="228"/>
      <c r="C453" s="140" t="s">
        <v>18</v>
      </c>
      <c r="D453" s="5">
        <f>SUM(D456+D454)</f>
        <v>49.099999999999994</v>
      </c>
      <c r="E453" s="5">
        <f>SUM(E456+E454)</f>
        <v>5.2</v>
      </c>
    </row>
    <row r="454" spans="1:5" s="21" customFormat="1" ht="15" customHeight="1" x14ac:dyDescent="0.25">
      <c r="A454" s="225"/>
      <c r="B454" s="25" t="s">
        <v>14</v>
      </c>
      <c r="C454" s="231"/>
      <c r="D454" s="33">
        <f>SUM(D455)</f>
        <v>31.7</v>
      </c>
      <c r="E454" s="33">
        <f>SUM(E455)</f>
        <v>5.2</v>
      </c>
    </row>
    <row r="455" spans="1:5" s="21" customFormat="1" ht="15" customHeight="1" x14ac:dyDescent="0.25">
      <c r="A455" s="225"/>
      <c r="B455" s="26" t="s">
        <v>125</v>
      </c>
      <c r="C455" s="232"/>
      <c r="D455" s="34">
        <f>SUM(D423+D40)</f>
        <v>31.7</v>
      </c>
      <c r="E455" s="34">
        <f>SUM(E423+E40)</f>
        <v>5.2</v>
      </c>
    </row>
    <row r="456" spans="1:5" s="21" customFormat="1" ht="15" customHeight="1" x14ac:dyDescent="0.25">
      <c r="A456" s="225"/>
      <c r="B456" s="139" t="s">
        <v>111</v>
      </c>
      <c r="C456" s="233"/>
      <c r="D456" s="35">
        <f>SUM(D41)</f>
        <v>17.399999999999999</v>
      </c>
      <c r="E456" s="35"/>
    </row>
    <row r="457" spans="1:5" s="21" customFormat="1" ht="15" customHeight="1" x14ac:dyDescent="0.25">
      <c r="A457" s="228" t="s">
        <v>112</v>
      </c>
      <c r="B457" s="228"/>
      <c r="C457" s="140" t="s">
        <v>20</v>
      </c>
      <c r="D457" s="5">
        <f>SUM(D458+D462)</f>
        <v>407.3</v>
      </c>
      <c r="E457" s="53">
        <f>SUM(E458+E462)</f>
        <v>0</v>
      </c>
    </row>
    <row r="458" spans="1:5" s="21" customFormat="1" ht="15" customHeight="1" x14ac:dyDescent="0.25">
      <c r="A458" s="227"/>
      <c r="B458" s="25" t="s">
        <v>11</v>
      </c>
      <c r="C458" s="223"/>
      <c r="D458" s="33">
        <f>SUM(D459:D461)</f>
        <v>116.8</v>
      </c>
      <c r="E458" s="33"/>
    </row>
    <row r="459" spans="1:5" s="21" customFormat="1" ht="15" customHeight="1" x14ac:dyDescent="0.25">
      <c r="A459" s="227"/>
      <c r="B459" s="26" t="s">
        <v>134</v>
      </c>
      <c r="C459" s="234"/>
      <c r="D459" s="34">
        <f>SUM(D44)</f>
        <v>0.3</v>
      </c>
      <c r="E459" s="33"/>
    </row>
    <row r="460" spans="1:5" s="24" customFormat="1" ht="15" customHeight="1" x14ac:dyDescent="0.25">
      <c r="A460" s="227"/>
      <c r="B460" s="26" t="s">
        <v>126</v>
      </c>
      <c r="C460" s="234"/>
      <c r="D460" s="34">
        <f>SUM(D45)</f>
        <v>116</v>
      </c>
      <c r="E460" s="34"/>
    </row>
    <row r="461" spans="1:5" s="24" customFormat="1" ht="15" customHeight="1" x14ac:dyDescent="0.25">
      <c r="A461" s="227"/>
      <c r="B461" s="26" t="s">
        <v>125</v>
      </c>
      <c r="C461" s="234"/>
      <c r="D461" s="34">
        <f>SUM(D214)</f>
        <v>0.5</v>
      </c>
      <c r="E461" s="34"/>
    </row>
    <row r="462" spans="1:5" s="21" customFormat="1" ht="15" customHeight="1" x14ac:dyDescent="0.25">
      <c r="A462" s="227"/>
      <c r="B462" s="139" t="s">
        <v>111</v>
      </c>
      <c r="C462" s="235"/>
      <c r="D462" s="35">
        <f>SUM(D46)</f>
        <v>290.5</v>
      </c>
      <c r="E462" s="35"/>
    </row>
    <row r="463" spans="1:5" x14ac:dyDescent="0.25">
      <c r="A463" s="230" t="s">
        <v>113</v>
      </c>
      <c r="B463" s="230"/>
      <c r="C463" s="230"/>
      <c r="D463" s="230"/>
      <c r="E463" s="230"/>
    </row>
  </sheetData>
  <mergeCells count="125">
    <mergeCell ref="C86:C88"/>
    <mergeCell ref="A250:A255"/>
    <mergeCell ref="A268:A273"/>
    <mergeCell ref="C78:C79"/>
    <mergeCell ref="C108:C109"/>
    <mergeCell ref="C111:C113"/>
    <mergeCell ref="C130:C132"/>
    <mergeCell ref="C185:C187"/>
    <mergeCell ref="C198:C200"/>
    <mergeCell ref="C202:C203"/>
    <mergeCell ref="A215:A219"/>
    <mergeCell ref="C150:C151"/>
    <mergeCell ref="A196:A208"/>
    <mergeCell ref="A220:A225"/>
    <mergeCell ref="C240:C243"/>
    <mergeCell ref="A144:A156"/>
    <mergeCell ref="A171:A179"/>
    <mergeCell ref="C100:C102"/>
    <mergeCell ref="C119:C120"/>
    <mergeCell ref="C126:C127"/>
    <mergeCell ref="C146:C148"/>
    <mergeCell ref="A262:A267"/>
    <mergeCell ref="A256:A261"/>
    <mergeCell ref="C134:C135"/>
    <mergeCell ref="C234:C237"/>
    <mergeCell ref="A431:A435"/>
    <mergeCell ref="A338:A343"/>
    <mergeCell ref="A344:A349"/>
    <mergeCell ref="A350:A355"/>
    <mergeCell ref="A307:A312"/>
    <mergeCell ref="A183:A192"/>
    <mergeCell ref="A226:A231"/>
    <mergeCell ref="C431:C435"/>
    <mergeCell ref="A374:A379"/>
    <mergeCell ref="A408:A413"/>
    <mergeCell ref="A414:A419"/>
    <mergeCell ref="A430:B430"/>
    <mergeCell ref="A232:A237"/>
    <mergeCell ref="A238:A243"/>
    <mergeCell ref="A244:A249"/>
    <mergeCell ref="A286:A291"/>
    <mergeCell ref="A298:A303"/>
    <mergeCell ref="A380:A385"/>
    <mergeCell ref="A403:A407"/>
    <mergeCell ref="A392:A397"/>
    <mergeCell ref="A420:A423"/>
    <mergeCell ref="A356:A361"/>
    <mergeCell ref="A332:A337"/>
    <mergeCell ref="C294:C297"/>
    <mergeCell ref="A7:E7"/>
    <mergeCell ref="A117:A124"/>
    <mergeCell ref="A58:A69"/>
    <mergeCell ref="A73:A84"/>
    <mergeCell ref="A89:A98"/>
    <mergeCell ref="A103:A113"/>
    <mergeCell ref="C34:C37"/>
    <mergeCell ref="C43:C46"/>
    <mergeCell ref="A15:A46"/>
    <mergeCell ref="C29:C32"/>
    <mergeCell ref="A47:A54"/>
    <mergeCell ref="C52:C53"/>
    <mergeCell ref="C105:C106"/>
    <mergeCell ref="C39:C41"/>
    <mergeCell ref="A11:A14"/>
    <mergeCell ref="C13:C14"/>
    <mergeCell ref="C17:C18"/>
    <mergeCell ref="C49:C50"/>
    <mergeCell ref="C56:C57"/>
    <mergeCell ref="C60:C61"/>
    <mergeCell ref="C71:C72"/>
    <mergeCell ref="C75:C76"/>
    <mergeCell ref="C91:C93"/>
    <mergeCell ref="A458:A462"/>
    <mergeCell ref="A436:B436"/>
    <mergeCell ref="A437:A440"/>
    <mergeCell ref="A441:B441"/>
    <mergeCell ref="A463:E463"/>
    <mergeCell ref="A447:B447"/>
    <mergeCell ref="A448:A452"/>
    <mergeCell ref="A453:B453"/>
    <mergeCell ref="A457:B457"/>
    <mergeCell ref="C442:C446"/>
    <mergeCell ref="C448:C452"/>
    <mergeCell ref="C458:C462"/>
    <mergeCell ref="A442:A446"/>
    <mergeCell ref="C437:C440"/>
    <mergeCell ref="A454:A456"/>
    <mergeCell ref="C454:C456"/>
    <mergeCell ref="A368:A373"/>
    <mergeCell ref="A274:A279"/>
    <mergeCell ref="A424:B424"/>
    <mergeCell ref="A425:B425"/>
    <mergeCell ref="A398:A402"/>
    <mergeCell ref="A386:A391"/>
    <mergeCell ref="A426:A429"/>
    <mergeCell ref="A280:A285"/>
    <mergeCell ref="A292:A297"/>
    <mergeCell ref="A313:A318"/>
    <mergeCell ref="A362:A367"/>
    <mergeCell ref="A319:A324"/>
    <mergeCell ref="A325:A331"/>
    <mergeCell ref="C22:C23"/>
    <mergeCell ref="C305:C306"/>
    <mergeCell ref="C25:C27"/>
    <mergeCell ref="C63:C64"/>
    <mergeCell ref="A160:A167"/>
    <mergeCell ref="A128:A140"/>
    <mergeCell ref="C416:C419"/>
    <mergeCell ref="C327:C331"/>
    <mergeCell ref="C426:C429"/>
    <mergeCell ref="C169:C170"/>
    <mergeCell ref="C173:C174"/>
    <mergeCell ref="C181:C182"/>
    <mergeCell ref="C194:C195"/>
    <mergeCell ref="C115:C116"/>
    <mergeCell ref="C142:C143"/>
    <mergeCell ref="C158:C159"/>
    <mergeCell ref="C162:C163"/>
    <mergeCell ref="C228:C231"/>
    <mergeCell ref="C388:C391"/>
    <mergeCell ref="C165:C167"/>
    <mergeCell ref="C252:C255"/>
    <mergeCell ref="C217:C218"/>
    <mergeCell ref="C210:C211"/>
    <mergeCell ref="C321:C324"/>
  </mergeCells>
  <pageMargins left="0.28999999999999998" right="0.2" top="0.62992125984251968" bottom="0.19685039370078741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2023-01-25T12:26:36Z</cp:lastPrinted>
  <dcterms:created xsi:type="dcterms:W3CDTF">2018-02-01T13:57:35Z</dcterms:created>
  <dcterms:modified xsi:type="dcterms:W3CDTF">2023-09-13T07:25:05Z</dcterms:modified>
</cp:coreProperties>
</file>