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6-22\"/>
    </mc:Choice>
  </mc:AlternateContent>
  <bookViews>
    <workbookView xWindow="0" yWindow="0" windowWidth="27345" windowHeight="126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1" i="1" l="1"/>
  <c r="D103" i="1" l="1"/>
  <c r="D400" i="1" l="1"/>
  <c r="E21" i="1"/>
  <c r="D21" i="1"/>
  <c r="D423" i="1"/>
  <c r="D422" i="1" l="1"/>
  <c r="E422" i="1"/>
  <c r="E403" i="1" l="1"/>
  <c r="D403" i="1"/>
  <c r="E410" i="1" l="1"/>
  <c r="D410" i="1" l="1"/>
  <c r="E404" i="1" l="1"/>
  <c r="D404" i="1"/>
  <c r="D85" i="1" l="1"/>
  <c r="E401" i="1" l="1"/>
  <c r="D401" i="1"/>
  <c r="D434" i="1" l="1"/>
  <c r="E158" i="1"/>
  <c r="D158" i="1"/>
  <c r="E420" i="1"/>
  <c r="D420" i="1"/>
  <c r="D425" i="1"/>
  <c r="D406" i="1" l="1"/>
  <c r="E405" i="1"/>
  <c r="D405" i="1"/>
  <c r="E402" i="1"/>
  <c r="D402" i="1"/>
  <c r="E313" i="1"/>
  <c r="D313" i="1"/>
  <c r="E226" i="1"/>
  <c r="D226" i="1"/>
  <c r="E182" i="1"/>
  <c r="D182" i="1"/>
  <c r="D395" i="1"/>
  <c r="D263" i="1"/>
  <c r="D399" i="1" l="1"/>
  <c r="E399" i="1"/>
  <c r="D396" i="1"/>
  <c r="D200" i="1" l="1"/>
  <c r="E200" i="1"/>
  <c r="D299" i="1" l="1"/>
  <c r="E299" i="1"/>
  <c r="D397" i="1"/>
  <c r="D398" i="1"/>
  <c r="E396" i="1"/>
  <c r="D394" i="1"/>
  <c r="E394" i="1"/>
  <c r="D160" i="1"/>
  <c r="D393" i="1" l="1"/>
  <c r="D412" i="1"/>
  <c r="E411" i="1"/>
  <c r="D409" i="1"/>
  <c r="D408" i="1"/>
  <c r="D417" i="1"/>
  <c r="D416" i="1"/>
  <c r="E416" i="1"/>
  <c r="D415" i="1"/>
  <c r="D414" i="1"/>
  <c r="D407" i="1" l="1"/>
  <c r="D413" i="1"/>
  <c r="D426" i="1"/>
  <c r="D421" i="1"/>
  <c r="D419" i="1"/>
  <c r="D438" i="1" l="1"/>
  <c r="D439" i="1"/>
  <c r="D440" i="1"/>
  <c r="D441" i="1"/>
  <c r="D437" i="1"/>
  <c r="D435" i="1"/>
  <c r="D432" i="1"/>
  <c r="D431" i="1"/>
  <c r="D430" i="1"/>
  <c r="D429" i="1"/>
  <c r="D428" i="1"/>
  <c r="E428" i="1"/>
  <c r="D436" i="1" l="1"/>
  <c r="D433" i="1"/>
  <c r="D427" i="1"/>
  <c r="E307" i="1" l="1"/>
  <c r="E424" i="1" l="1"/>
  <c r="E389" i="1" l="1"/>
  <c r="E388" i="1" s="1"/>
  <c r="E382" i="1"/>
  <c r="E380" i="1"/>
  <c r="E372" i="1"/>
  <c r="E371" i="1" s="1"/>
  <c r="E376" i="1"/>
  <c r="E375" i="1" s="1"/>
  <c r="E368" i="1"/>
  <c r="E367" i="1" s="1"/>
  <c r="E364" i="1"/>
  <c r="E363" i="1" s="1"/>
  <c r="E360" i="1"/>
  <c r="E359" i="1" s="1"/>
  <c r="E356" i="1"/>
  <c r="E355" i="1" s="1"/>
  <c r="E352" i="1"/>
  <c r="E351" i="1" s="1"/>
  <c r="E347" i="1"/>
  <c r="E346" i="1" s="1"/>
  <c r="E343" i="1"/>
  <c r="E342" i="1" s="1"/>
  <c r="E339" i="1"/>
  <c r="E338" i="1" s="1"/>
  <c r="E335" i="1"/>
  <c r="E334" i="1" s="1"/>
  <c r="E330" i="1"/>
  <c r="E329" i="1" s="1"/>
  <c r="E325" i="1"/>
  <c r="E324" i="1" s="1"/>
  <c r="E320" i="1"/>
  <c r="E319" i="1" s="1"/>
  <c r="E317" i="1"/>
  <c r="E289" i="1"/>
  <c r="E279" i="1"/>
  <c r="E272" i="1"/>
  <c r="E305" i="1"/>
  <c r="E297" i="1"/>
  <c r="E287" i="1"/>
  <c r="E277" i="1"/>
  <c r="E270" i="1"/>
  <c r="E263" i="1"/>
  <c r="E254" i="1"/>
  <c r="E261" i="1"/>
  <c r="E252" i="1"/>
  <c r="E245" i="1"/>
  <c r="E236" i="1"/>
  <c r="E243" i="1"/>
  <c r="E234" i="1"/>
  <c r="E224" i="1"/>
  <c r="E217" i="1"/>
  <c r="E215" i="1"/>
  <c r="E209" i="1"/>
  <c r="E207" i="1"/>
  <c r="E198" i="1"/>
  <c r="E197" i="1" s="1"/>
  <c r="E192" i="1"/>
  <c r="E190" i="1"/>
  <c r="E180" i="1"/>
  <c r="E233" i="1" l="1"/>
  <c r="E214" i="1"/>
  <c r="E242" i="1"/>
  <c r="E312" i="1"/>
  <c r="E379" i="1"/>
  <c r="E179" i="1"/>
  <c r="E260" i="1"/>
  <c r="E189" i="1"/>
  <c r="E206" i="1"/>
  <c r="E223" i="1"/>
  <c r="E251" i="1"/>
  <c r="E175" i="1"/>
  <c r="E173" i="1"/>
  <c r="E167" i="1"/>
  <c r="E165" i="1"/>
  <c r="E161" i="1"/>
  <c r="E156" i="1"/>
  <c r="E153" i="1"/>
  <c r="E151" i="1"/>
  <c r="E148" i="1"/>
  <c r="E145" i="1"/>
  <c r="E143" i="1"/>
  <c r="E140" i="1"/>
  <c r="E137" i="1"/>
  <c r="E135" i="1"/>
  <c r="E132" i="1"/>
  <c r="E129" i="1"/>
  <c r="E127" i="1"/>
  <c r="E124" i="1"/>
  <c r="E121" i="1"/>
  <c r="E119" i="1"/>
  <c r="E116" i="1"/>
  <c r="E113" i="1"/>
  <c r="E111" i="1"/>
  <c r="E108" i="1"/>
  <c r="E105" i="1"/>
  <c r="E103" i="1" s="1"/>
  <c r="E101" i="1"/>
  <c r="E98" i="1"/>
  <c r="E95" i="1"/>
  <c r="E93" i="1"/>
  <c r="E90" i="1"/>
  <c r="E87" i="1"/>
  <c r="E85" i="1" s="1"/>
  <c r="E83" i="1"/>
  <c r="E80" i="1"/>
  <c r="E77" i="1"/>
  <c r="E75" i="1"/>
  <c r="E72" i="1"/>
  <c r="E69" i="1"/>
  <c r="E67" i="1"/>
  <c r="E64" i="1"/>
  <c r="E59" i="1"/>
  <c r="E61" i="1"/>
  <c r="E52" i="1"/>
  <c r="E49" i="1"/>
  <c r="E43" i="1"/>
  <c r="E35" i="1"/>
  <c r="E31" i="1"/>
  <c r="E26" i="1"/>
  <c r="E15" i="1"/>
  <c r="E12" i="1"/>
  <c r="E11" i="1" s="1"/>
  <c r="E436" i="1"/>
  <c r="E433" i="1"/>
  <c r="E429" i="1"/>
  <c r="E426" i="1"/>
  <c r="E421" i="1"/>
  <c r="E419" i="1"/>
  <c r="E414" i="1"/>
  <c r="E408" i="1"/>
  <c r="D380" i="1"/>
  <c r="D317" i="1"/>
  <c r="E304" i="1"/>
  <c r="E296" i="1" s="1"/>
  <c r="E286" i="1" s="1"/>
  <c r="D305" i="1"/>
  <c r="D297" i="1"/>
  <c r="D296" i="1" s="1"/>
  <c r="D287" i="1"/>
  <c r="D277" i="1"/>
  <c r="D270" i="1"/>
  <c r="D261" i="1"/>
  <c r="D252" i="1"/>
  <c r="D243" i="1"/>
  <c r="D234" i="1"/>
  <c r="D224" i="1"/>
  <c r="D215" i="1"/>
  <c r="D207" i="1"/>
  <c r="D198" i="1"/>
  <c r="D197" i="1" s="1"/>
  <c r="D190" i="1"/>
  <c r="D180" i="1"/>
  <c r="D173" i="1"/>
  <c r="D165" i="1"/>
  <c r="E160" i="1"/>
  <c r="D156" i="1"/>
  <c r="D151" i="1"/>
  <c r="D148" i="1"/>
  <c r="D143" i="1"/>
  <c r="D140" i="1"/>
  <c r="D135" i="1"/>
  <c r="D132" i="1"/>
  <c r="D127" i="1"/>
  <c r="D124" i="1"/>
  <c r="D119" i="1"/>
  <c r="D116" i="1"/>
  <c r="D111" i="1"/>
  <c r="D108" i="1"/>
  <c r="D101" i="1"/>
  <c r="D98" i="1"/>
  <c r="D93" i="1"/>
  <c r="D90" i="1"/>
  <c r="D83" i="1"/>
  <c r="D80" i="1"/>
  <c r="D75" i="1"/>
  <c r="D72" i="1"/>
  <c r="D67" i="1"/>
  <c r="D64" i="1"/>
  <c r="D59" i="1"/>
  <c r="D12" i="1"/>
  <c r="D11" i="1" s="1"/>
  <c r="D110" i="1" l="1"/>
  <c r="E82" i="1"/>
  <c r="E74" i="1"/>
  <c r="E110" i="1"/>
  <c r="E142" i="1"/>
  <c r="E58" i="1"/>
  <c r="E118" i="1"/>
  <c r="E150" i="1"/>
  <c r="E66" i="1"/>
  <c r="E100" i="1"/>
  <c r="E134" i="1"/>
  <c r="E92" i="1"/>
  <c r="E126" i="1"/>
  <c r="E14" i="1"/>
  <c r="D307" i="1"/>
  <c r="D304" i="1" s="1"/>
  <c r="D424" i="1"/>
  <c r="D372" i="1"/>
  <c r="D371" i="1" s="1"/>
  <c r="D376" i="1"/>
  <c r="D375" i="1" s="1"/>
  <c r="E418" i="1"/>
  <c r="E164" i="1"/>
  <c r="D368" i="1"/>
  <c r="D367" i="1" s="1"/>
  <c r="D389" i="1"/>
  <c r="D388" i="1" s="1"/>
  <c r="D382" i="1"/>
  <c r="D379" i="1" s="1"/>
  <c r="D335" i="1"/>
  <c r="D334" i="1" s="1"/>
  <c r="D339" i="1"/>
  <c r="D338" i="1" s="1"/>
  <c r="D343" i="1"/>
  <c r="D342" i="1" s="1"/>
  <c r="D356" i="1"/>
  <c r="D355" i="1" s="1"/>
  <c r="D360" i="1"/>
  <c r="D359" i="1" s="1"/>
  <c r="E427" i="1"/>
  <c r="D364" i="1"/>
  <c r="D363" i="1" s="1"/>
  <c r="D347" i="1"/>
  <c r="D346" i="1" s="1"/>
  <c r="D352" i="1"/>
  <c r="D351" i="1" s="1"/>
  <c r="D330" i="1"/>
  <c r="D329" i="1" s="1"/>
  <c r="D320" i="1"/>
  <c r="D319" i="1" s="1"/>
  <c r="D325" i="1"/>
  <c r="D324" i="1" s="1"/>
  <c r="D312" i="1"/>
  <c r="D279" i="1"/>
  <c r="D276" i="1" s="1"/>
  <c r="D289" i="1"/>
  <c r="D286" i="1" s="1"/>
  <c r="E172" i="1"/>
  <c r="E413" i="1"/>
  <c r="E276" i="1"/>
  <c r="E269" i="1" s="1"/>
  <c r="D272" i="1"/>
  <c r="D269" i="1" s="1"/>
  <c r="D254" i="1"/>
  <c r="D251" i="1" s="1"/>
  <c r="D260" i="1"/>
  <c r="D236" i="1"/>
  <c r="D233" i="1" s="1"/>
  <c r="D245" i="1"/>
  <c r="D242" i="1" s="1"/>
  <c r="D223" i="1"/>
  <c r="D217" i="1"/>
  <c r="D214" i="1" s="1"/>
  <c r="D209" i="1"/>
  <c r="D206" i="1" s="1"/>
  <c r="D192" i="1"/>
  <c r="D189" i="1" s="1"/>
  <c r="D175" i="1"/>
  <c r="D172" i="1" s="1"/>
  <c r="D179" i="1"/>
  <c r="D161" i="1"/>
  <c r="D167" i="1"/>
  <c r="D164" i="1" s="1"/>
  <c r="D153" i="1"/>
  <c r="D150" i="1" s="1"/>
  <c r="D145" i="1"/>
  <c r="D142" i="1" s="1"/>
  <c r="D137" i="1"/>
  <c r="D134" i="1" s="1"/>
  <c r="D129" i="1"/>
  <c r="D126" i="1" s="1"/>
  <c r="D121" i="1"/>
  <c r="D118" i="1" s="1"/>
  <c r="D113" i="1"/>
  <c r="D105" i="1"/>
  <c r="D100" i="1" s="1"/>
  <c r="D95" i="1"/>
  <c r="D92" i="1" s="1"/>
  <c r="D77" i="1"/>
  <c r="D74" i="1" s="1"/>
  <c r="D87" i="1"/>
  <c r="D61" i="1"/>
  <c r="D58" i="1" s="1"/>
  <c r="D69" i="1"/>
  <c r="D66" i="1" s="1"/>
  <c r="D49" i="1"/>
  <c r="D52" i="1"/>
  <c r="D43" i="1"/>
  <c r="D35" i="1"/>
  <c r="D31" i="1"/>
  <c r="D26" i="1"/>
  <c r="D15" i="1"/>
  <c r="E393" i="1"/>
  <c r="E407" i="1"/>
  <c r="D82" i="1" l="1"/>
  <c r="D14" i="1"/>
  <c r="D418" i="1"/>
  <c r="D392" i="1" s="1"/>
  <c r="E392" i="1"/>
</calcChain>
</file>

<file path=xl/sharedStrings.xml><?xml version="1.0" encoding="utf-8"?>
<sst xmlns="http://schemas.openxmlformats.org/spreadsheetml/2006/main" count="602" uniqueCount="156">
  <si>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</si>
  <si>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</si>
  <si>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</si>
  <si>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</si>
  <si>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</si>
  <si>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</si>
  <si>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</si>
  <si>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</si>
  <si>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</si>
  <si>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</si>
  <si>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</si>
  <si>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</si>
  <si>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</si>
  <si>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</si>
  <si>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</si>
  <si>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</si>
  <si>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</si>
  <si>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</si>
  <si>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</si>
  <si>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</si>
  <si>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</si>
  <si>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</si>
  <si>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</si>
  <si>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</si>
  <si>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</si>
  <si>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</si>
  <si>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</si>
  <si>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</si>
  <si>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</si>
  <si>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</si>
  <si>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</si>
  <si>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</si>
  <si>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</si>
  <si>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</si>
  <si>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</si>
  <si>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</si>
  <si>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</si>
  <si>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</si>
  <si>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</si>
  <si>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</si>
  <si>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</si>
  <si>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</si>
  <si>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</si>
  <si>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</si>
  <si>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</si>
  <si>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</si>
  <si>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</si>
  <si>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</si>
  <si>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</si>
  <si>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</si>
  <si>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</si>
  <si>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</si>
  <si>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</si>
  <si>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</si>
  <si>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</si>
  <si>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</si>
  <si>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</si>
  <si>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</si>
  <si>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</si>
  <si>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</si>
  <si>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</si>
  <si>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</si>
  <si>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</si>
  <si>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</si>
  <si>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</si>
  <si>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</si>
  <si>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</si>
  <si>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</si>
  <si>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</si>
  <si>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</si>
  <si>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</si>
  <si>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</si>
  <si>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</si>
  <si>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</si>
  <si>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</si>
  <si>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</si>
  <si>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</si>
  <si>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</si>
  <si>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</si>
  <si>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</si>
  <si>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</si>
  <si>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</si>
  <si>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</si>
  <si>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</si>
  <si>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</si>
  <si>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</si>
  <si>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</si>
  <si>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</si>
  <si>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</si>
  <si>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</si>
  <si>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</si>
  <si>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</si>
  <si>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</si>
  <si>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</si>
  <si>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</si>
  <si>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</si>
  <si>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</si>
  <si>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</si>
  <si>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</si>
  <si>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</si>
  <si>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</si>
  <si>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</si>
  <si>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</si>
  <si>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</si>
  <si>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</si>
  <si>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</si>
  <si>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</si>
  <si>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</si>
  <si>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</si>
  <si>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</si>
  <si>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</si>
  <si>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</si>
  <si>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</si>
  <si>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</si>
  <si>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</si>
  <si>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</si>
  <si>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</si>
  <si>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</si>
  <si>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</si>
  <si>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</si>
  <si>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</si>
  <si>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</si>
  <si>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</si>
  <si>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</si>
  <si>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</si>
  <si>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</si>
  <si>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</si>
  <si>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</si>
  <si>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</si>
  <si>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</si>
  <si>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</si>
  <si>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</si>
  <si>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</si>
  <si>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</si>
  <si>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</si>
  <si>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</si>
  <si>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</si>
  <si>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</si>
  <si>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</si>
  <si>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</si>
  <si>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</si>
  <si>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</si>
  <si>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</si>
  <si>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</si>
  <si>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</si>
  <si>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</si>
  <si>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</si>
  <si>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</si>
  <si>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</si>
  <si>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</si>
  <si>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</si>
  <si>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</si>
  <si>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</si>
  <si>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</si>
  <si>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>valstybės biudžeto skolintos lėšos</t>
  </si>
  <si>
    <t>2023 m. birželio mėn. 22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</si>
</sst>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right" vertical="center"/>
    </xf>
    <xf numFmtId="49" fontId="10" fillId="2" borderId="10" xfId="1" applyNumberFormat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49" fontId="16" fillId="2" borderId="19" xfId="2" applyNumberFormat="1" applyFont="1" applyFill="1" applyBorder="1" applyAlignment="1" applyProtection="1">
      <alignment horizontal="center" vertical="center"/>
    </xf>
    <xf numFmtId="49" fontId="16" fillId="2" borderId="20" xfId="2" applyNumberFormat="1" applyFont="1" applyFill="1" applyBorder="1" applyAlignment="1" applyProtection="1">
      <alignment horizontal="center" vertical="center"/>
    </xf>
    <xf numFmtId="49" fontId="16" fillId="2" borderId="21" xfId="2" applyNumberFormat="1" applyFont="1" applyFill="1" applyBorder="1" applyAlignment="1" applyProtection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"/>
  <sheetViews>
    <sheetView tabSelected="1" zoomScaleNormal="100" workbookViewId="0">
      <selection activeCell="B453" sqref="B453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155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142" t="s">
        <v>146</v>
      </c>
      <c r="B7" s="142"/>
      <c r="C7" s="142"/>
      <c r="D7" s="142"/>
      <c r="E7" s="142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69" t="s">
        <v>3</v>
      </c>
      <c r="F9" s="70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145</v>
      </c>
      <c r="E10" s="4" t="s">
        <v>7</v>
      </c>
    </row>
    <row r="11" spans="1:6" s="50" customFormat="1" ht="18" customHeight="1" x14ac:dyDescent="0.25">
      <c r="A11" s="143" t="s">
        <v>8</v>
      </c>
      <c r="B11" s="23" t="s">
        <v>9</v>
      </c>
      <c r="C11" s="24"/>
      <c r="D11" s="25">
        <f>SUM(D12)</f>
        <v>136.30000000000001</v>
      </c>
      <c r="E11" s="25">
        <f>SUM(E12)</f>
        <v>127.1</v>
      </c>
    </row>
    <row r="12" spans="1:6" s="50" customFormat="1" ht="15" customHeight="1" x14ac:dyDescent="0.25">
      <c r="A12" s="144"/>
      <c r="B12" s="18" t="s">
        <v>135</v>
      </c>
      <c r="C12" s="17" t="s">
        <v>11</v>
      </c>
      <c r="D12" s="16">
        <f>SUM(D13)</f>
        <v>136.30000000000001</v>
      </c>
      <c r="E12" s="16">
        <f>SUM(E13)</f>
        <v>127.1</v>
      </c>
    </row>
    <row r="13" spans="1:6" s="50" customFormat="1" ht="12.75" customHeight="1" x14ac:dyDescent="0.25">
      <c r="A13" s="145"/>
      <c r="B13" s="51" t="s">
        <v>10</v>
      </c>
      <c r="C13" s="41"/>
      <c r="D13" s="52">
        <v>136.30000000000001</v>
      </c>
      <c r="E13" s="11">
        <v>127.1</v>
      </c>
    </row>
    <row r="14" spans="1:6" s="42" customFormat="1" ht="18" customHeight="1" x14ac:dyDescent="0.25">
      <c r="A14" s="123" t="s">
        <v>12</v>
      </c>
      <c r="B14" s="26" t="s">
        <v>13</v>
      </c>
      <c r="C14" s="27"/>
      <c r="D14" s="28">
        <f>SUM(D52+D49+D43+D35+D31+D26+D21+D15)</f>
        <v>25301.599999999999</v>
      </c>
      <c r="E14" s="28">
        <f>SUM(E52+E49+E43+E35+E31+E26+E21+E15)</f>
        <v>6405.5</v>
      </c>
    </row>
    <row r="15" spans="1:6" s="42" customFormat="1" ht="15" customHeight="1" x14ac:dyDescent="0.25">
      <c r="A15" s="122"/>
      <c r="B15" s="18" t="s">
        <v>135</v>
      </c>
      <c r="C15" s="17" t="s">
        <v>11</v>
      </c>
      <c r="D15" s="16">
        <f>SUM(D16:D20)</f>
        <v>9355.5</v>
      </c>
      <c r="E15" s="16">
        <f>SUM(E16:E20)</f>
        <v>5753.5</v>
      </c>
    </row>
    <row r="16" spans="1:6" s="42" customFormat="1" ht="12.75" customHeight="1" x14ac:dyDescent="0.25">
      <c r="A16" s="121"/>
      <c r="B16" s="46" t="s">
        <v>15</v>
      </c>
      <c r="C16" s="19"/>
      <c r="D16" s="86">
        <v>1876</v>
      </c>
      <c r="E16" s="87">
        <v>993.6</v>
      </c>
      <c r="F16" s="62"/>
    </row>
    <row r="17" spans="1:7" s="42" customFormat="1" ht="12.75" customHeight="1" x14ac:dyDescent="0.25">
      <c r="A17" s="121"/>
      <c r="B17" s="46" t="s">
        <v>147</v>
      </c>
      <c r="C17" s="19"/>
      <c r="D17" s="86">
        <v>200</v>
      </c>
      <c r="E17" s="87"/>
      <c r="F17" s="62"/>
    </row>
    <row r="18" spans="1:7" s="42" customFormat="1" ht="12.75" customHeight="1" x14ac:dyDescent="0.25">
      <c r="A18" s="121"/>
      <c r="B18" s="46" t="s">
        <v>16</v>
      </c>
      <c r="C18" s="19"/>
      <c r="D18" s="86">
        <v>248.1</v>
      </c>
      <c r="E18" s="87"/>
      <c r="F18" s="49"/>
    </row>
    <row r="19" spans="1:7" s="42" customFormat="1" ht="12.95" customHeight="1" x14ac:dyDescent="0.25">
      <c r="A19" s="121"/>
      <c r="B19" s="46" t="s">
        <v>10</v>
      </c>
      <c r="C19" s="19"/>
      <c r="D19" s="86">
        <v>6998.9</v>
      </c>
      <c r="E19" s="87">
        <v>4759.8999999999996</v>
      </c>
      <c r="F19" s="62"/>
      <c r="G19" s="62"/>
    </row>
    <row r="20" spans="1:7" s="42" customFormat="1" ht="12.95" customHeight="1" x14ac:dyDescent="0.25">
      <c r="A20" s="121"/>
      <c r="B20" s="47" t="s">
        <v>17</v>
      </c>
      <c r="C20" s="19"/>
      <c r="D20" s="86">
        <v>32.5</v>
      </c>
      <c r="E20" s="87"/>
    </row>
    <row r="21" spans="1:7" s="42" customFormat="1" ht="30.75" customHeight="1" x14ac:dyDescent="0.25">
      <c r="A21" s="120"/>
      <c r="B21" s="21" t="s">
        <v>127</v>
      </c>
      <c r="C21" s="20" t="s">
        <v>18</v>
      </c>
      <c r="D21" s="88">
        <f>SUM(D22:D25)</f>
        <v>317.89999999999998</v>
      </c>
      <c r="E21" s="88">
        <f>SUM(E22:E25)</f>
        <v>4.0999999999999996</v>
      </c>
    </row>
    <row r="22" spans="1:7" s="42" customFormat="1" ht="12.75" customHeight="1" x14ac:dyDescent="0.25">
      <c r="A22" s="121"/>
      <c r="B22" s="45" t="s">
        <v>14</v>
      </c>
      <c r="C22" s="139"/>
      <c r="D22" s="86">
        <v>54</v>
      </c>
      <c r="E22" s="88"/>
    </row>
    <row r="23" spans="1:7" s="42" customFormat="1" ht="12.95" customHeight="1" x14ac:dyDescent="0.25">
      <c r="A23" s="121"/>
      <c r="B23" s="46" t="s">
        <v>19</v>
      </c>
      <c r="C23" s="140"/>
      <c r="D23" s="86">
        <v>143.6</v>
      </c>
      <c r="E23" s="87">
        <v>4.0999999999999996</v>
      </c>
      <c r="F23" s="49"/>
    </row>
    <row r="24" spans="1:7" s="42" customFormat="1" ht="12.95" customHeight="1" x14ac:dyDescent="0.25">
      <c r="A24" s="121"/>
      <c r="B24" s="46" t="s">
        <v>20</v>
      </c>
      <c r="C24" s="140"/>
      <c r="D24" s="86">
        <v>55.2</v>
      </c>
      <c r="E24" s="87"/>
      <c r="F24" s="64"/>
    </row>
    <row r="25" spans="1:7" s="42" customFormat="1" ht="12.95" customHeight="1" x14ac:dyDescent="0.25">
      <c r="A25" s="121"/>
      <c r="B25" s="47" t="s">
        <v>10</v>
      </c>
      <c r="C25" s="141"/>
      <c r="D25" s="86">
        <v>65.099999999999994</v>
      </c>
      <c r="E25" s="87"/>
      <c r="F25" s="64"/>
    </row>
    <row r="26" spans="1:7" s="42" customFormat="1" ht="15" customHeight="1" x14ac:dyDescent="0.25">
      <c r="A26" s="120"/>
      <c r="B26" s="18" t="s">
        <v>128</v>
      </c>
      <c r="C26" s="20" t="s">
        <v>22</v>
      </c>
      <c r="D26" s="89">
        <f>SUM(D27:D30)</f>
        <v>1336.2</v>
      </c>
      <c r="E26" s="88">
        <f>SUM(E27:E30)</f>
        <v>102.2</v>
      </c>
    </row>
    <row r="27" spans="1:7" s="42" customFormat="1" ht="12.95" customHeight="1" x14ac:dyDescent="0.25">
      <c r="A27" s="121"/>
      <c r="B27" s="45" t="s">
        <v>14</v>
      </c>
      <c r="C27" s="117"/>
      <c r="D27" s="87">
        <v>143.80000000000001</v>
      </c>
      <c r="E27" s="87">
        <v>0.8</v>
      </c>
      <c r="F27" s="49"/>
      <c r="G27" s="49"/>
    </row>
    <row r="28" spans="1:7" s="42" customFormat="1" ht="12.95" customHeight="1" x14ac:dyDescent="0.25">
      <c r="A28" s="121"/>
      <c r="B28" s="46" t="s">
        <v>21</v>
      </c>
      <c r="C28" s="117"/>
      <c r="D28" s="87">
        <v>29</v>
      </c>
      <c r="E28" s="87"/>
      <c r="F28" s="49"/>
    </row>
    <row r="29" spans="1:7" s="42" customFormat="1" ht="12.95" customHeight="1" x14ac:dyDescent="0.25">
      <c r="A29" s="121"/>
      <c r="B29" s="46" t="s">
        <v>19</v>
      </c>
      <c r="C29" s="117"/>
      <c r="D29" s="87">
        <v>25.1</v>
      </c>
      <c r="E29" s="87">
        <v>0.5</v>
      </c>
      <c r="F29" s="49"/>
    </row>
    <row r="30" spans="1:7" s="42" customFormat="1" ht="12.95" customHeight="1" x14ac:dyDescent="0.25">
      <c r="A30" s="121"/>
      <c r="B30" s="47" t="s">
        <v>10</v>
      </c>
      <c r="C30" s="117"/>
      <c r="D30" s="87">
        <v>1138.3</v>
      </c>
      <c r="E30" s="87">
        <v>100.9</v>
      </c>
      <c r="F30" s="62"/>
    </row>
    <row r="31" spans="1:7" s="42" customFormat="1" ht="27" x14ac:dyDescent="0.25">
      <c r="A31" s="121"/>
      <c r="B31" s="21" t="s">
        <v>139</v>
      </c>
      <c r="C31" s="83" t="s">
        <v>23</v>
      </c>
      <c r="D31" s="22">
        <f>SUM(D32:D34)</f>
        <v>4025.7000000000003</v>
      </c>
      <c r="E31" s="22">
        <f>SUM(E32:E34)</f>
        <v>157.1</v>
      </c>
      <c r="F31" s="49"/>
    </row>
    <row r="32" spans="1:7" s="42" customFormat="1" ht="12.95" customHeight="1" x14ac:dyDescent="0.25">
      <c r="A32" s="121"/>
      <c r="B32" s="46" t="s">
        <v>24</v>
      </c>
      <c r="C32" s="117"/>
      <c r="D32" s="11">
        <v>2627.8</v>
      </c>
      <c r="E32" s="11"/>
      <c r="F32" s="49"/>
    </row>
    <row r="33" spans="1:6" s="42" customFormat="1" ht="12.95" customHeight="1" x14ac:dyDescent="0.25">
      <c r="A33" s="121"/>
      <c r="B33" s="53" t="s">
        <v>15</v>
      </c>
      <c r="C33" s="117"/>
      <c r="D33" s="11">
        <v>29.9</v>
      </c>
      <c r="E33" s="11">
        <v>20.9</v>
      </c>
      <c r="F33" s="49"/>
    </row>
    <row r="34" spans="1:6" s="42" customFormat="1" ht="12.95" customHeight="1" x14ac:dyDescent="0.25">
      <c r="A34" s="121"/>
      <c r="B34" s="47" t="s">
        <v>10</v>
      </c>
      <c r="C34" s="117"/>
      <c r="D34" s="11">
        <v>1368</v>
      </c>
      <c r="E34" s="11">
        <v>136.19999999999999</v>
      </c>
      <c r="F34" s="62"/>
    </row>
    <row r="35" spans="1:6" s="42" customFormat="1" ht="15" customHeight="1" x14ac:dyDescent="0.25">
      <c r="A35" s="121"/>
      <c r="B35" s="21" t="s">
        <v>130</v>
      </c>
      <c r="C35" s="17" t="s">
        <v>25</v>
      </c>
      <c r="D35" s="22">
        <f>SUM(D36:D42)</f>
        <v>6917.6</v>
      </c>
      <c r="E35" s="22">
        <f>SUM(E36:E42)</f>
        <v>383.2</v>
      </c>
      <c r="F35" s="49"/>
    </row>
    <row r="36" spans="1:6" s="42" customFormat="1" ht="12.95" customHeight="1" x14ac:dyDescent="0.25">
      <c r="A36" s="121"/>
      <c r="B36" s="45" t="s">
        <v>14</v>
      </c>
      <c r="C36" s="146"/>
      <c r="D36" s="52">
        <v>147.4</v>
      </c>
      <c r="E36" s="11">
        <v>35</v>
      </c>
      <c r="F36" s="64"/>
    </row>
    <row r="37" spans="1:6" s="42" customFormat="1" ht="12.95" customHeight="1" x14ac:dyDescent="0.25">
      <c r="A37" s="121"/>
      <c r="B37" s="46" t="s">
        <v>19</v>
      </c>
      <c r="C37" s="147"/>
      <c r="D37" s="86">
        <v>1390.3</v>
      </c>
      <c r="E37" s="87">
        <v>10.6</v>
      </c>
    </row>
    <row r="38" spans="1:6" s="42" customFormat="1" ht="12.95" customHeight="1" x14ac:dyDescent="0.25">
      <c r="A38" s="121"/>
      <c r="B38" s="53" t="s">
        <v>15</v>
      </c>
      <c r="C38" s="147"/>
      <c r="D38" s="52">
        <v>3.7</v>
      </c>
      <c r="E38" s="11"/>
      <c r="F38" s="64"/>
    </row>
    <row r="39" spans="1:6" s="42" customFormat="1" ht="12.95" customHeight="1" x14ac:dyDescent="0.25">
      <c r="A39" s="121"/>
      <c r="B39" s="46" t="s">
        <v>150</v>
      </c>
      <c r="C39" s="147"/>
      <c r="D39" s="52">
        <v>33</v>
      </c>
      <c r="E39" s="11">
        <v>0.6</v>
      </c>
      <c r="F39" s="64"/>
    </row>
    <row r="40" spans="1:6" s="42" customFormat="1" ht="12.95" customHeight="1" x14ac:dyDescent="0.25">
      <c r="A40" s="121"/>
      <c r="B40" s="46" t="s">
        <v>154</v>
      </c>
      <c r="C40" s="147"/>
      <c r="D40" s="52">
        <v>45.3</v>
      </c>
      <c r="E40" s="11"/>
      <c r="F40" s="64"/>
    </row>
    <row r="41" spans="1:6" s="42" customFormat="1" ht="12.95" customHeight="1" x14ac:dyDescent="0.25">
      <c r="A41" s="121"/>
      <c r="B41" s="46" t="s">
        <v>10</v>
      </c>
      <c r="C41" s="147"/>
      <c r="D41" s="52">
        <v>1777.1</v>
      </c>
      <c r="E41" s="11">
        <v>337</v>
      </c>
      <c r="F41" s="62"/>
    </row>
    <row r="42" spans="1:6" s="42" customFormat="1" ht="12.95" customHeight="1" x14ac:dyDescent="0.25">
      <c r="A42" s="121"/>
      <c r="B42" s="47" t="s">
        <v>26</v>
      </c>
      <c r="C42" s="148"/>
      <c r="D42" s="52">
        <v>3520.8</v>
      </c>
      <c r="E42" s="11"/>
    </row>
    <row r="43" spans="1:6" s="42" customFormat="1" ht="15" customHeight="1" x14ac:dyDescent="0.25">
      <c r="A43" s="121"/>
      <c r="B43" s="21" t="s">
        <v>131</v>
      </c>
      <c r="C43" s="20" t="s">
        <v>27</v>
      </c>
      <c r="D43" s="22">
        <f>SUM(D44:D48)</f>
        <v>86.9</v>
      </c>
      <c r="E43" s="22">
        <f>SUM(E44:E48)</f>
        <v>5.4</v>
      </c>
    </row>
    <row r="44" spans="1:6" s="42" customFormat="1" ht="12.95" customHeight="1" x14ac:dyDescent="0.25">
      <c r="A44" s="121"/>
      <c r="B44" s="45" t="s">
        <v>14</v>
      </c>
      <c r="C44" s="146"/>
      <c r="D44" s="52">
        <v>8.6</v>
      </c>
      <c r="E44" s="11">
        <v>2</v>
      </c>
      <c r="F44" s="64"/>
    </row>
    <row r="45" spans="1:6" s="42" customFormat="1" ht="12.95" customHeight="1" x14ac:dyDescent="0.25">
      <c r="A45" s="121"/>
      <c r="B45" s="53" t="s">
        <v>15</v>
      </c>
      <c r="C45" s="147"/>
      <c r="D45" s="52">
        <v>3.5</v>
      </c>
      <c r="E45" s="11">
        <v>3.4</v>
      </c>
      <c r="F45" s="49"/>
    </row>
    <row r="46" spans="1:6" s="42" customFormat="1" ht="12.95" customHeight="1" x14ac:dyDescent="0.25">
      <c r="A46" s="121"/>
      <c r="B46" s="46" t="s">
        <v>21</v>
      </c>
      <c r="C46" s="147"/>
      <c r="D46" s="52">
        <v>0.7</v>
      </c>
      <c r="E46" s="11"/>
      <c r="F46" s="64"/>
    </row>
    <row r="47" spans="1:6" s="42" customFormat="1" ht="12.95" customHeight="1" x14ac:dyDescent="0.25">
      <c r="A47" s="121"/>
      <c r="B47" s="46" t="s">
        <v>10</v>
      </c>
      <c r="C47" s="147"/>
      <c r="D47" s="52">
        <v>40.700000000000003</v>
      </c>
      <c r="E47" s="11"/>
      <c r="F47" s="49"/>
    </row>
    <row r="48" spans="1:6" s="42" customFormat="1" ht="12.95" customHeight="1" x14ac:dyDescent="0.25">
      <c r="A48" s="121"/>
      <c r="B48" s="47" t="s">
        <v>28</v>
      </c>
      <c r="C48" s="148"/>
      <c r="D48" s="52">
        <v>33.4</v>
      </c>
      <c r="E48" s="11"/>
    </row>
    <row r="49" spans="1:7" s="42" customFormat="1" ht="15" customHeight="1" x14ac:dyDescent="0.25">
      <c r="A49" s="121"/>
      <c r="B49" s="21" t="s">
        <v>140</v>
      </c>
      <c r="C49" s="20" t="s">
        <v>29</v>
      </c>
      <c r="D49" s="22">
        <f>SUM(D50:D51)</f>
        <v>1085.0999999999999</v>
      </c>
      <c r="E49" s="71">
        <f>SUM(E50:E51)</f>
        <v>0</v>
      </c>
    </row>
    <row r="50" spans="1:7" s="42" customFormat="1" ht="12.75" customHeight="1" x14ac:dyDescent="0.25">
      <c r="A50" s="121"/>
      <c r="B50" s="46" t="s">
        <v>10</v>
      </c>
      <c r="C50" s="147"/>
      <c r="D50" s="52">
        <v>901.5</v>
      </c>
      <c r="E50" s="11"/>
      <c r="F50" s="49"/>
    </row>
    <row r="51" spans="1:7" s="42" customFormat="1" ht="12.95" customHeight="1" x14ac:dyDescent="0.25">
      <c r="A51" s="121"/>
      <c r="B51" s="47" t="s">
        <v>28</v>
      </c>
      <c r="C51" s="148"/>
      <c r="D51" s="52">
        <v>183.6</v>
      </c>
      <c r="E51" s="11"/>
    </row>
    <row r="52" spans="1:7" s="42" customFormat="1" ht="15" customHeight="1" x14ac:dyDescent="0.25">
      <c r="A52" s="121"/>
      <c r="B52" s="21" t="s">
        <v>133</v>
      </c>
      <c r="C52" s="33" t="s">
        <v>30</v>
      </c>
      <c r="D52" s="22">
        <f t="shared" ref="D52:E52" si="0">SUM(D53:D57)</f>
        <v>2176.6999999999998</v>
      </c>
      <c r="E52" s="71">
        <f t="shared" si="0"/>
        <v>0</v>
      </c>
    </row>
    <row r="53" spans="1:7" s="42" customFormat="1" ht="12.95" customHeight="1" x14ac:dyDescent="0.25">
      <c r="A53" s="121"/>
      <c r="B53" s="46" t="s">
        <v>14</v>
      </c>
      <c r="C53" s="117"/>
      <c r="D53" s="11">
        <v>478.1</v>
      </c>
      <c r="E53" s="11"/>
      <c r="F53" s="49"/>
      <c r="G53" s="49"/>
    </row>
    <row r="54" spans="1:7" s="42" customFormat="1" ht="12.95" customHeight="1" x14ac:dyDescent="0.25">
      <c r="A54" s="121"/>
      <c r="B54" s="53" t="s">
        <v>15</v>
      </c>
      <c r="C54" s="117"/>
      <c r="D54" s="11">
        <v>453</v>
      </c>
      <c r="E54" s="11"/>
      <c r="F54" s="49"/>
      <c r="G54" s="49"/>
    </row>
    <row r="55" spans="1:7" s="42" customFormat="1" ht="12.95" customHeight="1" x14ac:dyDescent="0.25">
      <c r="A55" s="121"/>
      <c r="B55" s="46" t="s">
        <v>151</v>
      </c>
      <c r="C55" s="117"/>
      <c r="D55" s="11">
        <v>656</v>
      </c>
      <c r="E55" s="11"/>
      <c r="F55" s="49"/>
      <c r="G55" s="49"/>
    </row>
    <row r="56" spans="1:7" s="42" customFormat="1" ht="12.95" customHeight="1" x14ac:dyDescent="0.25">
      <c r="A56" s="121"/>
      <c r="B56" s="46" t="s">
        <v>21</v>
      </c>
      <c r="C56" s="117"/>
      <c r="D56" s="11">
        <v>84.3</v>
      </c>
      <c r="E56" s="11"/>
      <c r="F56" s="49"/>
      <c r="G56" s="49"/>
    </row>
    <row r="57" spans="1:7" s="42" customFormat="1" ht="12.95" customHeight="1" x14ac:dyDescent="0.25">
      <c r="A57" s="121"/>
      <c r="B57" s="47" t="s">
        <v>10</v>
      </c>
      <c r="C57" s="117"/>
      <c r="D57" s="11">
        <v>505.3</v>
      </c>
      <c r="E57" s="11"/>
      <c r="F57" s="49"/>
    </row>
    <row r="58" spans="1:7" s="42" customFormat="1" ht="18" customHeight="1" x14ac:dyDescent="0.25">
      <c r="A58" s="115" t="s">
        <v>31</v>
      </c>
      <c r="B58" s="34" t="s">
        <v>32</v>
      </c>
      <c r="C58" s="37"/>
      <c r="D58" s="31">
        <f>SUM(D59+D61+D64)</f>
        <v>39.300000000000004</v>
      </c>
      <c r="E58" s="72">
        <f>SUM(E59+E61+E64)</f>
        <v>0</v>
      </c>
    </row>
    <row r="59" spans="1:7" s="42" customFormat="1" ht="15" customHeight="1" x14ac:dyDescent="0.25">
      <c r="A59" s="115"/>
      <c r="B59" s="18" t="s">
        <v>135</v>
      </c>
      <c r="C59" s="17" t="s">
        <v>11</v>
      </c>
      <c r="D59" s="16">
        <f>SUM(D60)</f>
        <v>15.8</v>
      </c>
      <c r="E59" s="73">
        <f>SUM(E60)</f>
        <v>0</v>
      </c>
    </row>
    <row r="60" spans="1:7" s="42" customFormat="1" ht="12.75" customHeight="1" x14ac:dyDescent="0.25">
      <c r="A60" s="115"/>
      <c r="B60" s="12" t="s">
        <v>10</v>
      </c>
      <c r="C60" s="6"/>
      <c r="D60" s="11">
        <v>15.8</v>
      </c>
      <c r="E60" s="48"/>
    </row>
    <row r="61" spans="1:7" s="42" customFormat="1" ht="27" x14ac:dyDescent="0.25">
      <c r="A61" s="115"/>
      <c r="B61" s="29" t="s">
        <v>141</v>
      </c>
      <c r="C61" s="17" t="s">
        <v>23</v>
      </c>
      <c r="D61" s="22">
        <f t="shared" ref="D61" si="1">SUM(D62:D63)</f>
        <v>19.100000000000001</v>
      </c>
      <c r="E61" s="71">
        <f t="shared" ref="E61" si="2">SUM(E62:E63)</f>
        <v>0</v>
      </c>
    </row>
    <row r="62" spans="1:7" s="42" customFormat="1" ht="12.95" customHeight="1" x14ac:dyDescent="0.25">
      <c r="A62" s="116"/>
      <c r="B62" s="45" t="s">
        <v>10</v>
      </c>
      <c r="C62" s="119"/>
      <c r="D62" s="11">
        <v>18.600000000000001</v>
      </c>
      <c r="E62" s="48"/>
      <c r="F62" s="62"/>
    </row>
    <row r="63" spans="1:7" s="42" customFormat="1" ht="12.95" customHeight="1" x14ac:dyDescent="0.25">
      <c r="A63" s="116"/>
      <c r="B63" s="47" t="s">
        <v>17</v>
      </c>
      <c r="C63" s="117"/>
      <c r="D63" s="11">
        <v>0.5</v>
      </c>
      <c r="E63" s="48"/>
    </row>
    <row r="64" spans="1:7" s="42" customFormat="1" ht="15" customHeight="1" x14ac:dyDescent="0.25">
      <c r="A64" s="115"/>
      <c r="B64" s="21" t="s">
        <v>142</v>
      </c>
      <c r="C64" s="17" t="s">
        <v>25</v>
      </c>
      <c r="D64" s="22">
        <f t="shared" ref="D64:E64" si="3">SUM(D65)</f>
        <v>4.4000000000000004</v>
      </c>
      <c r="E64" s="71">
        <f t="shared" si="3"/>
        <v>0</v>
      </c>
    </row>
    <row r="65" spans="1:7" s="42" customFormat="1" ht="12.75" customHeight="1" x14ac:dyDescent="0.25">
      <c r="A65" s="115"/>
      <c r="B65" s="12" t="s">
        <v>10</v>
      </c>
      <c r="C65" s="6"/>
      <c r="D65" s="11">
        <v>4.4000000000000004</v>
      </c>
      <c r="E65" s="5"/>
    </row>
    <row r="66" spans="1:7" s="42" customFormat="1" ht="18" customHeight="1" x14ac:dyDescent="0.25">
      <c r="A66" s="115" t="s">
        <v>33</v>
      </c>
      <c r="B66" s="30" t="s">
        <v>34</v>
      </c>
      <c r="C66" s="37"/>
      <c r="D66" s="31">
        <f>SUM(D67+D69+D72)</f>
        <v>56.800000000000004</v>
      </c>
      <c r="E66" s="72">
        <f>SUM(E67+E69+E72)</f>
        <v>0</v>
      </c>
    </row>
    <row r="67" spans="1:7" s="42" customFormat="1" ht="15" customHeight="1" x14ac:dyDescent="0.25">
      <c r="A67" s="115"/>
      <c r="B67" s="18" t="s">
        <v>135</v>
      </c>
      <c r="C67" s="17" t="s">
        <v>11</v>
      </c>
      <c r="D67" s="16">
        <f>SUM(D68)</f>
        <v>20.2</v>
      </c>
      <c r="E67" s="73">
        <f>SUM(E68)</f>
        <v>0</v>
      </c>
    </row>
    <row r="68" spans="1:7" s="42" customFormat="1" ht="12.75" customHeight="1" x14ac:dyDescent="0.25">
      <c r="A68" s="115"/>
      <c r="B68" s="12" t="s">
        <v>10</v>
      </c>
      <c r="C68" s="6"/>
      <c r="D68" s="11">
        <v>20.2</v>
      </c>
      <c r="E68" s="48"/>
      <c r="F68" s="62"/>
      <c r="G68" s="62"/>
    </row>
    <row r="69" spans="1:7" s="42" customFormat="1" ht="27" x14ac:dyDescent="0.25">
      <c r="A69" s="115"/>
      <c r="B69" s="29" t="s">
        <v>139</v>
      </c>
      <c r="C69" s="17" t="s">
        <v>23</v>
      </c>
      <c r="D69" s="22">
        <f t="shared" ref="D69" si="4">SUM(D70:D71)</f>
        <v>29</v>
      </c>
      <c r="E69" s="71">
        <f t="shared" ref="E69" si="5">SUM(E70:E71)</f>
        <v>0</v>
      </c>
    </row>
    <row r="70" spans="1:7" s="42" customFormat="1" ht="12.75" customHeight="1" x14ac:dyDescent="0.25">
      <c r="A70" s="116"/>
      <c r="B70" s="45" t="s">
        <v>10</v>
      </c>
      <c r="C70" s="119"/>
      <c r="D70" s="11">
        <v>27</v>
      </c>
      <c r="E70" s="48"/>
      <c r="F70" s="62"/>
    </row>
    <row r="71" spans="1:7" s="42" customFormat="1" ht="12.75" customHeight="1" x14ac:dyDescent="0.25">
      <c r="A71" s="116"/>
      <c r="B71" s="47" t="s">
        <v>17</v>
      </c>
      <c r="C71" s="118"/>
      <c r="D71" s="11">
        <v>2</v>
      </c>
      <c r="E71" s="48"/>
    </row>
    <row r="72" spans="1:7" s="42" customFormat="1" ht="15" customHeight="1" x14ac:dyDescent="0.25">
      <c r="A72" s="115"/>
      <c r="B72" s="21" t="s">
        <v>130</v>
      </c>
      <c r="C72" s="17" t="s">
        <v>25</v>
      </c>
      <c r="D72" s="22">
        <f t="shared" ref="D72" si="6">SUM(D73)</f>
        <v>7.6</v>
      </c>
      <c r="E72" s="71">
        <f t="shared" ref="E72" si="7">SUM(E73)</f>
        <v>0</v>
      </c>
    </row>
    <row r="73" spans="1:7" s="42" customFormat="1" ht="12.75" customHeight="1" x14ac:dyDescent="0.25">
      <c r="A73" s="115"/>
      <c r="B73" s="12" t="s">
        <v>10</v>
      </c>
      <c r="C73" s="6"/>
      <c r="D73" s="11">
        <v>7.6</v>
      </c>
      <c r="E73" s="5"/>
      <c r="F73" s="62"/>
    </row>
    <row r="74" spans="1:7" s="42" customFormat="1" ht="18" customHeight="1" x14ac:dyDescent="0.25">
      <c r="A74" s="115" t="s">
        <v>35</v>
      </c>
      <c r="B74" s="30" t="s">
        <v>36</v>
      </c>
      <c r="C74" s="35"/>
      <c r="D74" s="31">
        <f>SUM(D75+D77+D80)</f>
        <v>36.5</v>
      </c>
      <c r="E74" s="72">
        <f>SUM(E75+E77+E80)</f>
        <v>0</v>
      </c>
    </row>
    <row r="75" spans="1:7" s="42" customFormat="1" ht="15" customHeight="1" x14ac:dyDescent="0.25">
      <c r="A75" s="115"/>
      <c r="B75" s="18" t="s">
        <v>135</v>
      </c>
      <c r="C75" s="17" t="s">
        <v>11</v>
      </c>
      <c r="D75" s="16">
        <f>SUM(D76)</f>
        <v>12.2</v>
      </c>
      <c r="E75" s="73">
        <f>SUM(E76)</f>
        <v>0</v>
      </c>
    </row>
    <row r="76" spans="1:7" s="42" customFormat="1" ht="12.75" customHeight="1" x14ac:dyDescent="0.25">
      <c r="A76" s="115"/>
      <c r="B76" s="12" t="s">
        <v>10</v>
      </c>
      <c r="C76" s="6"/>
      <c r="D76" s="11">
        <v>12.2</v>
      </c>
      <c r="E76" s="48"/>
      <c r="F76" s="62"/>
    </row>
    <row r="77" spans="1:7" s="42" customFormat="1" ht="27" x14ac:dyDescent="0.25">
      <c r="A77" s="115"/>
      <c r="B77" s="29" t="s">
        <v>141</v>
      </c>
      <c r="C77" s="17" t="s">
        <v>23</v>
      </c>
      <c r="D77" s="22">
        <f t="shared" ref="D77" si="8">SUM(D78:D79)</f>
        <v>20.100000000000001</v>
      </c>
      <c r="E77" s="71">
        <f t="shared" ref="E77" si="9">SUM(E78:E79)</f>
        <v>0</v>
      </c>
    </row>
    <row r="78" spans="1:7" s="42" customFormat="1" ht="12.75" customHeight="1" x14ac:dyDescent="0.25">
      <c r="A78" s="116"/>
      <c r="B78" s="45" t="s">
        <v>10</v>
      </c>
      <c r="C78" s="119"/>
      <c r="D78" s="11">
        <v>19.5</v>
      </c>
      <c r="E78" s="48"/>
      <c r="F78" s="62"/>
    </row>
    <row r="79" spans="1:7" s="42" customFormat="1" ht="12.75" customHeight="1" x14ac:dyDescent="0.25">
      <c r="A79" s="116"/>
      <c r="B79" s="47" t="s">
        <v>17</v>
      </c>
      <c r="C79" s="118"/>
      <c r="D79" s="11">
        <v>0.6</v>
      </c>
      <c r="E79" s="48"/>
    </row>
    <row r="80" spans="1:7" s="42" customFormat="1" ht="15" customHeight="1" x14ac:dyDescent="0.25">
      <c r="A80" s="115"/>
      <c r="B80" s="32" t="s">
        <v>130</v>
      </c>
      <c r="C80" s="17" t="s">
        <v>25</v>
      </c>
      <c r="D80" s="22">
        <f t="shared" ref="D80" si="10">SUM(D81)</f>
        <v>4.2</v>
      </c>
      <c r="E80" s="71">
        <f t="shared" ref="E80" si="11">SUM(E81)</f>
        <v>0</v>
      </c>
    </row>
    <row r="81" spans="1:6" s="42" customFormat="1" ht="12.75" customHeight="1" x14ac:dyDescent="0.25">
      <c r="A81" s="115"/>
      <c r="B81" s="12" t="s">
        <v>10</v>
      </c>
      <c r="C81" s="6"/>
      <c r="D81" s="11">
        <v>4.2</v>
      </c>
      <c r="E81" s="5"/>
    </row>
    <row r="82" spans="1:6" s="42" customFormat="1" ht="18" customHeight="1" x14ac:dyDescent="0.25">
      <c r="A82" s="115" t="s">
        <v>37</v>
      </c>
      <c r="B82" s="30" t="s">
        <v>38</v>
      </c>
      <c r="C82" s="37"/>
      <c r="D82" s="31">
        <f>SUM(D83+D87+D90+D85)</f>
        <v>55.4</v>
      </c>
      <c r="E82" s="31">
        <f>SUM(E83+E87+E90+E85)</f>
        <v>0</v>
      </c>
    </row>
    <row r="83" spans="1:6" s="42" customFormat="1" ht="15" customHeight="1" x14ac:dyDescent="0.25">
      <c r="A83" s="115"/>
      <c r="B83" s="18" t="s">
        <v>135</v>
      </c>
      <c r="C83" s="17" t="s">
        <v>11</v>
      </c>
      <c r="D83" s="16">
        <f>SUM(D84)</f>
        <v>20.2</v>
      </c>
      <c r="E83" s="73">
        <f>SUM(E84)</f>
        <v>0</v>
      </c>
    </row>
    <row r="84" spans="1:6" s="42" customFormat="1" ht="12.75" customHeight="1" x14ac:dyDescent="0.25">
      <c r="A84" s="115"/>
      <c r="B84" s="12" t="s">
        <v>10</v>
      </c>
      <c r="C84" s="6"/>
      <c r="D84" s="11">
        <v>20.2</v>
      </c>
      <c r="E84" s="48"/>
      <c r="F84" s="62"/>
    </row>
    <row r="85" spans="1:6" s="42" customFormat="1" ht="15" customHeight="1" x14ac:dyDescent="0.25">
      <c r="A85" s="115"/>
      <c r="B85" s="18" t="s">
        <v>128</v>
      </c>
      <c r="C85" s="20" t="s">
        <v>22</v>
      </c>
      <c r="D85" s="22">
        <f>SUM(D86)</f>
        <v>0.6</v>
      </c>
      <c r="E85" s="71">
        <f t="shared" ref="E85" si="12">SUM(E86:E88)</f>
        <v>0</v>
      </c>
      <c r="F85" s="62"/>
    </row>
    <row r="86" spans="1:6" s="42" customFormat="1" ht="12.75" customHeight="1" x14ac:dyDescent="0.25">
      <c r="A86" s="115"/>
      <c r="B86" s="12" t="s">
        <v>10</v>
      </c>
      <c r="C86" s="82"/>
      <c r="D86" s="11">
        <v>0.6</v>
      </c>
      <c r="E86" s="48"/>
      <c r="F86" s="62"/>
    </row>
    <row r="87" spans="1:6" s="42" customFormat="1" ht="27" x14ac:dyDescent="0.25">
      <c r="A87" s="115"/>
      <c r="B87" s="29" t="s">
        <v>141</v>
      </c>
      <c r="C87" s="17" t="s">
        <v>23</v>
      </c>
      <c r="D87" s="22">
        <f t="shared" ref="D87" si="13">SUM(D88:D89)</f>
        <v>29.6</v>
      </c>
      <c r="E87" s="71">
        <f t="shared" ref="E87" si="14">SUM(E88:E89)</f>
        <v>0</v>
      </c>
    </row>
    <row r="88" spans="1:6" s="42" customFormat="1" ht="12.75" customHeight="1" x14ac:dyDescent="0.25">
      <c r="A88" s="116"/>
      <c r="B88" s="45" t="s">
        <v>10</v>
      </c>
      <c r="C88" s="119"/>
      <c r="D88" s="11">
        <v>27.6</v>
      </c>
      <c r="E88" s="48"/>
      <c r="F88" s="62"/>
    </row>
    <row r="89" spans="1:6" s="42" customFormat="1" ht="12.75" customHeight="1" x14ac:dyDescent="0.25">
      <c r="A89" s="116"/>
      <c r="B89" s="47" t="s">
        <v>17</v>
      </c>
      <c r="C89" s="117"/>
      <c r="D89" s="11">
        <v>2</v>
      </c>
      <c r="E89" s="48"/>
      <c r="F89" s="62"/>
    </row>
    <row r="90" spans="1:6" s="42" customFormat="1" ht="15" customHeight="1" x14ac:dyDescent="0.25">
      <c r="A90" s="115"/>
      <c r="B90" s="32" t="s">
        <v>130</v>
      </c>
      <c r="C90" s="17" t="s">
        <v>25</v>
      </c>
      <c r="D90" s="22">
        <f t="shared" ref="D90" si="15">SUM(D91)</f>
        <v>5</v>
      </c>
      <c r="E90" s="71">
        <f t="shared" ref="E90" si="16">SUM(E91)</f>
        <v>0</v>
      </c>
    </row>
    <row r="91" spans="1:6" s="42" customFormat="1" ht="12.75" customHeight="1" x14ac:dyDescent="0.25">
      <c r="A91" s="115"/>
      <c r="B91" s="12" t="s">
        <v>10</v>
      </c>
      <c r="C91" s="6"/>
      <c r="D91" s="11">
        <v>5</v>
      </c>
      <c r="E91" s="5"/>
    </row>
    <row r="92" spans="1:6" s="42" customFormat="1" ht="18" customHeight="1" x14ac:dyDescent="0.25">
      <c r="A92" s="134" t="s">
        <v>39</v>
      </c>
      <c r="B92" s="30" t="s">
        <v>40</v>
      </c>
      <c r="C92" s="37"/>
      <c r="D92" s="31">
        <f>SUM(D93+D95+D98)</f>
        <v>35.9</v>
      </c>
      <c r="E92" s="72">
        <f>SUM(E93+E95+E98)</f>
        <v>0</v>
      </c>
    </row>
    <row r="93" spans="1:6" s="42" customFormat="1" ht="15" customHeight="1" x14ac:dyDescent="0.25">
      <c r="A93" s="134"/>
      <c r="B93" s="18" t="s">
        <v>135</v>
      </c>
      <c r="C93" s="17" t="s">
        <v>11</v>
      </c>
      <c r="D93" s="16">
        <f>SUM(D94)</f>
        <v>17.3</v>
      </c>
      <c r="E93" s="73">
        <f>SUM(E94)</f>
        <v>0</v>
      </c>
    </row>
    <row r="94" spans="1:6" s="42" customFormat="1" ht="12.75" customHeight="1" x14ac:dyDescent="0.25">
      <c r="A94" s="134"/>
      <c r="B94" s="12" t="s">
        <v>10</v>
      </c>
      <c r="C94" s="6"/>
      <c r="D94" s="11">
        <v>17.3</v>
      </c>
      <c r="E94" s="48"/>
    </row>
    <row r="95" spans="1:6" s="42" customFormat="1" ht="27" x14ac:dyDescent="0.25">
      <c r="A95" s="134"/>
      <c r="B95" s="29" t="s">
        <v>139</v>
      </c>
      <c r="C95" s="17" t="s">
        <v>23</v>
      </c>
      <c r="D95" s="22">
        <f t="shared" ref="D95" si="17">SUM(D96:D97)</f>
        <v>11.399999999999999</v>
      </c>
      <c r="E95" s="71">
        <f t="shared" ref="E95" si="18">SUM(E96:E97)</f>
        <v>0</v>
      </c>
    </row>
    <row r="96" spans="1:6" s="42" customFormat="1" ht="12.75" customHeight="1" x14ac:dyDescent="0.25">
      <c r="A96" s="135"/>
      <c r="B96" s="45" t="s">
        <v>10</v>
      </c>
      <c r="C96" s="119"/>
      <c r="D96" s="11">
        <v>10.199999999999999</v>
      </c>
      <c r="E96" s="48"/>
      <c r="F96" s="62"/>
    </row>
    <row r="97" spans="1:7" s="42" customFormat="1" ht="12.75" customHeight="1" x14ac:dyDescent="0.25">
      <c r="A97" s="135"/>
      <c r="B97" s="47" t="s">
        <v>17</v>
      </c>
      <c r="C97" s="117"/>
      <c r="D97" s="11">
        <v>1.2</v>
      </c>
      <c r="E97" s="48"/>
    </row>
    <row r="98" spans="1:7" s="42" customFormat="1" ht="15" customHeight="1" x14ac:dyDescent="0.25">
      <c r="A98" s="134"/>
      <c r="B98" s="32" t="s">
        <v>130</v>
      </c>
      <c r="C98" s="17" t="s">
        <v>25</v>
      </c>
      <c r="D98" s="22">
        <f t="shared" ref="D98" si="19">SUM(D99)</f>
        <v>7.2</v>
      </c>
      <c r="E98" s="71">
        <f t="shared" ref="E98" si="20">SUM(E99)</f>
        <v>0</v>
      </c>
    </row>
    <row r="99" spans="1:7" s="42" customFormat="1" ht="12.75" customHeight="1" x14ac:dyDescent="0.25">
      <c r="A99" s="134"/>
      <c r="B99" s="12" t="s">
        <v>10</v>
      </c>
      <c r="C99" s="6"/>
      <c r="D99" s="11">
        <v>7.2</v>
      </c>
      <c r="E99" s="5"/>
    </row>
    <row r="100" spans="1:7" s="42" customFormat="1" ht="18" customHeight="1" x14ac:dyDescent="0.25">
      <c r="A100" s="134" t="s">
        <v>41</v>
      </c>
      <c r="B100" s="30" t="s">
        <v>42</v>
      </c>
      <c r="C100" s="35"/>
      <c r="D100" s="31">
        <f>SUM(D101+D105+D108+D103)</f>
        <v>88.100000000000009</v>
      </c>
      <c r="E100" s="72">
        <f>SUM(E101+E105+E108)</f>
        <v>0</v>
      </c>
    </row>
    <row r="101" spans="1:7" s="42" customFormat="1" ht="15" customHeight="1" x14ac:dyDescent="0.25">
      <c r="A101" s="134"/>
      <c r="B101" s="18" t="s">
        <v>135</v>
      </c>
      <c r="C101" s="17" t="s">
        <v>11</v>
      </c>
      <c r="D101" s="16">
        <f>SUM(D102)</f>
        <v>20.100000000000001</v>
      </c>
      <c r="E101" s="73">
        <f>SUM(E102)</f>
        <v>0</v>
      </c>
    </row>
    <row r="102" spans="1:7" s="42" customFormat="1" ht="12.75" customHeight="1" x14ac:dyDescent="0.25">
      <c r="A102" s="134"/>
      <c r="B102" s="12" t="s">
        <v>10</v>
      </c>
      <c r="C102" s="6"/>
      <c r="D102" s="11">
        <v>20.100000000000001</v>
      </c>
      <c r="E102" s="48"/>
      <c r="F102" s="62"/>
    </row>
    <row r="103" spans="1:7" s="42" customFormat="1" ht="15" customHeight="1" x14ac:dyDescent="0.25">
      <c r="A103" s="134"/>
      <c r="B103" s="18" t="s">
        <v>128</v>
      </c>
      <c r="C103" s="20" t="s">
        <v>22</v>
      </c>
      <c r="D103" s="22">
        <f>SUM(D104)</f>
        <v>21</v>
      </c>
      <c r="E103" s="71">
        <f t="shared" ref="E103" si="21">SUM(E104:E106)</f>
        <v>0</v>
      </c>
      <c r="F103" s="62"/>
    </row>
    <row r="104" spans="1:7" s="42" customFormat="1" ht="12.75" customHeight="1" x14ac:dyDescent="0.25">
      <c r="A104" s="134"/>
      <c r="B104" s="12" t="s">
        <v>10</v>
      </c>
      <c r="C104" s="94"/>
      <c r="D104" s="11">
        <v>21</v>
      </c>
      <c r="E104" s="48"/>
      <c r="F104" s="62"/>
    </row>
    <row r="105" spans="1:7" s="42" customFormat="1" ht="27" x14ac:dyDescent="0.25">
      <c r="A105" s="134"/>
      <c r="B105" s="29" t="s">
        <v>141</v>
      </c>
      <c r="C105" s="17" t="s">
        <v>23</v>
      </c>
      <c r="D105" s="22">
        <f t="shared" ref="D105" si="22">SUM(D106:D107)</f>
        <v>40.900000000000006</v>
      </c>
      <c r="E105" s="71">
        <f t="shared" ref="E105" si="23">SUM(E106:E107)</f>
        <v>0</v>
      </c>
    </row>
    <row r="106" spans="1:7" s="42" customFormat="1" ht="12.75" customHeight="1" x14ac:dyDescent="0.25">
      <c r="A106" s="135"/>
      <c r="B106" s="45" t="s">
        <v>10</v>
      </c>
      <c r="C106" s="119"/>
      <c r="D106" s="11">
        <v>33.700000000000003</v>
      </c>
      <c r="E106" s="48"/>
      <c r="F106" s="62"/>
      <c r="G106" s="62"/>
    </row>
    <row r="107" spans="1:7" s="42" customFormat="1" ht="12.75" customHeight="1" x14ac:dyDescent="0.25">
      <c r="A107" s="135"/>
      <c r="B107" s="47" t="s">
        <v>17</v>
      </c>
      <c r="C107" s="117"/>
      <c r="D107" s="11">
        <v>7.2</v>
      </c>
      <c r="E107" s="48"/>
    </row>
    <row r="108" spans="1:7" s="42" customFormat="1" ht="15" customHeight="1" x14ac:dyDescent="0.25">
      <c r="A108" s="134"/>
      <c r="B108" s="32" t="s">
        <v>130</v>
      </c>
      <c r="C108" s="17" t="s">
        <v>25</v>
      </c>
      <c r="D108" s="22">
        <f t="shared" ref="D108" si="24">SUM(D109)</f>
        <v>6.1</v>
      </c>
      <c r="E108" s="71">
        <f t="shared" ref="E108" si="25">SUM(E109)</f>
        <v>0</v>
      </c>
    </row>
    <row r="109" spans="1:7" s="42" customFormat="1" ht="12.75" customHeight="1" x14ac:dyDescent="0.25">
      <c r="A109" s="134"/>
      <c r="B109" s="12" t="s">
        <v>10</v>
      </c>
      <c r="C109" s="6"/>
      <c r="D109" s="11">
        <v>6.1</v>
      </c>
      <c r="E109" s="5"/>
    </row>
    <row r="110" spans="1:7" s="42" customFormat="1" ht="18" customHeight="1" x14ac:dyDescent="0.25">
      <c r="A110" s="134" t="s">
        <v>43</v>
      </c>
      <c r="B110" s="30" t="s">
        <v>44</v>
      </c>
      <c r="C110" s="37"/>
      <c r="D110" s="31">
        <f>SUM(D111+D113+D116)</f>
        <v>50.2</v>
      </c>
      <c r="E110" s="72">
        <f>SUM(E111+E113+E116)</f>
        <v>0</v>
      </c>
    </row>
    <row r="111" spans="1:7" s="42" customFormat="1" ht="15" customHeight="1" x14ac:dyDescent="0.25">
      <c r="A111" s="134"/>
      <c r="B111" s="18" t="s">
        <v>135</v>
      </c>
      <c r="C111" s="17" t="s">
        <v>11</v>
      </c>
      <c r="D111" s="16">
        <f>SUM(D112)</f>
        <v>12.6</v>
      </c>
      <c r="E111" s="73">
        <f>SUM(E112)</f>
        <v>0</v>
      </c>
    </row>
    <row r="112" spans="1:7" s="42" customFormat="1" ht="12.95" customHeight="1" x14ac:dyDescent="0.25">
      <c r="A112" s="134"/>
      <c r="B112" s="12" t="s">
        <v>10</v>
      </c>
      <c r="C112" s="6"/>
      <c r="D112" s="11">
        <v>12.6</v>
      </c>
      <c r="E112" s="48"/>
      <c r="F112" s="62"/>
      <c r="G112" s="62"/>
    </row>
    <row r="113" spans="1:7" s="42" customFormat="1" ht="27" x14ac:dyDescent="0.25">
      <c r="A113" s="134"/>
      <c r="B113" s="29" t="s">
        <v>141</v>
      </c>
      <c r="C113" s="17" t="s">
        <v>23</v>
      </c>
      <c r="D113" s="22">
        <f t="shared" ref="D113" si="26">SUM(D114:D115)</f>
        <v>33.700000000000003</v>
      </c>
      <c r="E113" s="71">
        <f t="shared" ref="E113" si="27">SUM(E114:E115)</f>
        <v>0</v>
      </c>
    </row>
    <row r="114" spans="1:7" s="42" customFormat="1" ht="12.95" customHeight="1" x14ac:dyDescent="0.25">
      <c r="A114" s="135"/>
      <c r="B114" s="45" t="s">
        <v>10</v>
      </c>
      <c r="C114" s="119"/>
      <c r="D114" s="11">
        <v>31.2</v>
      </c>
      <c r="E114" s="11"/>
      <c r="F114" s="62"/>
      <c r="G114" s="62"/>
    </row>
    <row r="115" spans="1:7" s="42" customFormat="1" ht="12.95" customHeight="1" x14ac:dyDescent="0.25">
      <c r="A115" s="135"/>
      <c r="B115" s="47" t="s">
        <v>17</v>
      </c>
      <c r="C115" s="118"/>
      <c r="D115" s="11">
        <v>2.5</v>
      </c>
      <c r="E115" s="11"/>
    </row>
    <row r="116" spans="1:7" s="42" customFormat="1" ht="15" customHeight="1" x14ac:dyDescent="0.25">
      <c r="A116" s="134"/>
      <c r="B116" s="32" t="s">
        <v>142</v>
      </c>
      <c r="C116" s="17" t="s">
        <v>25</v>
      </c>
      <c r="D116" s="22">
        <f t="shared" ref="D116" si="28">SUM(D117)</f>
        <v>3.9</v>
      </c>
      <c r="E116" s="71">
        <f t="shared" ref="E116" si="29">SUM(E117)</f>
        <v>0</v>
      </c>
    </row>
    <row r="117" spans="1:7" s="42" customFormat="1" ht="12.95" customHeight="1" x14ac:dyDescent="0.25">
      <c r="A117" s="134"/>
      <c r="B117" s="12" t="s">
        <v>10</v>
      </c>
      <c r="C117" s="6"/>
      <c r="D117" s="11">
        <v>3.9</v>
      </c>
      <c r="E117" s="5"/>
    </row>
    <row r="118" spans="1:7" s="42" customFormat="1" ht="18" customHeight="1" x14ac:dyDescent="0.25">
      <c r="A118" s="134" t="s">
        <v>45</v>
      </c>
      <c r="B118" s="30" t="s">
        <v>46</v>
      </c>
      <c r="C118" s="37"/>
      <c r="D118" s="31">
        <f>SUM(D119+D121+D124)</f>
        <v>71</v>
      </c>
      <c r="E118" s="72">
        <f>SUM(E119+E121+E124)</f>
        <v>0</v>
      </c>
    </row>
    <row r="119" spans="1:7" s="42" customFormat="1" ht="15" customHeight="1" x14ac:dyDescent="0.25">
      <c r="A119" s="134"/>
      <c r="B119" s="18" t="s">
        <v>135</v>
      </c>
      <c r="C119" s="17" t="s">
        <v>11</v>
      </c>
      <c r="D119" s="16">
        <f>SUM(D120)</f>
        <v>18.600000000000001</v>
      </c>
      <c r="E119" s="73">
        <f>SUM(E120)</f>
        <v>0</v>
      </c>
    </row>
    <row r="120" spans="1:7" s="42" customFormat="1" ht="12.75" customHeight="1" x14ac:dyDescent="0.25">
      <c r="A120" s="134"/>
      <c r="B120" s="12" t="s">
        <v>10</v>
      </c>
      <c r="C120" s="6"/>
      <c r="D120" s="11">
        <v>18.600000000000001</v>
      </c>
      <c r="E120" s="48"/>
      <c r="F120" s="62"/>
    </row>
    <row r="121" spans="1:7" s="42" customFormat="1" ht="27" x14ac:dyDescent="0.25">
      <c r="A121" s="134"/>
      <c r="B121" s="29" t="s">
        <v>139</v>
      </c>
      <c r="C121" s="17" t="s">
        <v>23</v>
      </c>
      <c r="D121" s="22">
        <f t="shared" ref="D121" si="30">SUM(D122:D123)</f>
        <v>45.2</v>
      </c>
      <c r="E121" s="71">
        <f t="shared" ref="E121" si="31">SUM(E122:E123)</f>
        <v>0</v>
      </c>
    </row>
    <row r="122" spans="1:7" s="42" customFormat="1" ht="12.75" customHeight="1" x14ac:dyDescent="0.25">
      <c r="A122" s="135"/>
      <c r="B122" s="45" t="s">
        <v>10</v>
      </c>
      <c r="C122" s="119"/>
      <c r="D122" s="11">
        <v>41.2</v>
      </c>
      <c r="E122" s="48"/>
      <c r="F122" s="62"/>
    </row>
    <row r="123" spans="1:7" s="42" customFormat="1" ht="12.75" customHeight="1" x14ac:dyDescent="0.25">
      <c r="A123" s="135"/>
      <c r="B123" s="47" t="s">
        <v>17</v>
      </c>
      <c r="C123" s="117"/>
      <c r="D123" s="11">
        <v>4</v>
      </c>
      <c r="E123" s="48"/>
    </row>
    <row r="124" spans="1:7" s="42" customFormat="1" ht="15" customHeight="1" x14ac:dyDescent="0.25">
      <c r="A124" s="134"/>
      <c r="B124" s="32" t="s">
        <v>130</v>
      </c>
      <c r="C124" s="17" t="s">
        <v>25</v>
      </c>
      <c r="D124" s="22">
        <f t="shared" ref="D124" si="32">SUM(D125)</f>
        <v>7.2</v>
      </c>
      <c r="E124" s="71">
        <f t="shared" ref="E124" si="33">SUM(E125)</f>
        <v>0</v>
      </c>
    </row>
    <row r="125" spans="1:7" s="42" customFormat="1" ht="12.75" customHeight="1" x14ac:dyDescent="0.25">
      <c r="A125" s="134"/>
      <c r="B125" s="12" t="s">
        <v>10</v>
      </c>
      <c r="C125" s="6"/>
      <c r="D125" s="11">
        <v>7.2</v>
      </c>
      <c r="E125" s="5"/>
      <c r="F125" s="62"/>
    </row>
    <row r="126" spans="1:7" s="42" customFormat="1" ht="18" customHeight="1" x14ac:dyDescent="0.25">
      <c r="A126" s="136" t="s">
        <v>47</v>
      </c>
      <c r="B126" s="30" t="s">
        <v>48</v>
      </c>
      <c r="C126" s="37"/>
      <c r="D126" s="31">
        <f>SUM(D127+D129+D132)</f>
        <v>40</v>
      </c>
      <c r="E126" s="72">
        <f>SUM(E127+E129+E132)</f>
        <v>0</v>
      </c>
    </row>
    <row r="127" spans="1:7" s="42" customFormat="1" ht="15" customHeight="1" x14ac:dyDescent="0.25">
      <c r="A127" s="137"/>
      <c r="B127" s="18" t="s">
        <v>135</v>
      </c>
      <c r="C127" s="17" t="s">
        <v>11</v>
      </c>
      <c r="D127" s="16">
        <f>SUM(D128)</f>
        <v>12.4</v>
      </c>
      <c r="E127" s="73">
        <f>SUM(E128)</f>
        <v>0</v>
      </c>
    </row>
    <row r="128" spans="1:7" s="42" customFormat="1" ht="12.75" customHeight="1" x14ac:dyDescent="0.25">
      <c r="A128" s="137"/>
      <c r="B128" s="12" t="s">
        <v>10</v>
      </c>
      <c r="C128" s="6"/>
      <c r="D128" s="11">
        <v>12.4</v>
      </c>
      <c r="E128" s="48"/>
    </row>
    <row r="129" spans="1:7" s="42" customFormat="1" ht="27" x14ac:dyDescent="0.25">
      <c r="A129" s="137"/>
      <c r="B129" s="29" t="s">
        <v>141</v>
      </c>
      <c r="C129" s="17" t="s">
        <v>23</v>
      </c>
      <c r="D129" s="22">
        <f t="shared" ref="D129" si="34">SUM(D130:D131)</f>
        <v>20.399999999999999</v>
      </c>
      <c r="E129" s="71">
        <f t="shared" ref="E129" si="35">SUM(E130:E131)</f>
        <v>0</v>
      </c>
    </row>
    <row r="130" spans="1:7" s="42" customFormat="1" ht="12.75" customHeight="1" x14ac:dyDescent="0.25">
      <c r="A130" s="137"/>
      <c r="B130" s="45" t="s">
        <v>10</v>
      </c>
      <c r="C130" s="119"/>
      <c r="D130" s="11">
        <v>19.2</v>
      </c>
      <c r="E130" s="48"/>
      <c r="F130" s="62"/>
    </row>
    <row r="131" spans="1:7" s="42" customFormat="1" ht="12.75" customHeight="1" x14ac:dyDescent="0.25">
      <c r="A131" s="137"/>
      <c r="B131" s="47" t="s">
        <v>17</v>
      </c>
      <c r="C131" s="117"/>
      <c r="D131" s="11">
        <v>1.2</v>
      </c>
      <c r="E131" s="48"/>
    </row>
    <row r="132" spans="1:7" s="42" customFormat="1" ht="15" customHeight="1" x14ac:dyDescent="0.25">
      <c r="A132" s="137"/>
      <c r="B132" s="32" t="s">
        <v>130</v>
      </c>
      <c r="C132" s="17" t="s">
        <v>25</v>
      </c>
      <c r="D132" s="22">
        <f t="shared" ref="D132" si="36">SUM(D133)</f>
        <v>7.2</v>
      </c>
      <c r="E132" s="71">
        <f t="shared" ref="E132" si="37">SUM(E133)</f>
        <v>0</v>
      </c>
    </row>
    <row r="133" spans="1:7" s="42" customFormat="1" ht="12.75" customHeight="1" x14ac:dyDescent="0.25">
      <c r="A133" s="137"/>
      <c r="B133" s="12" t="s">
        <v>10</v>
      </c>
      <c r="C133" s="6"/>
      <c r="D133" s="11">
        <v>7.2</v>
      </c>
      <c r="E133" s="5"/>
    </row>
    <row r="134" spans="1:7" s="42" customFormat="1" ht="18" customHeight="1" x14ac:dyDescent="0.25">
      <c r="A134" s="134" t="s">
        <v>49</v>
      </c>
      <c r="B134" s="30" t="s">
        <v>50</v>
      </c>
      <c r="C134" s="37"/>
      <c r="D134" s="31">
        <f>SUM(D135+D137+D140)</f>
        <v>50.4</v>
      </c>
      <c r="E134" s="72">
        <f>SUM(E135+E137+E140)</f>
        <v>0</v>
      </c>
    </row>
    <row r="135" spans="1:7" s="42" customFormat="1" ht="15" customHeight="1" x14ac:dyDescent="0.25">
      <c r="A135" s="134"/>
      <c r="B135" s="18" t="s">
        <v>135</v>
      </c>
      <c r="C135" s="17" t="s">
        <v>11</v>
      </c>
      <c r="D135" s="16">
        <f>SUM(D136)</f>
        <v>11.6</v>
      </c>
      <c r="E135" s="73">
        <f>SUM(E136)</f>
        <v>0</v>
      </c>
    </row>
    <row r="136" spans="1:7" s="42" customFormat="1" ht="12.75" customHeight="1" x14ac:dyDescent="0.25">
      <c r="A136" s="134"/>
      <c r="B136" s="12" t="s">
        <v>10</v>
      </c>
      <c r="C136" s="6"/>
      <c r="D136" s="11">
        <v>11.6</v>
      </c>
      <c r="E136" s="48"/>
      <c r="F136" s="62"/>
    </row>
    <row r="137" spans="1:7" s="42" customFormat="1" ht="27" x14ac:dyDescent="0.25">
      <c r="A137" s="134"/>
      <c r="B137" s="29" t="s">
        <v>141</v>
      </c>
      <c r="C137" s="17" t="s">
        <v>23</v>
      </c>
      <c r="D137" s="22">
        <f t="shared" ref="D137" si="38">SUM(D138:D139)</f>
        <v>19.399999999999999</v>
      </c>
      <c r="E137" s="71">
        <f t="shared" ref="E137" si="39">SUM(E138:E139)</f>
        <v>0</v>
      </c>
    </row>
    <row r="138" spans="1:7" s="42" customFormat="1" ht="12.75" customHeight="1" x14ac:dyDescent="0.25">
      <c r="A138" s="135"/>
      <c r="B138" s="45" t="s">
        <v>10</v>
      </c>
      <c r="C138" s="119"/>
      <c r="D138" s="11">
        <v>17</v>
      </c>
      <c r="E138" s="48"/>
      <c r="F138" s="62"/>
    </row>
    <row r="139" spans="1:7" s="42" customFormat="1" ht="12.75" customHeight="1" x14ac:dyDescent="0.25">
      <c r="A139" s="135"/>
      <c r="B139" s="47" t="s">
        <v>17</v>
      </c>
      <c r="C139" s="118"/>
      <c r="D139" s="11">
        <v>2.4</v>
      </c>
      <c r="E139" s="48"/>
    </row>
    <row r="140" spans="1:7" s="42" customFormat="1" ht="15" customHeight="1" x14ac:dyDescent="0.25">
      <c r="A140" s="134"/>
      <c r="B140" s="32" t="s">
        <v>142</v>
      </c>
      <c r="C140" s="17" t="s">
        <v>25</v>
      </c>
      <c r="D140" s="22">
        <f t="shared" ref="D140" si="40">SUM(D141)</f>
        <v>19.399999999999999</v>
      </c>
      <c r="E140" s="71">
        <f t="shared" ref="E140" si="41">SUM(E141)</f>
        <v>0</v>
      </c>
    </row>
    <row r="141" spans="1:7" s="42" customFormat="1" ht="12.75" customHeight="1" x14ac:dyDescent="0.25">
      <c r="A141" s="134"/>
      <c r="B141" s="12" t="s">
        <v>10</v>
      </c>
      <c r="C141" s="6"/>
      <c r="D141" s="11">
        <v>19.399999999999999</v>
      </c>
      <c r="E141" s="5"/>
    </row>
    <row r="142" spans="1:7" s="42" customFormat="1" ht="18" customHeight="1" x14ac:dyDescent="0.25">
      <c r="A142" s="115" t="s">
        <v>51</v>
      </c>
      <c r="B142" s="30" t="s">
        <v>52</v>
      </c>
      <c r="C142" s="37"/>
      <c r="D142" s="31">
        <f>SUM(D143+D145+D148)</f>
        <v>33.699999999999996</v>
      </c>
      <c r="E142" s="72">
        <f>SUM(E143+E145+E148)</f>
        <v>0</v>
      </c>
    </row>
    <row r="143" spans="1:7" s="42" customFormat="1" ht="15" customHeight="1" x14ac:dyDescent="0.25">
      <c r="A143" s="115"/>
      <c r="B143" s="18" t="s">
        <v>135</v>
      </c>
      <c r="C143" s="17" t="s">
        <v>11</v>
      </c>
      <c r="D143" s="16">
        <f>SUM(D144)</f>
        <v>12.4</v>
      </c>
      <c r="E143" s="73">
        <f>SUM(E144)</f>
        <v>0</v>
      </c>
    </row>
    <row r="144" spans="1:7" s="42" customFormat="1" ht="12.75" customHeight="1" x14ac:dyDescent="0.25">
      <c r="A144" s="115"/>
      <c r="B144" s="12" t="s">
        <v>10</v>
      </c>
      <c r="C144" s="6"/>
      <c r="D144" s="11">
        <v>12.4</v>
      </c>
      <c r="E144" s="48"/>
      <c r="F144" s="62"/>
      <c r="G144" s="62"/>
    </row>
    <row r="145" spans="1:7" s="42" customFormat="1" ht="27" x14ac:dyDescent="0.25">
      <c r="A145" s="115"/>
      <c r="B145" s="29" t="s">
        <v>141</v>
      </c>
      <c r="C145" s="17" t="s">
        <v>23</v>
      </c>
      <c r="D145" s="22">
        <f t="shared" ref="D145" si="42">SUM(D146:D147)</f>
        <v>16.899999999999999</v>
      </c>
      <c r="E145" s="71">
        <f t="shared" ref="E145" si="43">SUM(E146:E147)</f>
        <v>0</v>
      </c>
    </row>
    <row r="146" spans="1:7" s="42" customFormat="1" ht="12.75" customHeight="1" x14ac:dyDescent="0.25">
      <c r="A146" s="116"/>
      <c r="B146" s="45" t="s">
        <v>10</v>
      </c>
      <c r="C146" s="119"/>
      <c r="D146" s="11">
        <v>14</v>
      </c>
      <c r="E146" s="48"/>
      <c r="F146" s="62"/>
    </row>
    <row r="147" spans="1:7" s="42" customFormat="1" ht="12.75" customHeight="1" x14ac:dyDescent="0.25">
      <c r="A147" s="116"/>
      <c r="B147" s="47" t="s">
        <v>17</v>
      </c>
      <c r="C147" s="117"/>
      <c r="D147" s="11">
        <v>2.9</v>
      </c>
      <c r="E147" s="48"/>
    </row>
    <row r="148" spans="1:7" s="42" customFormat="1" ht="15" customHeight="1" x14ac:dyDescent="0.25">
      <c r="A148" s="115"/>
      <c r="B148" s="32" t="s">
        <v>142</v>
      </c>
      <c r="C148" s="17" t="s">
        <v>25</v>
      </c>
      <c r="D148" s="22">
        <f t="shared" ref="D148" si="44">SUM(D149)</f>
        <v>4.4000000000000004</v>
      </c>
      <c r="E148" s="71">
        <f t="shared" ref="E148" si="45">SUM(E149)</f>
        <v>0</v>
      </c>
    </row>
    <row r="149" spans="1:7" s="42" customFormat="1" ht="12.75" customHeight="1" x14ac:dyDescent="0.25">
      <c r="A149" s="115"/>
      <c r="B149" s="12" t="s">
        <v>10</v>
      </c>
      <c r="C149" s="6"/>
      <c r="D149" s="11">
        <v>4.4000000000000004</v>
      </c>
      <c r="E149" s="5"/>
      <c r="F149" s="62"/>
    </row>
    <row r="150" spans="1:7" s="42" customFormat="1" ht="18" customHeight="1" x14ac:dyDescent="0.25">
      <c r="A150" s="121" t="s">
        <v>53</v>
      </c>
      <c r="B150" s="30" t="s">
        <v>54</v>
      </c>
      <c r="C150" s="37"/>
      <c r="D150" s="31">
        <f>SUM(D151+D153+D156+D158)</f>
        <v>62.1</v>
      </c>
      <c r="E150" s="72">
        <f>SUM(E151+E153+E156)</f>
        <v>0</v>
      </c>
    </row>
    <row r="151" spans="1:7" s="42" customFormat="1" ht="15" customHeight="1" x14ac:dyDescent="0.25">
      <c r="A151" s="122"/>
      <c r="B151" s="18" t="s">
        <v>135</v>
      </c>
      <c r="C151" s="17" t="s">
        <v>11</v>
      </c>
      <c r="D151" s="16">
        <f>SUM(D152)</f>
        <v>21.6</v>
      </c>
      <c r="E151" s="73">
        <f>SUM(E152)</f>
        <v>0</v>
      </c>
    </row>
    <row r="152" spans="1:7" s="42" customFormat="1" ht="12.75" customHeight="1" x14ac:dyDescent="0.25">
      <c r="A152" s="122"/>
      <c r="B152" s="12" t="s">
        <v>10</v>
      </c>
      <c r="C152" s="6"/>
      <c r="D152" s="11">
        <v>21.6</v>
      </c>
      <c r="E152" s="48"/>
      <c r="F152" s="62"/>
    </row>
    <row r="153" spans="1:7" s="42" customFormat="1" ht="27" x14ac:dyDescent="0.25">
      <c r="A153" s="122"/>
      <c r="B153" s="29" t="s">
        <v>139</v>
      </c>
      <c r="C153" s="17" t="s">
        <v>23</v>
      </c>
      <c r="D153" s="22">
        <f t="shared" ref="D153" si="46">SUM(D154:D155)</f>
        <v>32.900000000000006</v>
      </c>
      <c r="E153" s="71">
        <f t="shared" ref="E153" si="47">SUM(E154:E155)</f>
        <v>0</v>
      </c>
    </row>
    <row r="154" spans="1:7" s="42" customFormat="1" ht="12.75" customHeight="1" x14ac:dyDescent="0.25">
      <c r="A154" s="122"/>
      <c r="B154" s="45" t="s">
        <v>10</v>
      </c>
      <c r="C154" s="119"/>
      <c r="D154" s="11">
        <v>23.6</v>
      </c>
      <c r="E154" s="48"/>
      <c r="F154" s="66"/>
      <c r="G154" s="55"/>
    </row>
    <row r="155" spans="1:7" s="42" customFormat="1" ht="12.75" customHeight="1" x14ac:dyDescent="0.25">
      <c r="A155" s="122"/>
      <c r="B155" s="47" t="s">
        <v>17</v>
      </c>
      <c r="C155" s="117"/>
      <c r="D155" s="11">
        <v>9.3000000000000007</v>
      </c>
      <c r="E155" s="48"/>
      <c r="F155" s="66"/>
      <c r="G155" s="56"/>
    </row>
    <row r="156" spans="1:7" s="42" customFormat="1" ht="15" customHeight="1" x14ac:dyDescent="0.25">
      <c r="A156" s="122"/>
      <c r="B156" s="32" t="s">
        <v>142</v>
      </c>
      <c r="C156" s="17" t="s">
        <v>25</v>
      </c>
      <c r="D156" s="22">
        <f t="shared" ref="D156" si="48">SUM(D157)</f>
        <v>6.3</v>
      </c>
      <c r="E156" s="71">
        <f t="shared" ref="E156" si="49">SUM(E157)</f>
        <v>0</v>
      </c>
      <c r="F156" s="54"/>
      <c r="G156" s="56"/>
    </row>
    <row r="157" spans="1:7" s="42" customFormat="1" ht="12.75" customHeight="1" x14ac:dyDescent="0.25">
      <c r="A157" s="122"/>
      <c r="B157" s="12" t="s">
        <v>10</v>
      </c>
      <c r="C157" s="6"/>
      <c r="D157" s="11">
        <v>6.3</v>
      </c>
      <c r="E157" s="5"/>
      <c r="F157" s="62"/>
      <c r="G157" s="56"/>
    </row>
    <row r="158" spans="1:7" s="42" customFormat="1" ht="15" customHeight="1" x14ac:dyDescent="0.25">
      <c r="A158" s="122"/>
      <c r="B158" s="21" t="s">
        <v>140</v>
      </c>
      <c r="C158" s="20" t="s">
        <v>29</v>
      </c>
      <c r="D158" s="22">
        <f>SUM(D159)</f>
        <v>1.3</v>
      </c>
      <c r="E158" s="71">
        <f>SUM(E159)</f>
        <v>0</v>
      </c>
      <c r="F158" s="62"/>
      <c r="G158" s="56"/>
    </row>
    <row r="159" spans="1:7" s="42" customFormat="1" ht="12.75" customHeight="1" x14ac:dyDescent="0.25">
      <c r="A159" s="138"/>
      <c r="B159" s="12" t="s">
        <v>10</v>
      </c>
      <c r="C159" s="6"/>
      <c r="D159" s="11">
        <v>1.3</v>
      </c>
      <c r="E159" s="5"/>
      <c r="F159" s="62"/>
      <c r="G159" s="56"/>
    </row>
    <row r="160" spans="1:7" s="42" customFormat="1" ht="18" customHeight="1" x14ac:dyDescent="0.25">
      <c r="A160" s="115" t="s">
        <v>55</v>
      </c>
      <c r="B160" s="74" t="s">
        <v>56</v>
      </c>
      <c r="C160" s="35"/>
      <c r="D160" s="31">
        <f>SUM(D162:D163)</f>
        <v>1162.0999999999999</v>
      </c>
      <c r="E160" s="31">
        <f>SUM(E162:E163)</f>
        <v>1072.7</v>
      </c>
      <c r="F160" s="54"/>
      <c r="G160" s="56"/>
    </row>
    <row r="161" spans="1:7" s="42" customFormat="1" ht="15" customHeight="1" x14ac:dyDescent="0.25">
      <c r="A161" s="116"/>
      <c r="B161" s="18" t="s">
        <v>135</v>
      </c>
      <c r="C161" s="17" t="s">
        <v>11</v>
      </c>
      <c r="D161" s="16">
        <f>SUM(D162:D163)</f>
        <v>1162.0999999999999</v>
      </c>
      <c r="E161" s="16">
        <f>SUM(E162:E163)</f>
        <v>1072.7</v>
      </c>
      <c r="F161" s="54"/>
      <c r="G161" s="56"/>
    </row>
    <row r="162" spans="1:7" s="42" customFormat="1" ht="12.75" customHeight="1" x14ac:dyDescent="0.25">
      <c r="A162" s="116"/>
      <c r="B162" s="53" t="s">
        <v>15</v>
      </c>
      <c r="C162" s="119"/>
      <c r="D162" s="11">
        <v>1112.5999999999999</v>
      </c>
      <c r="E162" s="11">
        <v>1032.2</v>
      </c>
      <c r="F162" s="54"/>
      <c r="G162" s="56"/>
    </row>
    <row r="163" spans="1:7" s="42" customFormat="1" ht="12.75" customHeight="1" x14ac:dyDescent="0.25">
      <c r="A163" s="116"/>
      <c r="B163" s="47" t="s">
        <v>10</v>
      </c>
      <c r="C163" s="117"/>
      <c r="D163" s="11">
        <v>49.5</v>
      </c>
      <c r="E163" s="11">
        <v>40.5</v>
      </c>
      <c r="F163" s="54"/>
      <c r="G163" s="56"/>
    </row>
    <row r="164" spans="1:7" s="42" customFormat="1" ht="18" customHeight="1" x14ac:dyDescent="0.25">
      <c r="A164" s="115" t="s">
        <v>57</v>
      </c>
      <c r="B164" s="34" t="s">
        <v>58</v>
      </c>
      <c r="C164" s="37"/>
      <c r="D164" s="31">
        <f t="shared" ref="D164:E164" si="50">SUM(D165+D167)</f>
        <v>1449.6</v>
      </c>
      <c r="E164" s="31">
        <f t="shared" si="50"/>
        <v>1182.0999999999999</v>
      </c>
      <c r="F164" s="54"/>
      <c r="G164" s="56"/>
    </row>
    <row r="165" spans="1:7" s="42" customFormat="1" ht="15" customHeight="1" x14ac:dyDescent="0.25">
      <c r="A165" s="115"/>
      <c r="B165" s="18" t="s">
        <v>135</v>
      </c>
      <c r="C165" s="17" t="s">
        <v>11</v>
      </c>
      <c r="D165" s="16">
        <f>SUM(D166)</f>
        <v>34</v>
      </c>
      <c r="E165" s="73">
        <f>SUM(E166)</f>
        <v>0</v>
      </c>
      <c r="F165" s="54"/>
      <c r="G165" s="56"/>
    </row>
    <row r="166" spans="1:7" s="42" customFormat="1" ht="12.75" customHeight="1" x14ac:dyDescent="0.25">
      <c r="A166" s="115"/>
      <c r="B166" s="76" t="s">
        <v>15</v>
      </c>
      <c r="C166" s="6"/>
      <c r="D166" s="11">
        <v>34</v>
      </c>
      <c r="E166" s="11"/>
      <c r="F166" s="63"/>
      <c r="G166" s="56"/>
    </row>
    <row r="167" spans="1:7" s="42" customFormat="1" ht="30.75" customHeight="1" x14ac:dyDescent="0.25">
      <c r="A167" s="116"/>
      <c r="B167" s="21" t="s">
        <v>138</v>
      </c>
      <c r="C167" s="20" t="s">
        <v>18</v>
      </c>
      <c r="D167" s="22">
        <f>SUM(D168:D171)</f>
        <v>1415.6</v>
      </c>
      <c r="E167" s="22">
        <f>SUM(E168:E171)</f>
        <v>1182.0999999999999</v>
      </c>
      <c r="F167" s="54"/>
      <c r="G167" s="56"/>
    </row>
    <row r="168" spans="1:7" s="42" customFormat="1" ht="12.75" customHeight="1" x14ac:dyDescent="0.25">
      <c r="A168" s="116"/>
      <c r="B168" s="46" t="s">
        <v>20</v>
      </c>
      <c r="C168" s="117"/>
      <c r="D168" s="11">
        <v>815.3</v>
      </c>
      <c r="E168" s="11">
        <v>786.1</v>
      </c>
      <c r="F168" s="62"/>
      <c r="G168" s="56"/>
    </row>
    <row r="169" spans="1:7" s="42" customFormat="1" ht="12.75" customHeight="1" x14ac:dyDescent="0.25">
      <c r="A169" s="116"/>
      <c r="B169" s="46" t="s">
        <v>152</v>
      </c>
      <c r="C169" s="117"/>
      <c r="D169" s="11">
        <v>19.899999999999999</v>
      </c>
      <c r="E169" s="11">
        <v>19.600000000000001</v>
      </c>
      <c r="F169" s="62"/>
      <c r="G169" s="56"/>
    </row>
    <row r="170" spans="1:7" s="42" customFormat="1" ht="12.75" customHeight="1" x14ac:dyDescent="0.25">
      <c r="A170" s="116"/>
      <c r="B170" s="46" t="s">
        <v>10</v>
      </c>
      <c r="C170" s="117"/>
      <c r="D170" s="11">
        <v>577.79999999999995</v>
      </c>
      <c r="E170" s="11">
        <v>376.4</v>
      </c>
      <c r="F170" s="62"/>
    </row>
    <row r="171" spans="1:7" s="42" customFormat="1" ht="12.75" customHeight="1" x14ac:dyDescent="0.25">
      <c r="A171" s="116"/>
      <c r="B171" s="47" t="s">
        <v>17</v>
      </c>
      <c r="C171" s="118"/>
      <c r="D171" s="11">
        <v>2.6</v>
      </c>
      <c r="E171" s="48"/>
      <c r="F171" s="54"/>
      <c r="G171" s="56"/>
    </row>
    <row r="172" spans="1:7" s="42" customFormat="1" ht="18" customHeight="1" x14ac:dyDescent="0.25">
      <c r="A172" s="115" t="s">
        <v>59</v>
      </c>
      <c r="B172" s="34" t="s">
        <v>61</v>
      </c>
      <c r="C172" s="37"/>
      <c r="D172" s="31">
        <f t="shared" ref="D172:E172" si="51">SUM(D173+D175)</f>
        <v>1447</v>
      </c>
      <c r="E172" s="31">
        <f t="shared" si="51"/>
        <v>1139.9000000000001</v>
      </c>
      <c r="F172" s="54"/>
      <c r="G172" s="43"/>
    </row>
    <row r="173" spans="1:7" s="42" customFormat="1" ht="15" customHeight="1" x14ac:dyDescent="0.25">
      <c r="A173" s="115"/>
      <c r="B173" s="18" t="s">
        <v>135</v>
      </c>
      <c r="C173" s="17" t="s">
        <v>11</v>
      </c>
      <c r="D173" s="16">
        <f>SUM(D174)</f>
        <v>30</v>
      </c>
      <c r="E173" s="73">
        <f>SUM(E174)</f>
        <v>0</v>
      </c>
      <c r="F173" s="54"/>
      <c r="G173" s="43"/>
    </row>
    <row r="174" spans="1:7" s="42" customFormat="1" ht="12.75" customHeight="1" x14ac:dyDescent="0.25">
      <c r="A174" s="115"/>
      <c r="B174" s="76" t="s">
        <v>15</v>
      </c>
      <c r="C174" s="6"/>
      <c r="D174" s="11">
        <v>30</v>
      </c>
      <c r="E174" s="11"/>
      <c r="F174" s="63"/>
      <c r="G174" s="43"/>
    </row>
    <row r="175" spans="1:7" s="42" customFormat="1" ht="30.75" customHeight="1" x14ac:dyDescent="0.25">
      <c r="A175" s="116"/>
      <c r="B175" s="21" t="s">
        <v>143</v>
      </c>
      <c r="C175" s="20" t="s">
        <v>18</v>
      </c>
      <c r="D175" s="22">
        <f>SUM(D176:D178)</f>
        <v>1417</v>
      </c>
      <c r="E175" s="22">
        <f>SUM(E176:E178)</f>
        <v>1139.9000000000001</v>
      </c>
      <c r="F175" s="54"/>
      <c r="G175" s="43"/>
    </row>
    <row r="176" spans="1:7" s="42" customFormat="1" ht="12.75" customHeight="1" x14ac:dyDescent="0.25">
      <c r="A176" s="116"/>
      <c r="B176" s="46" t="s">
        <v>20</v>
      </c>
      <c r="C176" s="117"/>
      <c r="D176" s="11">
        <v>749.2</v>
      </c>
      <c r="E176" s="11">
        <v>723</v>
      </c>
      <c r="F176" s="62"/>
      <c r="G176" s="43"/>
    </row>
    <row r="177" spans="1:7" s="42" customFormat="1" ht="12.75" customHeight="1" x14ac:dyDescent="0.25">
      <c r="A177" s="116"/>
      <c r="B177" s="46" t="s">
        <v>10</v>
      </c>
      <c r="C177" s="117"/>
      <c r="D177" s="11">
        <v>650.4</v>
      </c>
      <c r="E177" s="11">
        <v>416.9</v>
      </c>
      <c r="F177" s="62"/>
      <c r="G177" s="43"/>
    </row>
    <row r="178" spans="1:7" s="42" customFormat="1" ht="12.75" customHeight="1" x14ac:dyDescent="0.25">
      <c r="A178" s="116"/>
      <c r="B178" s="47" t="s">
        <v>17</v>
      </c>
      <c r="C178" s="118"/>
      <c r="D178" s="11">
        <v>17.399999999999999</v>
      </c>
      <c r="E178" s="11"/>
      <c r="F178" s="54"/>
      <c r="G178" s="43"/>
    </row>
    <row r="179" spans="1:7" s="42" customFormat="1" ht="18" customHeight="1" x14ac:dyDescent="0.25">
      <c r="A179" s="120" t="s">
        <v>60</v>
      </c>
      <c r="B179" s="34" t="s">
        <v>64</v>
      </c>
      <c r="C179" s="35"/>
      <c r="D179" s="31">
        <f t="shared" ref="D179:E179" si="52">SUM(D180+D182)</f>
        <v>1969.4</v>
      </c>
      <c r="E179" s="31">
        <f t="shared" si="52"/>
        <v>1579</v>
      </c>
      <c r="F179" s="54"/>
      <c r="G179" s="43"/>
    </row>
    <row r="180" spans="1:7" s="42" customFormat="1" ht="15" customHeight="1" x14ac:dyDescent="0.25">
      <c r="A180" s="123"/>
      <c r="B180" s="18" t="s">
        <v>135</v>
      </c>
      <c r="C180" s="17" t="s">
        <v>11</v>
      </c>
      <c r="D180" s="16">
        <f>SUM(D181)</f>
        <v>28</v>
      </c>
      <c r="E180" s="73">
        <f>SUM(E181)</f>
        <v>0</v>
      </c>
      <c r="F180" s="54"/>
      <c r="G180" s="43"/>
    </row>
    <row r="181" spans="1:7" s="42" customFormat="1" ht="12.75" customHeight="1" x14ac:dyDescent="0.25">
      <c r="A181" s="123"/>
      <c r="B181" s="76" t="s">
        <v>15</v>
      </c>
      <c r="C181" s="6"/>
      <c r="D181" s="11">
        <v>28</v>
      </c>
      <c r="E181" s="11"/>
      <c r="F181" s="44"/>
      <c r="G181" s="43"/>
    </row>
    <row r="182" spans="1:7" s="42" customFormat="1" ht="30.75" customHeight="1" x14ac:dyDescent="0.25">
      <c r="A182" s="122"/>
      <c r="B182" s="21" t="s">
        <v>138</v>
      </c>
      <c r="C182" s="20" t="s">
        <v>18</v>
      </c>
      <c r="D182" s="22">
        <f>SUM(D183:D188)</f>
        <v>1941.4</v>
      </c>
      <c r="E182" s="22">
        <f>SUM(E183:E188)</f>
        <v>1579</v>
      </c>
      <c r="F182" s="44"/>
      <c r="G182" s="43"/>
    </row>
    <row r="183" spans="1:7" s="42" customFormat="1" ht="12.75" customHeight="1" x14ac:dyDescent="0.25">
      <c r="A183" s="122"/>
      <c r="B183" s="46" t="s">
        <v>19</v>
      </c>
      <c r="C183" s="78"/>
      <c r="D183" s="11">
        <v>7.1</v>
      </c>
      <c r="E183" s="11">
        <v>4.2</v>
      </c>
      <c r="F183" s="44"/>
      <c r="G183" s="43"/>
    </row>
    <row r="184" spans="1:7" s="42" customFormat="1" ht="12.75" customHeight="1" x14ac:dyDescent="0.25">
      <c r="A184" s="122"/>
      <c r="B184" s="46" t="s">
        <v>20</v>
      </c>
      <c r="C184" s="117"/>
      <c r="D184" s="11">
        <v>896.9</v>
      </c>
      <c r="E184" s="11">
        <v>868.1</v>
      </c>
      <c r="F184" s="62"/>
      <c r="G184" s="43"/>
    </row>
    <row r="185" spans="1:7" s="42" customFormat="1" ht="12.75" customHeight="1" x14ac:dyDescent="0.25">
      <c r="A185" s="122"/>
      <c r="B185" s="46" t="s">
        <v>153</v>
      </c>
      <c r="C185" s="117"/>
      <c r="D185" s="11">
        <v>0.7</v>
      </c>
      <c r="E185" s="11">
        <v>0.1</v>
      </c>
      <c r="F185" s="62"/>
      <c r="G185" s="43"/>
    </row>
    <row r="186" spans="1:7" s="42" customFormat="1" ht="12.75" customHeight="1" x14ac:dyDescent="0.25">
      <c r="A186" s="122"/>
      <c r="B186" s="46" t="s">
        <v>152</v>
      </c>
      <c r="C186" s="117"/>
      <c r="D186" s="11">
        <v>14.7</v>
      </c>
      <c r="E186" s="11">
        <v>14.5</v>
      </c>
      <c r="F186" s="62"/>
      <c r="G186" s="43"/>
    </row>
    <row r="187" spans="1:7" s="42" customFormat="1" ht="12.75" customHeight="1" x14ac:dyDescent="0.25">
      <c r="A187" s="122"/>
      <c r="B187" s="46" t="s">
        <v>10</v>
      </c>
      <c r="C187" s="117"/>
      <c r="D187" s="11">
        <v>991.5</v>
      </c>
      <c r="E187" s="11">
        <v>692.1</v>
      </c>
      <c r="G187" s="43"/>
    </row>
    <row r="188" spans="1:7" s="42" customFormat="1" ht="12.75" customHeight="1" x14ac:dyDescent="0.25">
      <c r="A188" s="122"/>
      <c r="B188" s="47" t="s">
        <v>17</v>
      </c>
      <c r="C188" s="118"/>
      <c r="D188" s="11">
        <v>30.5</v>
      </c>
      <c r="E188" s="48"/>
      <c r="F188" s="62"/>
      <c r="G188" s="43"/>
    </row>
    <row r="189" spans="1:7" s="42" customFormat="1" ht="18" customHeight="1" x14ac:dyDescent="0.25">
      <c r="A189" s="120" t="s">
        <v>63</v>
      </c>
      <c r="B189" s="39" t="s">
        <v>66</v>
      </c>
      <c r="C189" s="35"/>
      <c r="D189" s="31">
        <f t="shared" ref="D189:E189" si="53">SUM(D190+D192)</f>
        <v>2296.6</v>
      </c>
      <c r="E189" s="31">
        <f t="shared" si="53"/>
        <v>1840</v>
      </c>
      <c r="G189" s="43"/>
    </row>
    <row r="190" spans="1:7" s="42" customFormat="1" ht="15" customHeight="1" x14ac:dyDescent="0.25">
      <c r="A190" s="120"/>
      <c r="B190" s="18" t="s">
        <v>135</v>
      </c>
      <c r="C190" s="17" t="s">
        <v>11</v>
      </c>
      <c r="D190" s="16">
        <f>SUM(D191)</f>
        <v>65</v>
      </c>
      <c r="E190" s="73">
        <f>SUM(E191)</f>
        <v>0</v>
      </c>
      <c r="G190" s="43"/>
    </row>
    <row r="191" spans="1:7" s="42" customFormat="1" ht="12.75" customHeight="1" x14ac:dyDescent="0.25">
      <c r="A191" s="120"/>
      <c r="B191" s="76" t="s">
        <v>15</v>
      </c>
      <c r="C191" s="6"/>
      <c r="D191" s="11">
        <v>65</v>
      </c>
      <c r="E191" s="11"/>
      <c r="F191" s="63"/>
      <c r="G191" s="43"/>
    </row>
    <row r="192" spans="1:7" s="42" customFormat="1" ht="30.75" customHeight="1" x14ac:dyDescent="0.25">
      <c r="A192" s="121"/>
      <c r="B192" s="21" t="s">
        <v>138</v>
      </c>
      <c r="C192" s="20" t="s">
        <v>18</v>
      </c>
      <c r="D192" s="22">
        <f>SUM(D193:D196)</f>
        <v>2231.6</v>
      </c>
      <c r="E192" s="22">
        <f>SUM(E193:E196)</f>
        <v>1840</v>
      </c>
      <c r="G192" s="43"/>
    </row>
    <row r="193" spans="1:7" s="42" customFormat="1" ht="12.75" customHeight="1" x14ac:dyDescent="0.25">
      <c r="A193" s="121"/>
      <c r="B193" s="46" t="s">
        <v>20</v>
      </c>
      <c r="C193" s="117"/>
      <c r="D193" s="11">
        <v>1308.8</v>
      </c>
      <c r="E193" s="11">
        <v>1267.0999999999999</v>
      </c>
      <c r="F193" s="62"/>
      <c r="G193" s="43"/>
    </row>
    <row r="194" spans="1:7" s="42" customFormat="1" ht="12.75" customHeight="1" x14ac:dyDescent="0.25">
      <c r="A194" s="121"/>
      <c r="B194" s="46" t="s">
        <v>152</v>
      </c>
      <c r="C194" s="117"/>
      <c r="D194" s="11">
        <v>12.4</v>
      </c>
      <c r="E194" s="11">
        <v>12.2</v>
      </c>
      <c r="F194" s="62"/>
      <c r="G194" s="43"/>
    </row>
    <row r="195" spans="1:7" s="42" customFormat="1" ht="12.75" customHeight="1" x14ac:dyDescent="0.25">
      <c r="A195" s="121"/>
      <c r="B195" s="46" t="s">
        <v>10</v>
      </c>
      <c r="C195" s="117"/>
      <c r="D195" s="11">
        <v>902.9</v>
      </c>
      <c r="E195" s="11">
        <v>560.70000000000005</v>
      </c>
      <c r="F195" s="62"/>
      <c r="G195" s="43"/>
    </row>
    <row r="196" spans="1:7" s="42" customFormat="1" ht="12.75" customHeight="1" x14ac:dyDescent="0.25">
      <c r="A196" s="121"/>
      <c r="B196" s="47" t="s">
        <v>17</v>
      </c>
      <c r="C196" s="118"/>
      <c r="D196" s="11">
        <v>7.5</v>
      </c>
      <c r="E196" s="48"/>
      <c r="F196" s="63"/>
      <c r="G196" s="43"/>
    </row>
    <row r="197" spans="1:7" s="42" customFormat="1" ht="18" customHeight="1" x14ac:dyDescent="0.25">
      <c r="A197" s="127" t="s">
        <v>65</v>
      </c>
      <c r="B197" s="34" t="s">
        <v>68</v>
      </c>
      <c r="C197" s="35"/>
      <c r="D197" s="31">
        <f>SUM(D198+D200)</f>
        <v>1576.4999999999998</v>
      </c>
      <c r="E197" s="31">
        <f>SUM(E198+E200)</f>
        <v>1235.3999999999999</v>
      </c>
      <c r="G197" s="43"/>
    </row>
    <row r="198" spans="1:7" s="42" customFormat="1" ht="15" customHeight="1" x14ac:dyDescent="0.25">
      <c r="A198" s="128"/>
      <c r="B198" s="40" t="s">
        <v>135</v>
      </c>
      <c r="C198" s="17" t="s">
        <v>11</v>
      </c>
      <c r="D198" s="16">
        <f>SUM(D199)</f>
        <v>45</v>
      </c>
      <c r="E198" s="73">
        <f>SUM(E199)</f>
        <v>0</v>
      </c>
      <c r="G198" s="43"/>
    </row>
    <row r="199" spans="1:7" s="42" customFormat="1" ht="12.75" customHeight="1" x14ac:dyDescent="0.25">
      <c r="A199" s="128"/>
      <c r="B199" s="77" t="s">
        <v>15</v>
      </c>
      <c r="C199" s="6"/>
      <c r="D199" s="11">
        <v>45</v>
      </c>
      <c r="E199" s="11"/>
      <c r="G199" s="43"/>
    </row>
    <row r="200" spans="1:7" s="42" customFormat="1" ht="30.75" customHeight="1" x14ac:dyDescent="0.25">
      <c r="A200" s="128"/>
      <c r="B200" s="21" t="s">
        <v>138</v>
      </c>
      <c r="C200" s="20" t="s">
        <v>18</v>
      </c>
      <c r="D200" s="22">
        <f>SUM(D201:D205)</f>
        <v>1531.4999999999998</v>
      </c>
      <c r="E200" s="22">
        <f>SUM(E201:E205)</f>
        <v>1235.3999999999999</v>
      </c>
      <c r="G200" s="43"/>
    </row>
    <row r="201" spans="1:7" s="42" customFormat="1" ht="12.75" customHeight="1" x14ac:dyDescent="0.25">
      <c r="A201" s="128"/>
      <c r="B201" s="46" t="s">
        <v>19</v>
      </c>
      <c r="C201" s="78"/>
      <c r="D201" s="11">
        <v>10.6</v>
      </c>
      <c r="E201" s="11">
        <v>0.3</v>
      </c>
      <c r="G201" s="43"/>
    </row>
    <row r="202" spans="1:7" s="42" customFormat="1" ht="12.75" customHeight="1" x14ac:dyDescent="0.25">
      <c r="A202" s="128"/>
      <c r="B202" s="57" t="s">
        <v>20</v>
      </c>
      <c r="C202" s="117"/>
      <c r="D202" s="11">
        <v>818.8</v>
      </c>
      <c r="E202" s="11">
        <v>790.9</v>
      </c>
      <c r="F202" s="62"/>
      <c r="G202" s="43"/>
    </row>
    <row r="203" spans="1:7" s="42" customFormat="1" ht="12.75" customHeight="1" x14ac:dyDescent="0.25">
      <c r="A203" s="128"/>
      <c r="B203" s="57" t="s">
        <v>152</v>
      </c>
      <c r="C203" s="117"/>
      <c r="D203" s="11">
        <v>2.5</v>
      </c>
      <c r="E203" s="11">
        <v>2.5</v>
      </c>
      <c r="F203" s="62"/>
      <c r="G203" s="43"/>
    </row>
    <row r="204" spans="1:7" s="42" customFormat="1" ht="12.75" customHeight="1" x14ac:dyDescent="0.25">
      <c r="A204" s="128"/>
      <c r="B204" s="57" t="s">
        <v>10</v>
      </c>
      <c r="C204" s="117"/>
      <c r="D204" s="11">
        <v>683.3</v>
      </c>
      <c r="E204" s="11">
        <v>441.7</v>
      </c>
      <c r="G204" s="43"/>
    </row>
    <row r="205" spans="1:7" s="42" customFormat="1" ht="12.75" customHeight="1" x14ac:dyDescent="0.25">
      <c r="A205" s="128"/>
      <c r="B205" s="58" t="s">
        <v>17</v>
      </c>
      <c r="C205" s="118"/>
      <c r="D205" s="11">
        <v>16.3</v>
      </c>
      <c r="E205" s="48"/>
      <c r="G205" s="43"/>
    </row>
    <row r="206" spans="1:7" s="42" customFormat="1" ht="18" customHeight="1" x14ac:dyDescent="0.25">
      <c r="A206" s="120" t="s">
        <v>67</v>
      </c>
      <c r="B206" s="39" t="s">
        <v>70</v>
      </c>
      <c r="C206" s="35"/>
      <c r="D206" s="31">
        <f t="shared" ref="D206:E206" si="54">SUM(D207+D209)</f>
        <v>2564.4</v>
      </c>
      <c r="E206" s="31">
        <f t="shared" si="54"/>
        <v>2074.2000000000003</v>
      </c>
      <c r="G206" s="43"/>
    </row>
    <row r="207" spans="1:7" s="42" customFormat="1" ht="15" customHeight="1" x14ac:dyDescent="0.25">
      <c r="A207" s="123"/>
      <c r="B207" s="18" t="s">
        <v>135</v>
      </c>
      <c r="C207" s="17" t="s">
        <v>11</v>
      </c>
      <c r="D207" s="16">
        <f>SUM(D208)</f>
        <v>50</v>
      </c>
      <c r="E207" s="73">
        <f>SUM(E208)</f>
        <v>0</v>
      </c>
      <c r="G207" s="43"/>
    </row>
    <row r="208" spans="1:7" s="42" customFormat="1" ht="12.75" customHeight="1" x14ac:dyDescent="0.25">
      <c r="A208" s="123"/>
      <c r="B208" s="76" t="s">
        <v>15</v>
      </c>
      <c r="C208" s="6"/>
      <c r="D208" s="11">
        <v>50</v>
      </c>
      <c r="E208" s="11"/>
      <c r="G208" s="43"/>
    </row>
    <row r="209" spans="1:7" s="42" customFormat="1" ht="30.75" customHeight="1" x14ac:dyDescent="0.25">
      <c r="A209" s="122"/>
      <c r="B209" s="21" t="s">
        <v>138</v>
      </c>
      <c r="C209" s="20" t="s">
        <v>18</v>
      </c>
      <c r="D209" s="22">
        <f>SUM(D210:D213)</f>
        <v>2514.4</v>
      </c>
      <c r="E209" s="22">
        <f>SUM(E210:E213)</f>
        <v>2074.2000000000003</v>
      </c>
      <c r="G209" s="43"/>
    </row>
    <row r="210" spans="1:7" s="42" customFormat="1" ht="12.75" customHeight="1" x14ac:dyDescent="0.25">
      <c r="A210" s="122"/>
      <c r="B210" s="46" t="s">
        <v>20</v>
      </c>
      <c r="C210" s="117"/>
      <c r="D210" s="11">
        <v>1722.9</v>
      </c>
      <c r="E210" s="11">
        <v>1660.7</v>
      </c>
      <c r="F210" s="62"/>
      <c r="G210" s="43"/>
    </row>
    <row r="211" spans="1:7" s="42" customFormat="1" ht="12.75" customHeight="1" x14ac:dyDescent="0.25">
      <c r="A211" s="122"/>
      <c r="B211" s="46" t="s">
        <v>152</v>
      </c>
      <c r="C211" s="117"/>
      <c r="D211" s="11">
        <v>12.4</v>
      </c>
      <c r="E211" s="11">
        <v>12.2</v>
      </c>
      <c r="F211" s="62"/>
      <c r="G211" s="43"/>
    </row>
    <row r="212" spans="1:7" s="42" customFormat="1" ht="12.75" customHeight="1" x14ac:dyDescent="0.25">
      <c r="A212" s="122"/>
      <c r="B212" s="46" t="s">
        <v>10</v>
      </c>
      <c r="C212" s="117"/>
      <c r="D212" s="11">
        <v>775.7</v>
      </c>
      <c r="E212" s="11">
        <v>401.3</v>
      </c>
      <c r="F212" s="62"/>
      <c r="G212" s="43"/>
    </row>
    <row r="213" spans="1:7" s="42" customFormat="1" ht="12.75" customHeight="1" x14ac:dyDescent="0.25">
      <c r="A213" s="122"/>
      <c r="B213" s="47" t="s">
        <v>17</v>
      </c>
      <c r="C213" s="118"/>
      <c r="D213" s="11">
        <v>3.4</v>
      </c>
      <c r="E213" s="48"/>
      <c r="F213" s="62"/>
      <c r="G213" s="43"/>
    </row>
    <row r="214" spans="1:7" s="42" customFormat="1" ht="18" customHeight="1" x14ac:dyDescent="0.25">
      <c r="A214" s="127" t="s">
        <v>69</v>
      </c>
      <c r="B214" s="34" t="s">
        <v>72</v>
      </c>
      <c r="C214" s="35"/>
      <c r="D214" s="31">
        <f>SUM(D215+D217)</f>
        <v>809.8</v>
      </c>
      <c r="E214" s="31">
        <f>SUM(E215+E217)</f>
        <v>684.7</v>
      </c>
      <c r="G214" s="43"/>
    </row>
    <row r="215" spans="1:7" s="42" customFormat="1" ht="15" customHeight="1" x14ac:dyDescent="0.25">
      <c r="A215" s="128"/>
      <c r="B215" s="40" t="s">
        <v>135</v>
      </c>
      <c r="C215" s="17" t="s">
        <v>11</v>
      </c>
      <c r="D215" s="16">
        <f>SUM(D216)</f>
        <v>13</v>
      </c>
      <c r="E215" s="73">
        <f>SUM(E216)</f>
        <v>0</v>
      </c>
      <c r="G215" s="43"/>
    </row>
    <row r="216" spans="1:7" s="42" customFormat="1" ht="12.75" customHeight="1" x14ac:dyDescent="0.25">
      <c r="A216" s="128"/>
      <c r="B216" s="77" t="s">
        <v>15</v>
      </c>
      <c r="C216" s="6"/>
      <c r="D216" s="11">
        <v>13</v>
      </c>
      <c r="E216" s="11"/>
      <c r="F216" s="62"/>
      <c r="G216" s="43"/>
    </row>
    <row r="217" spans="1:7" s="42" customFormat="1" ht="30.75" customHeight="1" x14ac:dyDescent="0.25">
      <c r="A217" s="128"/>
      <c r="B217" s="21" t="s">
        <v>138</v>
      </c>
      <c r="C217" s="20" t="s">
        <v>18</v>
      </c>
      <c r="D217" s="22">
        <f>SUM(D218:D222)</f>
        <v>796.8</v>
      </c>
      <c r="E217" s="22">
        <f>SUM(E218:E222)</f>
        <v>684.7</v>
      </c>
      <c r="G217" s="43"/>
    </row>
    <row r="218" spans="1:7" s="42" customFormat="1" ht="12.75" customHeight="1" x14ac:dyDescent="0.25">
      <c r="A218" s="128"/>
      <c r="B218" s="57" t="s">
        <v>20</v>
      </c>
      <c r="C218" s="117"/>
      <c r="D218" s="11">
        <v>369.7</v>
      </c>
      <c r="E218" s="11">
        <v>356.6</v>
      </c>
      <c r="F218" s="62"/>
      <c r="G218" s="43"/>
    </row>
    <row r="219" spans="1:7" s="42" customFormat="1" ht="12.75" customHeight="1" x14ac:dyDescent="0.25">
      <c r="A219" s="128"/>
      <c r="B219" s="46" t="s">
        <v>153</v>
      </c>
      <c r="C219" s="117"/>
      <c r="D219" s="11">
        <v>1</v>
      </c>
      <c r="E219" s="11">
        <v>0.7</v>
      </c>
      <c r="F219" s="62"/>
      <c r="G219" s="43"/>
    </row>
    <row r="220" spans="1:7" s="42" customFormat="1" ht="12.75" customHeight="1" x14ac:dyDescent="0.25">
      <c r="A220" s="128"/>
      <c r="B220" s="57" t="s">
        <v>152</v>
      </c>
      <c r="C220" s="117"/>
      <c r="D220" s="11">
        <v>12.4</v>
      </c>
      <c r="E220" s="11">
        <v>12.2</v>
      </c>
      <c r="F220" s="62"/>
      <c r="G220" s="43"/>
    </row>
    <row r="221" spans="1:7" s="42" customFormat="1" ht="12.75" customHeight="1" x14ac:dyDescent="0.25">
      <c r="A221" s="128"/>
      <c r="B221" s="57" t="s">
        <v>10</v>
      </c>
      <c r="C221" s="117"/>
      <c r="D221" s="11">
        <v>391.5</v>
      </c>
      <c r="E221" s="11">
        <v>315.2</v>
      </c>
      <c r="F221" s="62"/>
      <c r="G221" s="43"/>
    </row>
    <row r="222" spans="1:7" s="42" customFormat="1" ht="12.75" customHeight="1" x14ac:dyDescent="0.25">
      <c r="A222" s="128"/>
      <c r="B222" s="58" t="s">
        <v>17</v>
      </c>
      <c r="C222" s="118"/>
      <c r="D222" s="11">
        <v>22.2</v>
      </c>
      <c r="E222" s="48"/>
      <c r="F222" s="62"/>
      <c r="G222" s="43"/>
    </row>
    <row r="223" spans="1:7" s="42" customFormat="1" ht="18" customHeight="1" x14ac:dyDescent="0.25">
      <c r="A223" s="115" t="s">
        <v>71</v>
      </c>
      <c r="B223" s="39" t="s">
        <v>75</v>
      </c>
      <c r="C223" s="35"/>
      <c r="D223" s="31">
        <f t="shared" ref="D223:E223" si="55">SUM(D224+D226)</f>
        <v>1283.9000000000001</v>
      </c>
      <c r="E223" s="31">
        <f t="shared" si="55"/>
        <v>1048.3000000000002</v>
      </c>
      <c r="G223" s="43"/>
    </row>
    <row r="224" spans="1:7" s="42" customFormat="1" ht="15" customHeight="1" x14ac:dyDescent="0.25">
      <c r="A224" s="115"/>
      <c r="B224" s="18" t="s">
        <v>135</v>
      </c>
      <c r="C224" s="17" t="s">
        <v>11</v>
      </c>
      <c r="D224" s="16">
        <f>SUM(D225)</f>
        <v>29</v>
      </c>
      <c r="E224" s="73">
        <f>SUM(E225)</f>
        <v>0</v>
      </c>
      <c r="G224" s="43"/>
    </row>
    <row r="225" spans="1:7" s="42" customFormat="1" ht="12.75" customHeight="1" x14ac:dyDescent="0.25">
      <c r="A225" s="115"/>
      <c r="B225" s="76" t="s">
        <v>15</v>
      </c>
      <c r="C225" s="6"/>
      <c r="D225" s="11">
        <v>29</v>
      </c>
      <c r="E225" s="11"/>
      <c r="G225" s="43"/>
    </row>
    <row r="226" spans="1:7" s="42" customFormat="1" ht="30.75" customHeight="1" x14ac:dyDescent="0.25">
      <c r="A226" s="116"/>
      <c r="B226" s="21" t="s">
        <v>143</v>
      </c>
      <c r="C226" s="20" t="s">
        <v>18</v>
      </c>
      <c r="D226" s="22">
        <f>SUM(D227:D232)</f>
        <v>1254.9000000000001</v>
      </c>
      <c r="E226" s="22">
        <f>SUM(E227:E232)</f>
        <v>1048.3000000000002</v>
      </c>
      <c r="G226" s="43"/>
    </row>
    <row r="227" spans="1:7" s="42" customFormat="1" ht="12.75" customHeight="1" x14ac:dyDescent="0.25">
      <c r="A227" s="116"/>
      <c r="B227" s="46" t="s">
        <v>19</v>
      </c>
      <c r="C227" s="78"/>
      <c r="D227" s="11">
        <v>7.1</v>
      </c>
      <c r="E227" s="11">
        <v>0.6</v>
      </c>
      <c r="G227" s="43"/>
    </row>
    <row r="228" spans="1:7" s="42" customFormat="1" ht="12.75" customHeight="1" x14ac:dyDescent="0.25">
      <c r="A228" s="116"/>
      <c r="B228" s="46" t="s">
        <v>20</v>
      </c>
      <c r="C228" s="117"/>
      <c r="D228" s="11">
        <v>669.4</v>
      </c>
      <c r="E228" s="11">
        <v>649.20000000000005</v>
      </c>
      <c r="F228" s="62"/>
      <c r="G228" s="43"/>
    </row>
    <row r="229" spans="1:7" s="42" customFormat="1" ht="12.75" customHeight="1" x14ac:dyDescent="0.25">
      <c r="A229" s="116"/>
      <c r="B229" s="46" t="s">
        <v>153</v>
      </c>
      <c r="C229" s="117"/>
      <c r="D229" s="11">
        <v>4.0999999999999996</v>
      </c>
      <c r="E229" s="11">
        <v>1.6</v>
      </c>
      <c r="F229" s="62"/>
      <c r="G229" s="43"/>
    </row>
    <row r="230" spans="1:7" s="42" customFormat="1" ht="12.75" customHeight="1" x14ac:dyDescent="0.25">
      <c r="A230" s="116"/>
      <c r="B230" s="46" t="s">
        <v>152</v>
      </c>
      <c r="C230" s="117"/>
      <c r="D230" s="11">
        <v>9.9</v>
      </c>
      <c r="E230" s="11">
        <v>9.8000000000000007</v>
      </c>
      <c r="F230" s="62"/>
      <c r="G230" s="43"/>
    </row>
    <row r="231" spans="1:7" s="42" customFormat="1" ht="12.75" customHeight="1" x14ac:dyDescent="0.25">
      <c r="A231" s="116"/>
      <c r="B231" s="46" t="s">
        <v>10</v>
      </c>
      <c r="C231" s="117"/>
      <c r="D231" s="11">
        <v>541.4</v>
      </c>
      <c r="E231" s="11">
        <v>387.1</v>
      </c>
      <c r="G231" s="43"/>
    </row>
    <row r="232" spans="1:7" s="42" customFormat="1" ht="12.75" customHeight="1" x14ac:dyDescent="0.25">
      <c r="A232" s="121"/>
      <c r="B232" s="47" t="s">
        <v>17</v>
      </c>
      <c r="C232" s="118"/>
      <c r="D232" s="11">
        <v>23</v>
      </c>
      <c r="E232" s="11"/>
      <c r="F232" s="65"/>
      <c r="G232" s="43"/>
    </row>
    <row r="233" spans="1:7" s="42" customFormat="1" ht="18" customHeight="1" x14ac:dyDescent="0.25">
      <c r="A233" s="132" t="s">
        <v>73</v>
      </c>
      <c r="B233" s="39" t="s">
        <v>77</v>
      </c>
      <c r="C233" s="35"/>
      <c r="D233" s="31">
        <f>SUM(D234+D236)</f>
        <v>1065.2</v>
      </c>
      <c r="E233" s="31">
        <f>SUM(E234+E236)</f>
        <v>867.9</v>
      </c>
      <c r="G233" s="43"/>
    </row>
    <row r="234" spans="1:7" s="42" customFormat="1" ht="15" customHeight="1" x14ac:dyDescent="0.25">
      <c r="A234" s="133"/>
      <c r="B234" s="40" t="s">
        <v>135</v>
      </c>
      <c r="C234" s="17" t="s">
        <v>11</v>
      </c>
      <c r="D234" s="16">
        <f>SUM(D235)</f>
        <v>24</v>
      </c>
      <c r="E234" s="73">
        <f>SUM(E235)</f>
        <v>0</v>
      </c>
      <c r="G234" s="43"/>
    </row>
    <row r="235" spans="1:7" s="42" customFormat="1" ht="12.75" customHeight="1" x14ac:dyDescent="0.25">
      <c r="A235" s="133"/>
      <c r="B235" s="77" t="s">
        <v>15</v>
      </c>
      <c r="C235" s="6"/>
      <c r="D235" s="11">
        <v>24</v>
      </c>
      <c r="E235" s="11"/>
      <c r="G235" s="43"/>
    </row>
    <row r="236" spans="1:7" s="42" customFormat="1" ht="30.75" customHeight="1" x14ac:dyDescent="0.25">
      <c r="A236" s="133"/>
      <c r="B236" s="21" t="s">
        <v>143</v>
      </c>
      <c r="C236" s="20" t="s">
        <v>18</v>
      </c>
      <c r="D236" s="22">
        <f>SUM(D237:D241)</f>
        <v>1041.2</v>
      </c>
      <c r="E236" s="22">
        <f>SUM(E237:E241)</f>
        <v>867.9</v>
      </c>
      <c r="G236" s="43"/>
    </row>
    <row r="237" spans="1:7" s="42" customFormat="1" ht="12.75" customHeight="1" x14ac:dyDescent="0.25">
      <c r="A237" s="133"/>
      <c r="B237" s="57" t="s">
        <v>20</v>
      </c>
      <c r="C237" s="117"/>
      <c r="D237" s="11">
        <v>491.6</v>
      </c>
      <c r="E237" s="11">
        <v>476.4</v>
      </c>
      <c r="F237" s="62"/>
      <c r="G237" s="43"/>
    </row>
    <row r="238" spans="1:7" s="42" customFormat="1" ht="12.75" customHeight="1" x14ac:dyDescent="0.25">
      <c r="A238" s="133"/>
      <c r="B238" s="46" t="s">
        <v>153</v>
      </c>
      <c r="C238" s="117"/>
      <c r="D238" s="11">
        <v>21.4</v>
      </c>
      <c r="E238" s="11">
        <v>20.8</v>
      </c>
      <c r="F238" s="62"/>
      <c r="G238" s="43"/>
    </row>
    <row r="239" spans="1:7" s="42" customFormat="1" ht="12.75" customHeight="1" x14ac:dyDescent="0.25">
      <c r="A239" s="133"/>
      <c r="B239" s="57" t="s">
        <v>152</v>
      </c>
      <c r="C239" s="117"/>
      <c r="D239" s="11">
        <v>40.9</v>
      </c>
      <c r="E239" s="11">
        <v>40.299999999999997</v>
      </c>
      <c r="F239" s="62"/>
      <c r="G239" s="43"/>
    </row>
    <row r="240" spans="1:7" s="42" customFormat="1" ht="12.75" customHeight="1" x14ac:dyDescent="0.25">
      <c r="A240" s="133"/>
      <c r="B240" s="57" t="s">
        <v>10</v>
      </c>
      <c r="C240" s="117"/>
      <c r="D240" s="87">
        <v>464.8</v>
      </c>
      <c r="E240" s="87">
        <v>330.4</v>
      </c>
      <c r="F240" s="65"/>
      <c r="G240" s="43"/>
    </row>
    <row r="241" spans="1:7" s="42" customFormat="1" ht="12.75" customHeight="1" x14ac:dyDescent="0.25">
      <c r="A241" s="133"/>
      <c r="B241" s="58" t="s">
        <v>17</v>
      </c>
      <c r="C241" s="118"/>
      <c r="D241" s="11">
        <v>22.5</v>
      </c>
      <c r="E241" s="11"/>
      <c r="G241" s="43"/>
    </row>
    <row r="242" spans="1:7" s="42" customFormat="1" ht="18" customHeight="1" x14ac:dyDescent="0.25">
      <c r="A242" s="129" t="s">
        <v>74</v>
      </c>
      <c r="B242" s="34" t="s">
        <v>148</v>
      </c>
      <c r="C242" s="35"/>
      <c r="D242" s="31">
        <f t="shared" ref="D242:E242" si="56">SUM(D243+D245)</f>
        <v>900</v>
      </c>
      <c r="E242" s="31">
        <f t="shared" si="56"/>
        <v>713.2</v>
      </c>
      <c r="G242" s="43"/>
    </row>
    <row r="243" spans="1:7" s="42" customFormat="1" ht="15" customHeight="1" x14ac:dyDescent="0.25">
      <c r="A243" s="130"/>
      <c r="B243" s="40" t="s">
        <v>135</v>
      </c>
      <c r="C243" s="17" t="s">
        <v>11</v>
      </c>
      <c r="D243" s="16">
        <f>SUM(D244)</f>
        <v>14.5</v>
      </c>
      <c r="E243" s="73">
        <f>SUM(E244)</f>
        <v>0</v>
      </c>
      <c r="G243" s="43"/>
    </row>
    <row r="244" spans="1:7" s="42" customFormat="1" ht="12.75" customHeight="1" x14ac:dyDescent="0.25">
      <c r="A244" s="130"/>
      <c r="B244" s="77" t="s">
        <v>15</v>
      </c>
      <c r="C244" s="6"/>
      <c r="D244" s="11">
        <v>14.5</v>
      </c>
      <c r="E244" s="11"/>
      <c r="G244" s="43"/>
    </row>
    <row r="245" spans="1:7" s="42" customFormat="1" ht="30.75" customHeight="1" x14ac:dyDescent="0.25">
      <c r="A245" s="130"/>
      <c r="B245" s="80" t="s">
        <v>138</v>
      </c>
      <c r="C245" s="20" t="s">
        <v>18</v>
      </c>
      <c r="D245" s="22">
        <f>SUM(D246:D250)</f>
        <v>885.5</v>
      </c>
      <c r="E245" s="22">
        <f>SUM(E246:E250)</f>
        <v>713.2</v>
      </c>
      <c r="G245" s="43"/>
    </row>
    <row r="246" spans="1:7" s="42" customFormat="1" ht="12.75" customHeight="1" x14ac:dyDescent="0.25">
      <c r="A246" s="130"/>
      <c r="B246" s="57" t="s">
        <v>20</v>
      </c>
      <c r="C246" s="117"/>
      <c r="D246" s="11">
        <v>377.2</v>
      </c>
      <c r="E246" s="11">
        <v>365.1</v>
      </c>
      <c r="F246" s="62"/>
      <c r="G246" s="43"/>
    </row>
    <row r="247" spans="1:7" s="42" customFormat="1" ht="12.75" customHeight="1" x14ac:dyDescent="0.25">
      <c r="A247" s="130"/>
      <c r="B247" s="46" t="s">
        <v>153</v>
      </c>
      <c r="C247" s="117"/>
      <c r="D247" s="11">
        <v>1.2</v>
      </c>
      <c r="E247" s="11">
        <v>1.2</v>
      </c>
      <c r="F247" s="62"/>
      <c r="G247" s="43"/>
    </row>
    <row r="248" spans="1:7" s="42" customFormat="1" ht="12.75" customHeight="1" x14ac:dyDescent="0.25">
      <c r="A248" s="130"/>
      <c r="B248" s="57" t="s">
        <v>152</v>
      </c>
      <c r="C248" s="117"/>
      <c r="D248" s="11">
        <v>9.9</v>
      </c>
      <c r="E248" s="11">
        <v>9.8000000000000007</v>
      </c>
      <c r="F248" s="62"/>
      <c r="G248" s="43"/>
    </row>
    <row r="249" spans="1:7" s="42" customFormat="1" ht="12.75" customHeight="1" x14ac:dyDescent="0.25">
      <c r="A249" s="130"/>
      <c r="B249" s="57" t="s">
        <v>10</v>
      </c>
      <c r="C249" s="117"/>
      <c r="D249" s="11">
        <v>496.7</v>
      </c>
      <c r="E249" s="11">
        <v>337.1</v>
      </c>
      <c r="F249" s="65"/>
      <c r="G249" s="43"/>
    </row>
    <row r="250" spans="1:7" s="42" customFormat="1" ht="12.75" customHeight="1" x14ac:dyDescent="0.25">
      <c r="A250" s="131"/>
      <c r="B250" s="58" t="s">
        <v>17</v>
      </c>
      <c r="C250" s="118"/>
      <c r="D250" s="11">
        <v>0.5</v>
      </c>
      <c r="E250" s="11"/>
      <c r="F250" s="65"/>
      <c r="G250" s="43"/>
    </row>
    <row r="251" spans="1:7" s="42" customFormat="1" ht="18" customHeight="1" x14ac:dyDescent="0.25">
      <c r="A251" s="124" t="s">
        <v>76</v>
      </c>
      <c r="B251" s="34" t="s">
        <v>81</v>
      </c>
      <c r="C251" s="35"/>
      <c r="D251" s="31">
        <f t="shared" ref="D251:E251" si="57">SUM(D252+D254)</f>
        <v>640.30000000000007</v>
      </c>
      <c r="E251" s="31">
        <f t="shared" si="57"/>
        <v>546.70000000000005</v>
      </c>
    </row>
    <row r="252" spans="1:7" s="42" customFormat="1" ht="15" customHeight="1" x14ac:dyDescent="0.25">
      <c r="A252" s="115"/>
      <c r="B252" s="18" t="s">
        <v>135</v>
      </c>
      <c r="C252" s="17" t="s">
        <v>11</v>
      </c>
      <c r="D252" s="16">
        <f>SUM(D253)</f>
        <v>14.5</v>
      </c>
      <c r="E252" s="73">
        <f>SUM(E253)</f>
        <v>0</v>
      </c>
    </row>
    <row r="253" spans="1:7" s="42" customFormat="1" ht="12.75" customHeight="1" x14ac:dyDescent="0.25">
      <c r="A253" s="115"/>
      <c r="B253" s="14" t="s">
        <v>15</v>
      </c>
      <c r="C253" s="6"/>
      <c r="D253" s="11">
        <v>14.5</v>
      </c>
      <c r="E253" s="11"/>
      <c r="F253" s="62"/>
    </row>
    <row r="254" spans="1:7" s="42" customFormat="1" ht="30.75" customHeight="1" x14ac:dyDescent="0.25">
      <c r="A254" s="115"/>
      <c r="B254" s="90" t="s">
        <v>138</v>
      </c>
      <c r="C254" s="20" t="s">
        <v>18</v>
      </c>
      <c r="D254" s="22">
        <f>SUM(D255:D259)</f>
        <v>625.80000000000007</v>
      </c>
      <c r="E254" s="22">
        <f>SUM(E255:E259)</f>
        <v>546.70000000000005</v>
      </c>
    </row>
    <row r="255" spans="1:7" s="42" customFormat="1" ht="12.75" customHeight="1" x14ac:dyDescent="0.25">
      <c r="A255" s="116"/>
      <c r="B255" s="46" t="s">
        <v>20</v>
      </c>
      <c r="C255" s="117"/>
      <c r="D255" s="11">
        <v>271</v>
      </c>
      <c r="E255" s="11">
        <v>261.8</v>
      </c>
      <c r="F255" s="62"/>
    </row>
    <row r="256" spans="1:7" s="42" customFormat="1" ht="12.75" customHeight="1" x14ac:dyDescent="0.25">
      <c r="A256" s="116"/>
      <c r="B256" s="46" t="s">
        <v>153</v>
      </c>
      <c r="C256" s="117"/>
      <c r="D256" s="11">
        <v>1.5</v>
      </c>
      <c r="E256" s="11">
        <v>0.9</v>
      </c>
      <c r="F256" s="62"/>
    </row>
    <row r="257" spans="1:7" s="42" customFormat="1" ht="12.75" customHeight="1" x14ac:dyDescent="0.25">
      <c r="A257" s="116"/>
      <c r="B257" s="46" t="s">
        <v>152</v>
      </c>
      <c r="C257" s="117"/>
      <c r="D257" s="11">
        <v>3.6</v>
      </c>
      <c r="E257" s="11">
        <v>3.5</v>
      </c>
      <c r="F257" s="62"/>
    </row>
    <row r="258" spans="1:7" s="42" customFormat="1" ht="12.75" customHeight="1" x14ac:dyDescent="0.25">
      <c r="A258" s="116"/>
      <c r="B258" s="46" t="s">
        <v>10</v>
      </c>
      <c r="C258" s="117"/>
      <c r="D258" s="11">
        <v>329</v>
      </c>
      <c r="E258" s="11">
        <v>280.5</v>
      </c>
      <c r="F258" s="62"/>
    </row>
    <row r="259" spans="1:7" s="42" customFormat="1" ht="12.75" customHeight="1" x14ac:dyDescent="0.25">
      <c r="A259" s="116"/>
      <c r="B259" s="47" t="s">
        <v>17</v>
      </c>
      <c r="C259" s="118"/>
      <c r="D259" s="11">
        <v>20.7</v>
      </c>
      <c r="E259" s="11"/>
      <c r="F259" s="62"/>
    </row>
    <row r="260" spans="1:7" s="42" customFormat="1" ht="18" customHeight="1" x14ac:dyDescent="0.25">
      <c r="A260" s="115" t="s">
        <v>78</v>
      </c>
      <c r="B260" s="34" t="s">
        <v>83</v>
      </c>
      <c r="C260" s="35"/>
      <c r="D260" s="31">
        <f t="shared" ref="D260:E260" si="58">SUM(D261+D263)</f>
        <v>1366.7</v>
      </c>
      <c r="E260" s="31">
        <f t="shared" si="58"/>
        <v>1103.5</v>
      </c>
      <c r="G260" s="59"/>
    </row>
    <row r="261" spans="1:7" s="42" customFormat="1" ht="15" customHeight="1" x14ac:dyDescent="0.25">
      <c r="A261" s="115"/>
      <c r="B261" s="18" t="s">
        <v>135</v>
      </c>
      <c r="C261" s="17" t="s">
        <v>11</v>
      </c>
      <c r="D261" s="16">
        <f>SUM(D262)</f>
        <v>24.5</v>
      </c>
      <c r="E261" s="73">
        <f>SUM(E262)</f>
        <v>0</v>
      </c>
      <c r="G261" s="59"/>
    </row>
    <row r="262" spans="1:7" s="42" customFormat="1" ht="12.75" customHeight="1" x14ac:dyDescent="0.25">
      <c r="A262" s="115"/>
      <c r="B262" s="14" t="s">
        <v>15</v>
      </c>
      <c r="C262" s="6"/>
      <c r="D262" s="11">
        <v>24.5</v>
      </c>
      <c r="E262" s="11"/>
      <c r="F262" s="62"/>
      <c r="G262" s="59"/>
    </row>
    <row r="263" spans="1:7" s="42" customFormat="1" ht="30.75" customHeight="1" x14ac:dyDescent="0.25">
      <c r="A263" s="115"/>
      <c r="B263" s="90" t="s">
        <v>138</v>
      </c>
      <c r="C263" s="20" t="s">
        <v>18</v>
      </c>
      <c r="D263" s="22">
        <f>SUM(D264:D268)</f>
        <v>1342.2</v>
      </c>
      <c r="E263" s="22">
        <f>SUM(E264:E268)</f>
        <v>1103.5</v>
      </c>
      <c r="G263" s="59"/>
    </row>
    <row r="264" spans="1:7" s="42" customFormat="1" ht="12.75" customHeight="1" x14ac:dyDescent="0.25">
      <c r="A264" s="116"/>
      <c r="B264" s="46" t="s">
        <v>20</v>
      </c>
      <c r="C264" s="117"/>
      <c r="D264" s="11">
        <v>560.5</v>
      </c>
      <c r="E264" s="11">
        <v>541.4</v>
      </c>
      <c r="F264" s="62"/>
      <c r="G264" s="59"/>
    </row>
    <row r="265" spans="1:7" s="42" customFormat="1" ht="12.75" customHeight="1" x14ac:dyDescent="0.25">
      <c r="A265" s="116"/>
      <c r="B265" s="46" t="s">
        <v>153</v>
      </c>
      <c r="C265" s="117"/>
      <c r="D265" s="11">
        <v>0.4</v>
      </c>
      <c r="E265" s="11">
        <v>0.1</v>
      </c>
      <c r="F265" s="62"/>
      <c r="G265" s="59"/>
    </row>
    <row r="266" spans="1:7" s="42" customFormat="1" ht="12.75" customHeight="1" x14ac:dyDescent="0.25">
      <c r="A266" s="116"/>
      <c r="B266" s="46" t="s">
        <v>152</v>
      </c>
      <c r="C266" s="117"/>
      <c r="D266" s="11">
        <v>1.2</v>
      </c>
      <c r="E266" s="11">
        <v>1.2</v>
      </c>
      <c r="F266" s="62"/>
      <c r="G266" s="59"/>
    </row>
    <row r="267" spans="1:7" s="42" customFormat="1" ht="12.75" customHeight="1" x14ac:dyDescent="0.25">
      <c r="A267" s="116"/>
      <c r="B267" s="46" t="s">
        <v>10</v>
      </c>
      <c r="C267" s="117"/>
      <c r="D267" s="11">
        <v>696.1</v>
      </c>
      <c r="E267" s="11">
        <v>560.79999999999995</v>
      </c>
      <c r="F267" s="62"/>
      <c r="G267" s="59"/>
    </row>
    <row r="268" spans="1:7" s="42" customFormat="1" ht="12.75" customHeight="1" x14ac:dyDescent="0.25">
      <c r="A268" s="116"/>
      <c r="B268" s="47" t="s">
        <v>17</v>
      </c>
      <c r="C268" s="118"/>
      <c r="D268" s="11">
        <v>84</v>
      </c>
      <c r="E268" s="11"/>
      <c r="F268" s="62"/>
      <c r="G268" s="59"/>
    </row>
    <row r="269" spans="1:7" s="42" customFormat="1" ht="18" customHeight="1" x14ac:dyDescent="0.25">
      <c r="A269" s="115" t="s">
        <v>79</v>
      </c>
      <c r="B269" s="34" t="s">
        <v>85</v>
      </c>
      <c r="C269" s="35"/>
      <c r="D269" s="31">
        <f t="shared" ref="D269:E269" si="59">SUM(D270+D272)</f>
        <v>630.5</v>
      </c>
      <c r="E269" s="31">
        <f t="shared" si="59"/>
        <v>544.9</v>
      </c>
      <c r="G269" s="59"/>
    </row>
    <row r="270" spans="1:7" s="42" customFormat="1" ht="15" customHeight="1" x14ac:dyDescent="0.25">
      <c r="A270" s="115"/>
      <c r="B270" s="18" t="s">
        <v>135</v>
      </c>
      <c r="C270" s="17" t="s">
        <v>11</v>
      </c>
      <c r="D270" s="16">
        <f>SUM(D271)</f>
        <v>6</v>
      </c>
      <c r="E270" s="73">
        <f>SUM(E271)</f>
        <v>0</v>
      </c>
      <c r="G270" s="59"/>
    </row>
    <row r="271" spans="1:7" s="42" customFormat="1" ht="12.75" customHeight="1" x14ac:dyDescent="0.25">
      <c r="A271" s="115"/>
      <c r="B271" s="14" t="s">
        <v>15</v>
      </c>
      <c r="C271" s="6"/>
      <c r="D271" s="11">
        <v>6</v>
      </c>
      <c r="E271" s="11"/>
      <c r="G271" s="59"/>
    </row>
    <row r="272" spans="1:7" s="42" customFormat="1" ht="30.75" customHeight="1" x14ac:dyDescent="0.25">
      <c r="A272" s="115"/>
      <c r="B272" s="90" t="s">
        <v>138</v>
      </c>
      <c r="C272" s="20" t="s">
        <v>18</v>
      </c>
      <c r="D272" s="22">
        <f>SUM(D273:D275)</f>
        <v>624.5</v>
      </c>
      <c r="E272" s="22">
        <f>SUM(E273:E275)</f>
        <v>544.9</v>
      </c>
      <c r="G272" s="59"/>
    </row>
    <row r="273" spans="1:7" s="42" customFormat="1" ht="12.75" customHeight="1" x14ac:dyDescent="0.25">
      <c r="A273" s="116"/>
      <c r="B273" s="46" t="s">
        <v>20</v>
      </c>
      <c r="C273" s="117"/>
      <c r="D273" s="11">
        <v>240</v>
      </c>
      <c r="E273" s="11">
        <v>232.4</v>
      </c>
      <c r="F273" s="62"/>
      <c r="G273" s="59"/>
    </row>
    <row r="274" spans="1:7" s="42" customFormat="1" ht="12.75" customHeight="1" x14ac:dyDescent="0.25">
      <c r="A274" s="116"/>
      <c r="B274" s="46" t="s">
        <v>10</v>
      </c>
      <c r="C274" s="117"/>
      <c r="D274" s="11">
        <v>361.3</v>
      </c>
      <c r="E274" s="11">
        <v>312.5</v>
      </c>
      <c r="F274" s="62"/>
      <c r="G274" s="59"/>
    </row>
    <row r="275" spans="1:7" s="42" customFormat="1" ht="12.75" customHeight="1" x14ac:dyDescent="0.25">
      <c r="A275" s="116"/>
      <c r="B275" s="47" t="s">
        <v>17</v>
      </c>
      <c r="C275" s="118"/>
      <c r="D275" s="11">
        <v>23.2</v>
      </c>
      <c r="E275" s="11"/>
      <c r="F275" s="65"/>
      <c r="G275" s="59"/>
    </row>
    <row r="276" spans="1:7" s="42" customFormat="1" ht="18" customHeight="1" x14ac:dyDescent="0.25">
      <c r="A276" s="115" t="s">
        <v>80</v>
      </c>
      <c r="B276" s="34" t="s">
        <v>87</v>
      </c>
      <c r="C276" s="35"/>
      <c r="D276" s="31">
        <f>SUM(D277+D279)</f>
        <v>1015.1</v>
      </c>
      <c r="E276" s="31">
        <f>SUM(E277+E279)</f>
        <v>865.59999999999991</v>
      </c>
      <c r="G276" s="59"/>
    </row>
    <row r="277" spans="1:7" s="42" customFormat="1" ht="15" customHeight="1" x14ac:dyDescent="0.25">
      <c r="A277" s="115"/>
      <c r="B277" s="18" t="s">
        <v>135</v>
      </c>
      <c r="C277" s="17" t="s">
        <v>11</v>
      </c>
      <c r="D277" s="16">
        <f>SUM(D278)</f>
        <v>5</v>
      </c>
      <c r="E277" s="73">
        <f>SUM(E278)</f>
        <v>0</v>
      </c>
      <c r="G277" s="59"/>
    </row>
    <row r="278" spans="1:7" s="42" customFormat="1" ht="12.75" customHeight="1" x14ac:dyDescent="0.25">
      <c r="A278" s="115"/>
      <c r="B278" s="76" t="s">
        <v>15</v>
      </c>
      <c r="C278" s="6"/>
      <c r="D278" s="11">
        <v>5</v>
      </c>
      <c r="E278" s="11"/>
      <c r="F278" s="62"/>
      <c r="G278" s="59"/>
    </row>
    <row r="279" spans="1:7" s="42" customFormat="1" ht="30.75" customHeight="1" x14ac:dyDescent="0.25">
      <c r="A279" s="116"/>
      <c r="B279" s="21" t="s">
        <v>138</v>
      </c>
      <c r="C279" s="20" t="s">
        <v>18</v>
      </c>
      <c r="D279" s="22">
        <f>SUM(D280:D285)</f>
        <v>1010.1</v>
      </c>
      <c r="E279" s="22">
        <f>SUM(E280:E285)</f>
        <v>865.59999999999991</v>
      </c>
      <c r="G279" s="59"/>
    </row>
    <row r="280" spans="1:7" s="42" customFormat="1" ht="12.75" customHeight="1" x14ac:dyDescent="0.25">
      <c r="A280" s="116"/>
      <c r="B280" s="46" t="s">
        <v>19</v>
      </c>
      <c r="C280" s="117"/>
      <c r="D280" s="11">
        <v>17.600000000000001</v>
      </c>
      <c r="E280" s="11">
        <v>13.4</v>
      </c>
      <c r="G280" s="59"/>
    </row>
    <row r="281" spans="1:7" s="42" customFormat="1" ht="12.75" customHeight="1" x14ac:dyDescent="0.25">
      <c r="A281" s="116"/>
      <c r="B281" s="46" t="s">
        <v>20</v>
      </c>
      <c r="C281" s="117"/>
      <c r="D281" s="11">
        <v>303.5</v>
      </c>
      <c r="E281" s="11">
        <v>293.8</v>
      </c>
      <c r="F281" s="62"/>
      <c r="G281" s="59"/>
    </row>
    <row r="282" spans="1:7" s="42" customFormat="1" ht="12.75" customHeight="1" x14ac:dyDescent="0.25">
      <c r="A282" s="116"/>
      <c r="B282" s="46" t="s">
        <v>153</v>
      </c>
      <c r="C282" s="117"/>
      <c r="D282" s="11">
        <v>1.4</v>
      </c>
      <c r="E282" s="11">
        <v>0.2</v>
      </c>
      <c r="F282" s="62"/>
      <c r="G282" s="59"/>
    </row>
    <row r="283" spans="1:7" s="42" customFormat="1" ht="12.75" customHeight="1" x14ac:dyDescent="0.25">
      <c r="A283" s="116"/>
      <c r="B283" s="46" t="s">
        <v>152</v>
      </c>
      <c r="C283" s="117"/>
      <c r="D283" s="11">
        <v>6</v>
      </c>
      <c r="E283" s="11">
        <v>5.9</v>
      </c>
      <c r="F283" s="62"/>
      <c r="G283" s="59"/>
    </row>
    <row r="284" spans="1:7" s="42" customFormat="1" ht="12.75" customHeight="1" x14ac:dyDescent="0.25">
      <c r="A284" s="116"/>
      <c r="B284" s="46" t="s">
        <v>10</v>
      </c>
      <c r="C284" s="117"/>
      <c r="D284" s="11">
        <v>637.4</v>
      </c>
      <c r="E284" s="11">
        <v>552.29999999999995</v>
      </c>
      <c r="F284" s="62"/>
      <c r="G284" s="59"/>
    </row>
    <row r="285" spans="1:7" s="42" customFormat="1" ht="12.75" customHeight="1" x14ac:dyDescent="0.25">
      <c r="A285" s="116"/>
      <c r="B285" s="47" t="s">
        <v>17</v>
      </c>
      <c r="C285" s="118"/>
      <c r="D285" s="11">
        <v>44.2</v>
      </c>
      <c r="E285" s="11"/>
      <c r="G285" s="59"/>
    </row>
    <row r="286" spans="1:7" s="42" customFormat="1" ht="18" customHeight="1" x14ac:dyDescent="0.25">
      <c r="A286" s="115" t="s">
        <v>82</v>
      </c>
      <c r="B286" s="34" t="s">
        <v>89</v>
      </c>
      <c r="C286" s="35"/>
      <c r="D286" s="31">
        <f t="shared" ref="D286:E286" si="60">SUM(D287+D289)</f>
        <v>547.79999999999995</v>
      </c>
      <c r="E286" s="31">
        <f t="shared" si="60"/>
        <v>464.4</v>
      </c>
      <c r="G286" s="44"/>
    </row>
    <row r="287" spans="1:7" s="42" customFormat="1" ht="15" customHeight="1" x14ac:dyDescent="0.25">
      <c r="A287" s="115"/>
      <c r="B287" s="18" t="s">
        <v>135</v>
      </c>
      <c r="C287" s="17" t="s">
        <v>11</v>
      </c>
      <c r="D287" s="16">
        <f>SUM(D288)</f>
        <v>6.8</v>
      </c>
      <c r="E287" s="73">
        <f>SUM(E288)</f>
        <v>0</v>
      </c>
      <c r="G287" s="44"/>
    </row>
    <row r="288" spans="1:7" s="42" customFormat="1" ht="12.75" customHeight="1" x14ac:dyDescent="0.25">
      <c r="A288" s="115"/>
      <c r="B288" s="76" t="s">
        <v>15</v>
      </c>
      <c r="C288" s="6"/>
      <c r="D288" s="11">
        <v>6.8</v>
      </c>
      <c r="E288" s="11"/>
    </row>
    <row r="289" spans="1:6" s="42" customFormat="1" ht="30.75" customHeight="1" x14ac:dyDescent="0.25">
      <c r="A289" s="116"/>
      <c r="B289" s="21" t="s">
        <v>138</v>
      </c>
      <c r="C289" s="20" t="s">
        <v>18</v>
      </c>
      <c r="D289" s="22">
        <f>SUM(D290:D295)</f>
        <v>541</v>
      </c>
      <c r="E289" s="22">
        <f>SUM(E290:E295)</f>
        <v>464.4</v>
      </c>
    </row>
    <row r="290" spans="1:6" s="42" customFormat="1" ht="12.75" customHeight="1" x14ac:dyDescent="0.25">
      <c r="A290" s="116"/>
      <c r="B290" s="46" t="s">
        <v>19</v>
      </c>
      <c r="C290" s="117"/>
      <c r="D290" s="11">
        <v>7.1</v>
      </c>
      <c r="E290" s="11">
        <v>4.2</v>
      </c>
    </row>
    <row r="291" spans="1:6" s="42" customFormat="1" ht="12.75" customHeight="1" x14ac:dyDescent="0.25">
      <c r="A291" s="116"/>
      <c r="B291" s="46" t="s">
        <v>20</v>
      </c>
      <c r="C291" s="117"/>
      <c r="D291" s="11">
        <v>146</v>
      </c>
      <c r="E291" s="11">
        <v>141.1</v>
      </c>
      <c r="F291" s="62"/>
    </row>
    <row r="292" spans="1:6" s="42" customFormat="1" ht="12.75" customHeight="1" x14ac:dyDescent="0.25">
      <c r="A292" s="116"/>
      <c r="B292" s="46" t="s">
        <v>153</v>
      </c>
      <c r="C292" s="117"/>
      <c r="D292" s="11">
        <v>1.6</v>
      </c>
      <c r="E292" s="11">
        <v>0.7</v>
      </c>
      <c r="F292" s="62"/>
    </row>
    <row r="293" spans="1:6" s="42" customFormat="1" ht="12.75" customHeight="1" x14ac:dyDescent="0.25">
      <c r="A293" s="116"/>
      <c r="B293" s="46" t="s">
        <v>152</v>
      </c>
      <c r="C293" s="117"/>
      <c r="D293" s="11">
        <v>2.4</v>
      </c>
      <c r="E293" s="11">
        <v>2.4</v>
      </c>
      <c r="F293" s="62"/>
    </row>
    <row r="294" spans="1:6" s="42" customFormat="1" ht="12.75" customHeight="1" x14ac:dyDescent="0.25">
      <c r="A294" s="116"/>
      <c r="B294" s="46" t="s">
        <v>10</v>
      </c>
      <c r="C294" s="117"/>
      <c r="D294" s="11">
        <v>365.9</v>
      </c>
      <c r="E294" s="11">
        <v>316</v>
      </c>
    </row>
    <row r="295" spans="1:6" s="42" customFormat="1" ht="12.75" customHeight="1" x14ac:dyDescent="0.25">
      <c r="A295" s="116"/>
      <c r="B295" s="47" t="s">
        <v>17</v>
      </c>
      <c r="C295" s="118"/>
      <c r="D295" s="11">
        <v>18</v>
      </c>
      <c r="E295" s="11"/>
      <c r="F295" s="62"/>
    </row>
    <row r="296" spans="1:6" s="42" customFormat="1" ht="18" customHeight="1" x14ac:dyDescent="0.25">
      <c r="A296" s="115" t="s">
        <v>84</v>
      </c>
      <c r="B296" s="34" t="s">
        <v>91</v>
      </c>
      <c r="C296" s="35"/>
      <c r="D296" s="31">
        <f t="shared" ref="D296:E296" si="61">SUM(D297+D299)</f>
        <v>581.79999999999995</v>
      </c>
      <c r="E296" s="31">
        <f t="shared" si="61"/>
        <v>488.5</v>
      </c>
    </row>
    <row r="297" spans="1:6" s="42" customFormat="1" ht="15" customHeight="1" x14ac:dyDescent="0.25">
      <c r="A297" s="115"/>
      <c r="B297" s="18" t="s">
        <v>135</v>
      </c>
      <c r="C297" s="17" t="s">
        <v>11</v>
      </c>
      <c r="D297" s="16">
        <f>SUM(D298)</f>
        <v>5</v>
      </c>
      <c r="E297" s="73">
        <f>SUM(E298)</f>
        <v>0</v>
      </c>
    </row>
    <row r="298" spans="1:6" s="42" customFormat="1" ht="12.75" customHeight="1" x14ac:dyDescent="0.25">
      <c r="A298" s="115"/>
      <c r="B298" s="76" t="s">
        <v>15</v>
      </c>
      <c r="C298" s="6"/>
      <c r="D298" s="11">
        <v>5</v>
      </c>
      <c r="E298" s="11"/>
      <c r="F298" s="62"/>
    </row>
    <row r="299" spans="1:6" s="42" customFormat="1" ht="30.75" customHeight="1" x14ac:dyDescent="0.25">
      <c r="A299" s="116"/>
      <c r="B299" s="21" t="s">
        <v>138</v>
      </c>
      <c r="C299" s="20" t="s">
        <v>18</v>
      </c>
      <c r="D299" s="22">
        <f>SUM(D300:D303)</f>
        <v>576.79999999999995</v>
      </c>
      <c r="E299" s="22">
        <f>SUM(E300:E303)</f>
        <v>488.5</v>
      </c>
    </row>
    <row r="300" spans="1:6" s="42" customFormat="1" ht="12.75" customHeight="1" x14ac:dyDescent="0.25">
      <c r="A300" s="116"/>
      <c r="B300" s="46" t="s">
        <v>20</v>
      </c>
      <c r="C300" s="125"/>
      <c r="D300" s="11">
        <v>199.7</v>
      </c>
      <c r="E300" s="11">
        <v>192.7</v>
      </c>
      <c r="F300" s="62"/>
    </row>
    <row r="301" spans="1:6" s="42" customFormat="1" ht="12.75" customHeight="1" x14ac:dyDescent="0.25">
      <c r="A301" s="116"/>
      <c r="B301" s="46" t="s">
        <v>153</v>
      </c>
      <c r="C301" s="125"/>
      <c r="D301" s="11">
        <v>1</v>
      </c>
      <c r="E301" s="11">
        <v>0.7</v>
      </c>
      <c r="F301" s="62"/>
    </row>
    <row r="302" spans="1:6" s="42" customFormat="1" ht="12.75" customHeight="1" x14ac:dyDescent="0.25">
      <c r="A302" s="116"/>
      <c r="B302" s="46" t="s">
        <v>10</v>
      </c>
      <c r="C302" s="125"/>
      <c r="D302" s="11">
        <v>351.7</v>
      </c>
      <c r="E302" s="11">
        <v>295.10000000000002</v>
      </c>
      <c r="F302" s="62"/>
    </row>
    <row r="303" spans="1:6" s="42" customFormat="1" ht="12.75" customHeight="1" x14ac:dyDescent="0.25">
      <c r="A303" s="116"/>
      <c r="B303" s="47" t="s">
        <v>17</v>
      </c>
      <c r="C303" s="126"/>
      <c r="D303" s="11">
        <v>24.4</v>
      </c>
      <c r="E303" s="11"/>
      <c r="F303" s="62"/>
    </row>
    <row r="304" spans="1:6" s="42" customFormat="1" ht="18" customHeight="1" x14ac:dyDescent="0.25">
      <c r="A304" s="115" t="s">
        <v>86</v>
      </c>
      <c r="B304" s="34" t="s">
        <v>92</v>
      </c>
      <c r="C304" s="35"/>
      <c r="D304" s="31">
        <f t="shared" ref="D304:E304" si="62">SUM(D305+D307)</f>
        <v>967.19999999999993</v>
      </c>
      <c r="E304" s="31">
        <f t="shared" si="62"/>
        <v>789.09999999999991</v>
      </c>
    </row>
    <row r="305" spans="1:7" s="42" customFormat="1" ht="15" customHeight="1" x14ac:dyDescent="0.25">
      <c r="A305" s="115"/>
      <c r="B305" s="18" t="s">
        <v>135</v>
      </c>
      <c r="C305" s="17" t="s">
        <v>11</v>
      </c>
      <c r="D305" s="16">
        <f>SUM(D306)</f>
        <v>12</v>
      </c>
      <c r="E305" s="73">
        <f>SUM(E306)</f>
        <v>0</v>
      </c>
    </row>
    <row r="306" spans="1:7" s="42" customFormat="1" ht="12.75" customHeight="1" x14ac:dyDescent="0.25">
      <c r="A306" s="115"/>
      <c r="B306" s="14" t="s">
        <v>15</v>
      </c>
      <c r="C306" s="6"/>
      <c r="D306" s="11">
        <v>12</v>
      </c>
      <c r="E306" s="11"/>
    </row>
    <row r="307" spans="1:7" s="42" customFormat="1" ht="30.75" customHeight="1" x14ac:dyDescent="0.25">
      <c r="A307" s="115"/>
      <c r="B307" s="90" t="s">
        <v>138</v>
      </c>
      <c r="C307" s="20" t="s">
        <v>18</v>
      </c>
      <c r="D307" s="22">
        <f>SUM(D308:D311)</f>
        <v>955.19999999999993</v>
      </c>
      <c r="E307" s="22">
        <f>SUM(E308:E311)</f>
        <v>789.09999999999991</v>
      </c>
    </row>
    <row r="308" spans="1:7" s="42" customFormat="1" ht="12.75" customHeight="1" x14ac:dyDescent="0.25">
      <c r="A308" s="116"/>
      <c r="B308" s="46" t="s">
        <v>20</v>
      </c>
      <c r="C308" s="125"/>
      <c r="D308" s="11">
        <v>397.5</v>
      </c>
      <c r="E308" s="11">
        <v>385.4</v>
      </c>
      <c r="F308" s="62"/>
    </row>
    <row r="309" spans="1:7" s="42" customFormat="1" ht="12.75" customHeight="1" x14ac:dyDescent="0.25">
      <c r="A309" s="116"/>
      <c r="B309" s="46" t="s">
        <v>152</v>
      </c>
      <c r="C309" s="125"/>
      <c r="D309" s="11">
        <v>1.2</v>
      </c>
      <c r="E309" s="11">
        <v>1.2</v>
      </c>
      <c r="F309" s="62"/>
    </row>
    <row r="310" spans="1:7" s="42" customFormat="1" ht="12.75" customHeight="1" x14ac:dyDescent="0.25">
      <c r="A310" s="116"/>
      <c r="B310" s="46" t="s">
        <v>10</v>
      </c>
      <c r="C310" s="125"/>
      <c r="D310" s="11">
        <v>491.1</v>
      </c>
      <c r="E310" s="11">
        <v>402.5</v>
      </c>
      <c r="F310" s="62"/>
    </row>
    <row r="311" spans="1:7" s="42" customFormat="1" ht="12.75" customHeight="1" x14ac:dyDescent="0.25">
      <c r="A311" s="116"/>
      <c r="B311" s="47" t="s">
        <v>17</v>
      </c>
      <c r="C311" s="126"/>
      <c r="D311" s="11">
        <v>65.400000000000006</v>
      </c>
      <c r="E311" s="11"/>
      <c r="F311" s="62"/>
    </row>
    <row r="312" spans="1:7" s="42" customFormat="1" ht="18" customHeight="1" x14ac:dyDescent="0.25">
      <c r="A312" s="120" t="s">
        <v>88</v>
      </c>
      <c r="B312" s="34" t="s">
        <v>94</v>
      </c>
      <c r="C312" s="35"/>
      <c r="D312" s="31">
        <f t="shared" ref="D312:E312" si="63">SUM(D313+D317)</f>
        <v>527.20000000000005</v>
      </c>
      <c r="E312" s="31">
        <f t="shared" si="63"/>
        <v>401</v>
      </c>
    </row>
    <row r="313" spans="1:7" s="42" customFormat="1" ht="30.75" customHeight="1" x14ac:dyDescent="0.25">
      <c r="A313" s="123"/>
      <c r="B313" s="84" t="s">
        <v>136</v>
      </c>
      <c r="C313" s="20" t="s">
        <v>18</v>
      </c>
      <c r="D313" s="22">
        <f>SUM(D314:D316)</f>
        <v>497.7</v>
      </c>
      <c r="E313" s="22">
        <f>SUM(E314:E316)</f>
        <v>396.7</v>
      </c>
    </row>
    <row r="314" spans="1:7" s="42" customFormat="1" ht="12.75" customHeight="1" x14ac:dyDescent="0.25">
      <c r="A314" s="122"/>
      <c r="B314" s="45" t="s">
        <v>20</v>
      </c>
      <c r="C314" s="78"/>
      <c r="D314" s="11">
        <v>125</v>
      </c>
      <c r="E314" s="11">
        <v>123.2</v>
      </c>
    </row>
    <row r="315" spans="1:7" s="42" customFormat="1" ht="12.95" customHeight="1" x14ac:dyDescent="0.25">
      <c r="A315" s="122"/>
      <c r="B315" s="46" t="s">
        <v>10</v>
      </c>
      <c r="C315" s="117"/>
      <c r="D315" s="11">
        <v>342.7</v>
      </c>
      <c r="E315" s="11">
        <v>273.5</v>
      </c>
      <c r="F315" s="62"/>
      <c r="G315" s="62"/>
    </row>
    <row r="316" spans="1:7" s="42" customFormat="1" ht="12.95" customHeight="1" x14ac:dyDescent="0.25">
      <c r="A316" s="122"/>
      <c r="B316" s="47" t="s">
        <v>17</v>
      </c>
      <c r="C316" s="118"/>
      <c r="D316" s="11">
        <v>30</v>
      </c>
      <c r="E316" s="11"/>
      <c r="F316" s="62"/>
    </row>
    <row r="317" spans="1:7" s="42" customFormat="1" ht="15" customHeight="1" x14ac:dyDescent="0.25">
      <c r="A317" s="123"/>
      <c r="B317" s="18" t="s">
        <v>128</v>
      </c>
      <c r="C317" s="20" t="s">
        <v>22</v>
      </c>
      <c r="D317" s="22">
        <f t="shared" ref="D317:E317" si="64">SUM(D318)</f>
        <v>29.5</v>
      </c>
      <c r="E317" s="22">
        <f t="shared" si="64"/>
        <v>4.3</v>
      </c>
    </row>
    <row r="318" spans="1:7" s="42" customFormat="1" ht="12.95" customHeight="1" x14ac:dyDescent="0.25">
      <c r="A318" s="124"/>
      <c r="B318" s="12" t="s">
        <v>10</v>
      </c>
      <c r="C318" s="7"/>
      <c r="D318" s="11">
        <v>29.5</v>
      </c>
      <c r="E318" s="11">
        <v>4.3</v>
      </c>
    </row>
    <row r="319" spans="1:7" s="42" customFormat="1" ht="18" customHeight="1" x14ac:dyDescent="0.25">
      <c r="A319" s="115" t="s">
        <v>90</v>
      </c>
      <c r="B319" s="75" t="s">
        <v>97</v>
      </c>
      <c r="C319" s="37"/>
      <c r="D319" s="31">
        <f t="shared" ref="D319:E319" si="65">SUM(D320)</f>
        <v>568.1</v>
      </c>
      <c r="E319" s="31">
        <f t="shared" si="65"/>
        <v>500.6</v>
      </c>
    </row>
    <row r="320" spans="1:7" s="42" customFormat="1" ht="30.75" customHeight="1" x14ac:dyDescent="0.25">
      <c r="A320" s="116"/>
      <c r="B320" s="21" t="s">
        <v>136</v>
      </c>
      <c r="C320" s="20" t="s">
        <v>18</v>
      </c>
      <c r="D320" s="22">
        <f>SUM(D321:D323)</f>
        <v>568.1</v>
      </c>
      <c r="E320" s="22">
        <f>SUM(E321:E323)</f>
        <v>500.6</v>
      </c>
    </row>
    <row r="321" spans="1:6" s="42" customFormat="1" ht="12.75" customHeight="1" x14ac:dyDescent="0.25">
      <c r="A321" s="116"/>
      <c r="B321" s="46" t="s">
        <v>20</v>
      </c>
      <c r="C321" s="117"/>
      <c r="D321" s="11">
        <v>63</v>
      </c>
      <c r="E321" s="11">
        <v>62.1</v>
      </c>
      <c r="F321" s="62"/>
    </row>
    <row r="322" spans="1:6" s="42" customFormat="1" ht="12.75" customHeight="1" x14ac:dyDescent="0.25">
      <c r="A322" s="116"/>
      <c r="B322" s="46" t="s">
        <v>10</v>
      </c>
      <c r="C322" s="117"/>
      <c r="D322" s="11">
        <v>495.1</v>
      </c>
      <c r="E322" s="11">
        <v>438.5</v>
      </c>
    </row>
    <row r="323" spans="1:6" s="42" customFormat="1" ht="12.75" customHeight="1" x14ac:dyDescent="0.25">
      <c r="A323" s="116"/>
      <c r="B323" s="47" t="s">
        <v>17</v>
      </c>
      <c r="C323" s="118"/>
      <c r="D323" s="11">
        <v>10</v>
      </c>
      <c r="E323" s="11"/>
    </row>
    <row r="324" spans="1:6" s="42" customFormat="1" ht="18" customHeight="1" x14ac:dyDescent="0.25">
      <c r="A324" s="115" t="s">
        <v>93</v>
      </c>
      <c r="B324" s="34" t="s">
        <v>99</v>
      </c>
      <c r="C324" s="37"/>
      <c r="D324" s="31">
        <f>SUM(D325)</f>
        <v>1415.6</v>
      </c>
      <c r="E324" s="31">
        <f>SUM(E325)</f>
        <v>1153.4000000000001</v>
      </c>
    </row>
    <row r="325" spans="1:6" s="42" customFormat="1" ht="15" customHeight="1" x14ac:dyDescent="0.25">
      <c r="A325" s="115"/>
      <c r="B325" s="18" t="s">
        <v>128</v>
      </c>
      <c r="C325" s="20" t="s">
        <v>22</v>
      </c>
      <c r="D325" s="22">
        <f>SUM(D326:D328)</f>
        <v>1415.6</v>
      </c>
      <c r="E325" s="22">
        <f>SUM(E326:E328)</f>
        <v>1153.4000000000001</v>
      </c>
    </row>
    <row r="326" spans="1:6" s="42" customFormat="1" ht="12.75" customHeight="1" x14ac:dyDescent="0.25">
      <c r="A326" s="116"/>
      <c r="B326" s="45" t="s">
        <v>19</v>
      </c>
      <c r="C326" s="119"/>
      <c r="D326" s="11">
        <v>42</v>
      </c>
      <c r="E326" s="11"/>
    </row>
    <row r="327" spans="1:6" s="42" customFormat="1" ht="12.75" customHeight="1" x14ac:dyDescent="0.25">
      <c r="A327" s="116"/>
      <c r="B327" s="46" t="s">
        <v>10</v>
      </c>
      <c r="C327" s="117"/>
      <c r="D327" s="11">
        <v>1371.8</v>
      </c>
      <c r="E327" s="11">
        <v>1153.4000000000001</v>
      </c>
      <c r="F327" s="64"/>
    </row>
    <row r="328" spans="1:6" s="42" customFormat="1" ht="12.75" customHeight="1" x14ac:dyDescent="0.25">
      <c r="A328" s="116"/>
      <c r="B328" s="47" t="s">
        <v>17</v>
      </c>
      <c r="C328" s="118"/>
      <c r="D328" s="11">
        <v>1.8</v>
      </c>
      <c r="E328" s="11"/>
      <c r="F328" s="62"/>
    </row>
    <row r="329" spans="1:6" s="42" customFormat="1" ht="18" customHeight="1" x14ac:dyDescent="0.25">
      <c r="A329" s="120" t="s">
        <v>95</v>
      </c>
      <c r="B329" s="34" t="s">
        <v>101</v>
      </c>
      <c r="C329" s="37"/>
      <c r="D329" s="31">
        <f>SUM(D330)</f>
        <v>203.5</v>
      </c>
      <c r="E329" s="31">
        <f>SUM(E330)</f>
        <v>152.80000000000001</v>
      </c>
    </row>
    <row r="330" spans="1:6" s="42" customFormat="1" ht="15" customHeight="1" x14ac:dyDescent="0.25">
      <c r="A330" s="123"/>
      <c r="B330" s="18" t="s">
        <v>137</v>
      </c>
      <c r="C330" s="20" t="s">
        <v>22</v>
      </c>
      <c r="D330" s="22">
        <f t="shared" ref="D330:E330" si="66">SUM(D331:D333)</f>
        <v>203.5</v>
      </c>
      <c r="E330" s="22">
        <f t="shared" si="66"/>
        <v>152.80000000000001</v>
      </c>
    </row>
    <row r="331" spans="1:6" s="42" customFormat="1" ht="12.75" customHeight="1" x14ac:dyDescent="0.25">
      <c r="A331" s="122"/>
      <c r="B331" s="45" t="s">
        <v>62</v>
      </c>
      <c r="C331" s="119"/>
      <c r="D331" s="11"/>
      <c r="E331" s="11"/>
    </row>
    <row r="332" spans="1:6" s="42" customFormat="1" ht="12.75" customHeight="1" x14ac:dyDescent="0.25">
      <c r="A332" s="122"/>
      <c r="B332" s="46" t="s">
        <v>10</v>
      </c>
      <c r="C332" s="117"/>
      <c r="D332" s="87">
        <v>200.1</v>
      </c>
      <c r="E332" s="87">
        <v>152.80000000000001</v>
      </c>
      <c r="F332" s="62"/>
    </row>
    <row r="333" spans="1:6" s="42" customFormat="1" ht="12.75" customHeight="1" x14ac:dyDescent="0.25">
      <c r="A333" s="122"/>
      <c r="B333" s="47" t="s">
        <v>17</v>
      </c>
      <c r="C333" s="118"/>
      <c r="D333" s="11">
        <v>3.4</v>
      </c>
      <c r="E333" s="11"/>
      <c r="F333" s="62"/>
    </row>
    <row r="334" spans="1:6" s="42" customFormat="1" ht="18" customHeight="1" x14ac:dyDescent="0.25">
      <c r="A334" s="115" t="s">
        <v>96</v>
      </c>
      <c r="B334" s="34" t="s">
        <v>103</v>
      </c>
      <c r="C334" s="37"/>
      <c r="D334" s="31">
        <f t="shared" ref="D334:E334" si="67">SUM(D335)</f>
        <v>283.5</v>
      </c>
      <c r="E334" s="31">
        <f t="shared" si="67"/>
        <v>173.2</v>
      </c>
    </row>
    <row r="335" spans="1:6" s="42" customFormat="1" ht="15" customHeight="1" x14ac:dyDescent="0.25">
      <c r="A335" s="115"/>
      <c r="B335" s="18" t="s">
        <v>137</v>
      </c>
      <c r="C335" s="20" t="s">
        <v>22</v>
      </c>
      <c r="D335" s="22">
        <f>SUM(D336:D337)</f>
        <v>283.5</v>
      </c>
      <c r="E335" s="22">
        <f>SUM(E336:E337)</f>
        <v>173.2</v>
      </c>
    </row>
    <row r="336" spans="1:6" s="42" customFormat="1" ht="12.75" customHeight="1" x14ac:dyDescent="0.25">
      <c r="A336" s="116"/>
      <c r="B336" s="46" t="s">
        <v>10</v>
      </c>
      <c r="C336" s="117"/>
      <c r="D336" s="11">
        <v>280.5</v>
      </c>
      <c r="E336" s="11">
        <v>173.2</v>
      </c>
      <c r="F336" s="62"/>
    </row>
    <row r="337" spans="1:6" s="42" customFormat="1" ht="12.75" customHeight="1" x14ac:dyDescent="0.25">
      <c r="A337" s="116"/>
      <c r="B337" s="47" t="s">
        <v>17</v>
      </c>
      <c r="C337" s="118"/>
      <c r="D337" s="11">
        <v>3</v>
      </c>
      <c r="E337" s="11"/>
      <c r="F337" s="62"/>
    </row>
    <row r="338" spans="1:6" s="42" customFormat="1" ht="18" customHeight="1" x14ac:dyDescent="0.25">
      <c r="A338" s="115" t="s">
        <v>98</v>
      </c>
      <c r="B338" s="34" t="s">
        <v>105</v>
      </c>
      <c r="C338" s="35"/>
      <c r="D338" s="31">
        <f t="shared" ref="D338:E338" si="68">SUM(D339)</f>
        <v>211</v>
      </c>
      <c r="E338" s="31">
        <f t="shared" si="68"/>
        <v>159</v>
      </c>
    </row>
    <row r="339" spans="1:6" s="42" customFormat="1" ht="15" customHeight="1" x14ac:dyDescent="0.25">
      <c r="A339" s="115"/>
      <c r="B339" s="18" t="s">
        <v>128</v>
      </c>
      <c r="C339" s="20" t="s">
        <v>22</v>
      </c>
      <c r="D339" s="22">
        <f>SUM(D340:D341)</f>
        <v>211</v>
      </c>
      <c r="E339" s="22">
        <f>SUM(E340:E341)</f>
        <v>159</v>
      </c>
    </row>
    <row r="340" spans="1:6" s="42" customFormat="1" ht="12.75" customHeight="1" x14ac:dyDescent="0.25">
      <c r="A340" s="116"/>
      <c r="B340" s="46" t="s">
        <v>10</v>
      </c>
      <c r="C340" s="117"/>
      <c r="D340" s="11">
        <v>209</v>
      </c>
      <c r="E340" s="11">
        <v>159</v>
      </c>
      <c r="F340" s="62"/>
    </row>
    <row r="341" spans="1:6" s="42" customFormat="1" ht="12.75" customHeight="1" x14ac:dyDescent="0.25">
      <c r="A341" s="116"/>
      <c r="B341" s="47" t="s">
        <v>17</v>
      </c>
      <c r="C341" s="118"/>
      <c r="D341" s="11">
        <v>2</v>
      </c>
      <c r="E341" s="11"/>
    </row>
    <row r="342" spans="1:6" s="42" customFormat="1" ht="18" customHeight="1" x14ac:dyDescent="0.25">
      <c r="A342" s="115" t="s">
        <v>100</v>
      </c>
      <c r="B342" s="34" t="s">
        <v>107</v>
      </c>
      <c r="C342" s="37"/>
      <c r="D342" s="31">
        <f t="shared" ref="D342:E342" si="69">SUM(D343)</f>
        <v>321.5</v>
      </c>
      <c r="E342" s="31">
        <f t="shared" si="69"/>
        <v>240.9</v>
      </c>
    </row>
    <row r="343" spans="1:6" s="42" customFormat="1" ht="15" customHeight="1" x14ac:dyDescent="0.25">
      <c r="A343" s="115"/>
      <c r="B343" s="18" t="s">
        <v>137</v>
      </c>
      <c r="C343" s="20" t="s">
        <v>22</v>
      </c>
      <c r="D343" s="22">
        <f>SUM(D344:D345)</f>
        <v>321.5</v>
      </c>
      <c r="E343" s="22">
        <f>SUM(E344:E345)</f>
        <v>240.9</v>
      </c>
    </row>
    <row r="344" spans="1:6" s="42" customFormat="1" ht="12.75" customHeight="1" x14ac:dyDescent="0.25">
      <c r="A344" s="116"/>
      <c r="B344" s="46" t="s">
        <v>10</v>
      </c>
      <c r="C344" s="117"/>
      <c r="D344" s="11">
        <v>315.89999999999998</v>
      </c>
      <c r="E344" s="11">
        <v>240.9</v>
      </c>
      <c r="F344" s="49"/>
    </row>
    <row r="345" spans="1:6" s="42" customFormat="1" ht="12.75" customHeight="1" x14ac:dyDescent="0.25">
      <c r="A345" s="116"/>
      <c r="B345" s="47" t="s">
        <v>17</v>
      </c>
      <c r="C345" s="118"/>
      <c r="D345" s="11">
        <v>5.6</v>
      </c>
      <c r="E345" s="11"/>
      <c r="F345" s="62"/>
    </row>
    <row r="346" spans="1:6" s="42" customFormat="1" ht="18" customHeight="1" x14ac:dyDescent="0.25">
      <c r="A346" s="115" t="s">
        <v>102</v>
      </c>
      <c r="B346" s="34" t="s">
        <v>109</v>
      </c>
      <c r="C346" s="35"/>
      <c r="D346" s="31">
        <f t="shared" ref="D346:E346" si="70">SUM(D347)</f>
        <v>234.5</v>
      </c>
      <c r="E346" s="31">
        <f t="shared" si="70"/>
        <v>150.4</v>
      </c>
    </row>
    <row r="347" spans="1:6" s="42" customFormat="1" ht="15" customHeight="1" x14ac:dyDescent="0.25">
      <c r="A347" s="115"/>
      <c r="B347" s="18" t="s">
        <v>128</v>
      </c>
      <c r="C347" s="20" t="s">
        <v>22</v>
      </c>
      <c r="D347" s="22">
        <f t="shared" ref="D347" si="71">SUM(D348:D350)</f>
        <v>234.5</v>
      </c>
      <c r="E347" s="22">
        <f t="shared" ref="E347" si="72">SUM(E348:E350)</f>
        <v>150.4</v>
      </c>
    </row>
    <row r="348" spans="1:6" s="42" customFormat="1" ht="12.75" customHeight="1" x14ac:dyDescent="0.25">
      <c r="A348" s="116"/>
      <c r="B348" s="45" t="s">
        <v>62</v>
      </c>
      <c r="C348" s="119"/>
      <c r="D348" s="48"/>
      <c r="E348" s="11"/>
    </row>
    <row r="349" spans="1:6" s="42" customFormat="1" ht="12.75" customHeight="1" x14ac:dyDescent="0.25">
      <c r="A349" s="116"/>
      <c r="B349" s="46" t="s">
        <v>10</v>
      </c>
      <c r="C349" s="117"/>
      <c r="D349" s="11">
        <v>233.7</v>
      </c>
      <c r="E349" s="11">
        <v>150.4</v>
      </c>
      <c r="F349" s="62"/>
    </row>
    <row r="350" spans="1:6" s="42" customFormat="1" ht="12.75" customHeight="1" x14ac:dyDescent="0.25">
      <c r="A350" s="116"/>
      <c r="B350" s="47" t="s">
        <v>17</v>
      </c>
      <c r="C350" s="118"/>
      <c r="D350" s="11">
        <v>0.8</v>
      </c>
      <c r="E350" s="11"/>
    </row>
    <row r="351" spans="1:6" s="42" customFormat="1" ht="18" customHeight="1" x14ac:dyDescent="0.25">
      <c r="A351" s="121" t="s">
        <v>104</v>
      </c>
      <c r="B351" s="34" t="s">
        <v>111</v>
      </c>
      <c r="C351" s="35"/>
      <c r="D351" s="31">
        <f t="shared" ref="D351:E351" si="73">SUM(D352)</f>
        <v>237.8</v>
      </c>
      <c r="E351" s="31">
        <f t="shared" si="73"/>
        <v>172.5</v>
      </c>
    </row>
    <row r="352" spans="1:6" s="42" customFormat="1" ht="15" customHeight="1" x14ac:dyDescent="0.25">
      <c r="A352" s="122"/>
      <c r="B352" s="18" t="s">
        <v>128</v>
      </c>
      <c r="C352" s="20" t="s">
        <v>22</v>
      </c>
      <c r="D352" s="22">
        <f>SUM(D353:D354)</f>
        <v>237.8</v>
      </c>
      <c r="E352" s="22">
        <f>SUM(E353:E354)</f>
        <v>172.5</v>
      </c>
    </row>
    <row r="353" spans="1:6" s="42" customFormat="1" ht="12.75" customHeight="1" x14ac:dyDescent="0.25">
      <c r="A353" s="122"/>
      <c r="B353" s="46" t="s">
        <v>10</v>
      </c>
      <c r="C353" s="117"/>
      <c r="D353" s="11">
        <v>234.3</v>
      </c>
      <c r="E353" s="11">
        <v>172.5</v>
      </c>
      <c r="F353" s="62"/>
    </row>
    <row r="354" spans="1:6" s="42" customFormat="1" ht="12.75" customHeight="1" x14ac:dyDescent="0.25">
      <c r="A354" s="122"/>
      <c r="B354" s="47" t="s">
        <v>17</v>
      </c>
      <c r="C354" s="118"/>
      <c r="D354" s="11">
        <v>3.5</v>
      </c>
      <c r="E354" s="11"/>
      <c r="F354" s="62"/>
    </row>
    <row r="355" spans="1:6" s="42" customFormat="1" ht="18" customHeight="1" x14ac:dyDescent="0.25">
      <c r="A355" s="115" t="s">
        <v>106</v>
      </c>
      <c r="B355" s="34" t="s">
        <v>113</v>
      </c>
      <c r="C355" s="35"/>
      <c r="D355" s="31">
        <f t="shared" ref="D355:E355" si="74">SUM(D356)</f>
        <v>177.4</v>
      </c>
      <c r="E355" s="31">
        <f t="shared" si="74"/>
        <v>121.3</v>
      </c>
    </row>
    <row r="356" spans="1:6" s="42" customFormat="1" ht="15" customHeight="1" x14ac:dyDescent="0.25">
      <c r="A356" s="115"/>
      <c r="B356" s="18" t="s">
        <v>137</v>
      </c>
      <c r="C356" s="20" t="s">
        <v>22</v>
      </c>
      <c r="D356" s="22">
        <f>SUM(D357:D358)</f>
        <v>177.4</v>
      </c>
      <c r="E356" s="22">
        <f>SUM(E357:E358)</f>
        <v>121.3</v>
      </c>
    </row>
    <row r="357" spans="1:6" s="42" customFormat="1" ht="12.75" customHeight="1" x14ac:dyDescent="0.25">
      <c r="A357" s="116"/>
      <c r="B357" s="46" t="s">
        <v>10</v>
      </c>
      <c r="C357" s="117"/>
      <c r="D357" s="11">
        <v>176.9</v>
      </c>
      <c r="E357" s="11">
        <v>121.3</v>
      </c>
      <c r="F357" s="62"/>
    </row>
    <row r="358" spans="1:6" s="42" customFormat="1" ht="12.75" customHeight="1" x14ac:dyDescent="0.25">
      <c r="A358" s="116"/>
      <c r="B358" s="47" t="s">
        <v>17</v>
      </c>
      <c r="C358" s="118"/>
      <c r="D358" s="11">
        <v>0.5</v>
      </c>
      <c r="E358" s="11"/>
    </row>
    <row r="359" spans="1:6" s="42" customFormat="1" ht="18" customHeight="1" x14ac:dyDescent="0.25">
      <c r="A359" s="115" t="s">
        <v>108</v>
      </c>
      <c r="B359" s="34" t="s">
        <v>115</v>
      </c>
      <c r="C359" s="35"/>
      <c r="D359" s="31">
        <f t="shared" ref="D359:E359" si="75">SUM(D360)</f>
        <v>205.29999999999998</v>
      </c>
      <c r="E359" s="31">
        <f t="shared" si="75"/>
        <v>164.4</v>
      </c>
    </row>
    <row r="360" spans="1:6" s="42" customFormat="1" ht="15.75" customHeight="1" x14ac:dyDescent="0.25">
      <c r="A360" s="115"/>
      <c r="B360" s="91" t="s">
        <v>144</v>
      </c>
      <c r="C360" s="20" t="s">
        <v>22</v>
      </c>
      <c r="D360" s="22">
        <f>SUM(D361:D362)</f>
        <v>205.29999999999998</v>
      </c>
      <c r="E360" s="22">
        <f>SUM(E361:E362)</f>
        <v>164.4</v>
      </c>
    </row>
    <row r="361" spans="1:6" s="42" customFormat="1" ht="12.75" customHeight="1" x14ac:dyDescent="0.25">
      <c r="A361" s="116"/>
      <c r="B361" s="46" t="s">
        <v>10</v>
      </c>
      <c r="C361" s="117"/>
      <c r="D361" s="11">
        <v>204.2</v>
      </c>
      <c r="E361" s="11">
        <v>164.4</v>
      </c>
      <c r="F361" s="62"/>
    </row>
    <row r="362" spans="1:6" s="42" customFormat="1" ht="12.75" customHeight="1" x14ac:dyDescent="0.25">
      <c r="A362" s="116"/>
      <c r="B362" s="47" t="s">
        <v>17</v>
      </c>
      <c r="C362" s="118"/>
      <c r="D362" s="11">
        <v>1.1000000000000001</v>
      </c>
      <c r="E362" s="11"/>
      <c r="F362" s="62"/>
    </row>
    <row r="363" spans="1:6" s="42" customFormat="1" ht="18" customHeight="1" x14ac:dyDescent="0.25">
      <c r="A363" s="115" t="s">
        <v>110</v>
      </c>
      <c r="B363" s="34" t="s">
        <v>117</v>
      </c>
      <c r="C363" s="35"/>
      <c r="D363" s="31">
        <f t="shared" ref="D363:E363" si="76">SUM(D364)</f>
        <v>193.1</v>
      </c>
      <c r="E363" s="31">
        <f t="shared" si="76"/>
        <v>145.80000000000001</v>
      </c>
    </row>
    <row r="364" spans="1:6" s="42" customFormat="1" ht="15" customHeight="1" x14ac:dyDescent="0.25">
      <c r="A364" s="115"/>
      <c r="B364" s="91" t="s">
        <v>128</v>
      </c>
      <c r="C364" s="20" t="s">
        <v>22</v>
      </c>
      <c r="D364" s="22">
        <f>SUM(D365:D366)</f>
        <v>193.1</v>
      </c>
      <c r="E364" s="22">
        <f>SUM(E365:E366)</f>
        <v>145.80000000000001</v>
      </c>
    </row>
    <row r="365" spans="1:6" s="42" customFormat="1" ht="12.75" customHeight="1" x14ac:dyDescent="0.25">
      <c r="A365" s="116"/>
      <c r="B365" s="46" t="s">
        <v>10</v>
      </c>
      <c r="C365" s="117"/>
      <c r="D365" s="11">
        <v>191.6</v>
      </c>
      <c r="E365" s="11">
        <v>145.80000000000001</v>
      </c>
      <c r="F365" s="62"/>
    </row>
    <row r="366" spans="1:6" s="42" customFormat="1" ht="12.75" customHeight="1" x14ac:dyDescent="0.25">
      <c r="A366" s="116"/>
      <c r="B366" s="47" t="s">
        <v>17</v>
      </c>
      <c r="C366" s="118"/>
      <c r="D366" s="11">
        <v>1.5</v>
      </c>
      <c r="E366" s="11"/>
      <c r="F366" s="62"/>
    </row>
    <row r="367" spans="1:6" s="42" customFormat="1" ht="18" customHeight="1" x14ac:dyDescent="0.25">
      <c r="A367" s="115" t="s">
        <v>112</v>
      </c>
      <c r="B367" s="34" t="s">
        <v>119</v>
      </c>
      <c r="C367" s="35"/>
      <c r="D367" s="31">
        <f t="shared" ref="D367:E367" si="77">SUM(D368)</f>
        <v>212.9</v>
      </c>
      <c r="E367" s="31">
        <f t="shared" si="77"/>
        <v>132</v>
      </c>
    </row>
    <row r="368" spans="1:6" s="42" customFormat="1" ht="15" customHeight="1" x14ac:dyDescent="0.25">
      <c r="A368" s="115"/>
      <c r="B368" s="36" t="s">
        <v>128</v>
      </c>
      <c r="C368" s="20" t="s">
        <v>22</v>
      </c>
      <c r="D368" s="22">
        <f>SUM(D369:D370)</f>
        <v>212.9</v>
      </c>
      <c r="E368" s="22">
        <f>SUM(E369:E370)</f>
        <v>132</v>
      </c>
    </row>
    <row r="369" spans="1:6" s="42" customFormat="1" ht="12.75" customHeight="1" x14ac:dyDescent="0.25">
      <c r="A369" s="116"/>
      <c r="B369" s="46" t="s">
        <v>10</v>
      </c>
      <c r="C369" s="117"/>
      <c r="D369" s="11">
        <v>195.3</v>
      </c>
      <c r="E369" s="11">
        <v>132</v>
      </c>
    </row>
    <row r="370" spans="1:6" s="42" customFormat="1" ht="12.75" customHeight="1" x14ac:dyDescent="0.25">
      <c r="A370" s="116"/>
      <c r="B370" s="47" t="s">
        <v>17</v>
      </c>
      <c r="C370" s="118"/>
      <c r="D370" s="11">
        <v>17.600000000000001</v>
      </c>
      <c r="E370" s="11"/>
    </row>
    <row r="371" spans="1:6" s="42" customFormat="1" ht="18" customHeight="1" x14ac:dyDescent="0.25">
      <c r="A371" s="115" t="s">
        <v>114</v>
      </c>
      <c r="B371" s="34" t="s">
        <v>121</v>
      </c>
      <c r="C371" s="35"/>
      <c r="D371" s="31">
        <f t="shared" ref="D371:E371" si="78">SUM(D372)</f>
        <v>202.10000000000002</v>
      </c>
      <c r="E371" s="31">
        <f t="shared" si="78"/>
        <v>151.4</v>
      </c>
    </row>
    <row r="372" spans="1:6" s="42" customFormat="1" ht="15" customHeight="1" x14ac:dyDescent="0.25">
      <c r="A372" s="115"/>
      <c r="B372" s="91" t="s">
        <v>128</v>
      </c>
      <c r="C372" s="20" t="s">
        <v>22</v>
      </c>
      <c r="D372" s="22">
        <f>SUM(D373:D374)</f>
        <v>202.10000000000002</v>
      </c>
      <c r="E372" s="22">
        <f>SUM(E373:E374)</f>
        <v>151.4</v>
      </c>
    </row>
    <row r="373" spans="1:6" s="42" customFormat="1" ht="12.75" customHeight="1" x14ac:dyDescent="0.25">
      <c r="A373" s="116"/>
      <c r="B373" s="46" t="s">
        <v>10</v>
      </c>
      <c r="C373" s="117"/>
      <c r="D373" s="11">
        <v>200.8</v>
      </c>
      <c r="E373" s="11">
        <v>151.4</v>
      </c>
      <c r="F373" s="62"/>
    </row>
    <row r="374" spans="1:6" s="42" customFormat="1" ht="12.75" customHeight="1" x14ac:dyDescent="0.25">
      <c r="A374" s="116"/>
      <c r="B374" s="47" t="s">
        <v>17</v>
      </c>
      <c r="C374" s="118"/>
      <c r="D374" s="11">
        <v>1.3</v>
      </c>
      <c r="E374" s="11"/>
      <c r="F374" s="62"/>
    </row>
    <row r="375" spans="1:6" s="42" customFormat="1" ht="18" customHeight="1" x14ac:dyDescent="0.25">
      <c r="A375" s="115" t="s">
        <v>116</v>
      </c>
      <c r="B375" s="34" t="s">
        <v>122</v>
      </c>
      <c r="C375" s="35"/>
      <c r="D375" s="31">
        <f t="shared" ref="D375:E375" si="79">SUM(D376)</f>
        <v>162.5</v>
      </c>
      <c r="E375" s="31">
        <f t="shared" si="79"/>
        <v>125.6</v>
      </c>
    </row>
    <row r="376" spans="1:6" s="42" customFormat="1" ht="15" customHeight="1" x14ac:dyDescent="0.25">
      <c r="A376" s="115"/>
      <c r="B376" s="91" t="s">
        <v>128</v>
      </c>
      <c r="C376" s="20" t="s">
        <v>22</v>
      </c>
      <c r="D376" s="22">
        <f>SUM(D377:D378)</f>
        <v>162.5</v>
      </c>
      <c r="E376" s="22">
        <f>SUM(E377:E378)</f>
        <v>125.6</v>
      </c>
    </row>
    <row r="377" spans="1:6" s="42" customFormat="1" ht="12.75" customHeight="1" x14ac:dyDescent="0.25">
      <c r="A377" s="116"/>
      <c r="B377" s="46" t="s">
        <v>10</v>
      </c>
      <c r="C377" s="117"/>
      <c r="D377" s="87">
        <v>161.5</v>
      </c>
      <c r="E377" s="87">
        <v>125.6</v>
      </c>
      <c r="F377" s="62"/>
    </row>
    <row r="378" spans="1:6" s="42" customFormat="1" ht="12.75" customHeight="1" x14ac:dyDescent="0.25">
      <c r="A378" s="116"/>
      <c r="B378" s="47" t="s">
        <v>17</v>
      </c>
      <c r="C378" s="118"/>
      <c r="D378" s="87">
        <v>1</v>
      </c>
      <c r="E378" s="87"/>
      <c r="F378" s="62"/>
    </row>
    <row r="379" spans="1:6" s="42" customFormat="1" ht="18" customHeight="1" x14ac:dyDescent="0.25">
      <c r="A379" s="115" t="s">
        <v>118</v>
      </c>
      <c r="B379" s="34" t="s">
        <v>123</v>
      </c>
      <c r="C379" s="35"/>
      <c r="D379" s="31">
        <f t="shared" ref="D379:E379" si="80">SUM(D380+D382)</f>
        <v>2959.2</v>
      </c>
      <c r="E379" s="31">
        <f t="shared" si="80"/>
        <v>2384.7000000000003</v>
      </c>
    </row>
    <row r="380" spans="1:6" s="42" customFormat="1" ht="15" customHeight="1" x14ac:dyDescent="0.25">
      <c r="A380" s="115"/>
      <c r="B380" s="18" t="s">
        <v>126</v>
      </c>
      <c r="C380" s="17" t="s">
        <v>11</v>
      </c>
      <c r="D380" s="16">
        <f>SUM(D381)</f>
        <v>135</v>
      </c>
      <c r="E380" s="16">
        <f>SUM(E381)</f>
        <v>132.30000000000001</v>
      </c>
    </row>
    <row r="381" spans="1:6" s="42" customFormat="1" ht="12.75" customHeight="1" x14ac:dyDescent="0.25">
      <c r="A381" s="115"/>
      <c r="B381" s="14" t="s">
        <v>15</v>
      </c>
      <c r="C381" s="6"/>
      <c r="D381" s="11">
        <v>135</v>
      </c>
      <c r="E381" s="11">
        <v>132.30000000000001</v>
      </c>
      <c r="F381" s="64"/>
    </row>
    <row r="382" spans="1:6" s="42" customFormat="1" ht="15" customHeight="1" x14ac:dyDescent="0.25">
      <c r="A382" s="115"/>
      <c r="B382" s="38" t="s">
        <v>142</v>
      </c>
      <c r="C382" s="17" t="s">
        <v>25</v>
      </c>
      <c r="D382" s="22">
        <f>SUM(D383:D387)</f>
        <v>2824.2</v>
      </c>
      <c r="E382" s="22">
        <f>SUM(E383:E387)</f>
        <v>2252.4</v>
      </c>
    </row>
    <row r="383" spans="1:6" s="42" customFormat="1" ht="12.75" customHeight="1" x14ac:dyDescent="0.25">
      <c r="A383" s="116"/>
      <c r="B383" s="45" t="s">
        <v>14</v>
      </c>
      <c r="C383" s="119"/>
      <c r="D383" s="11">
        <v>239.2</v>
      </c>
      <c r="E383" s="11">
        <v>232.4</v>
      </c>
      <c r="F383" s="64"/>
    </row>
    <row r="384" spans="1:6" s="42" customFormat="1" ht="12.75" customHeight="1" x14ac:dyDescent="0.25">
      <c r="A384" s="116"/>
      <c r="B384" s="46" t="s">
        <v>19</v>
      </c>
      <c r="C384" s="117"/>
      <c r="D384" s="87">
        <v>224.7</v>
      </c>
      <c r="E384" s="87">
        <v>185.8</v>
      </c>
      <c r="F384" s="64"/>
    </row>
    <row r="385" spans="1:6" s="42" customFormat="1" ht="12.75" customHeight="1" x14ac:dyDescent="0.25">
      <c r="A385" s="116"/>
      <c r="B385" s="53" t="s">
        <v>15</v>
      </c>
      <c r="C385" s="117"/>
      <c r="D385" s="11">
        <v>291.60000000000002</v>
      </c>
      <c r="E385" s="11">
        <v>265.39999999999998</v>
      </c>
      <c r="F385" s="64"/>
    </row>
    <row r="386" spans="1:6" s="42" customFormat="1" ht="12.75" customHeight="1" x14ac:dyDescent="0.25">
      <c r="A386" s="116"/>
      <c r="B386" s="46" t="s">
        <v>10</v>
      </c>
      <c r="C386" s="117"/>
      <c r="D386" s="11">
        <v>1768.7</v>
      </c>
      <c r="E386" s="11">
        <v>1519.5</v>
      </c>
      <c r="F386" s="49"/>
    </row>
    <row r="387" spans="1:6" s="42" customFormat="1" ht="12.75" customHeight="1" x14ac:dyDescent="0.25">
      <c r="A387" s="116"/>
      <c r="B387" s="47" t="s">
        <v>17</v>
      </c>
      <c r="C387" s="118"/>
      <c r="D387" s="11">
        <v>300</v>
      </c>
      <c r="E387" s="11">
        <v>49.3</v>
      </c>
      <c r="F387" s="64"/>
    </row>
    <row r="388" spans="1:6" s="42" customFormat="1" ht="18" customHeight="1" x14ac:dyDescent="0.25">
      <c r="A388" s="120" t="s">
        <v>120</v>
      </c>
      <c r="B388" s="75" t="s">
        <v>124</v>
      </c>
      <c r="C388" s="35"/>
      <c r="D388" s="31">
        <f t="shared" ref="D388:E388" si="81">SUM(D389)</f>
        <v>463.2</v>
      </c>
      <c r="E388" s="31">
        <f t="shared" si="81"/>
        <v>376.2</v>
      </c>
    </row>
    <row r="389" spans="1:6" s="42" customFormat="1" ht="15" customHeight="1" x14ac:dyDescent="0.25">
      <c r="A389" s="121"/>
      <c r="B389" s="21" t="s">
        <v>131</v>
      </c>
      <c r="C389" s="20" t="s">
        <v>27</v>
      </c>
      <c r="D389" s="22">
        <f>SUM(D390:D391)</f>
        <v>463.2</v>
      </c>
      <c r="E389" s="22">
        <f>SUM(E390:E391)</f>
        <v>376.2</v>
      </c>
    </row>
    <row r="390" spans="1:6" s="42" customFormat="1" ht="12.75" customHeight="1" x14ac:dyDescent="0.25">
      <c r="A390" s="121"/>
      <c r="B390" s="46" t="s">
        <v>15</v>
      </c>
      <c r="C390" s="117"/>
      <c r="D390" s="60">
        <v>459.4</v>
      </c>
      <c r="E390" s="60">
        <v>376.2</v>
      </c>
    </row>
    <row r="391" spans="1:6" s="42" customFormat="1" ht="12.75" customHeight="1" x14ac:dyDescent="0.25">
      <c r="A391" s="121"/>
      <c r="B391" s="47" t="s">
        <v>10</v>
      </c>
      <c r="C391" s="117"/>
      <c r="D391" s="60">
        <v>3.8</v>
      </c>
      <c r="E391" s="60"/>
    </row>
    <row r="392" spans="1:6" s="42" customFormat="1" ht="21" customHeight="1" x14ac:dyDescent="0.25">
      <c r="A392" s="99" t="s">
        <v>125</v>
      </c>
      <c r="B392" s="100"/>
      <c r="C392" s="8"/>
      <c r="D392" s="9">
        <f>SUM(D436+D433+D427+D418+D413+D407+D399+D393)</f>
        <v>56909.600000000006</v>
      </c>
      <c r="E392" s="9">
        <f>SUM(E436+E433+E427+E418+E413+E407+E399+E393)</f>
        <v>31477.9</v>
      </c>
    </row>
    <row r="393" spans="1:6" s="42" customFormat="1" ht="15" customHeight="1" x14ac:dyDescent="0.25">
      <c r="A393" s="95" t="s">
        <v>126</v>
      </c>
      <c r="B393" s="101"/>
      <c r="C393" s="61" t="s">
        <v>11</v>
      </c>
      <c r="D393" s="10">
        <f>SUM(D394:D398)</f>
        <v>11390.2</v>
      </c>
      <c r="E393" s="10">
        <f>SUM(E394:E398)</f>
        <v>7085.6</v>
      </c>
    </row>
    <row r="394" spans="1:6" s="42" customFormat="1" ht="12.75" customHeight="1" x14ac:dyDescent="0.25">
      <c r="A394" s="110"/>
      <c r="B394" s="85" t="s">
        <v>15</v>
      </c>
      <c r="C394" s="104"/>
      <c r="D394" s="11">
        <f>SUM(D16+D162+D166+D174+D181+D191+D199+D208+D216+D225+D235+D244+D262+D271+D278+D288+D298+D306+D381+D253)</f>
        <v>3529.9</v>
      </c>
      <c r="E394" s="11">
        <f>SUM(E16+E162+E166+E174+E181+E191+E199+E208+E216+E225+E235+E244+E262+E271+E278+E288+E298+E306+E381+E253)</f>
        <v>2158.1000000000004</v>
      </c>
    </row>
    <row r="395" spans="1:6" s="42" customFormat="1" ht="12.75" customHeight="1" x14ac:dyDescent="0.25">
      <c r="A395" s="110"/>
      <c r="B395" s="46" t="s">
        <v>149</v>
      </c>
      <c r="C395" s="104"/>
      <c r="D395" s="11">
        <f>SUM(D17)</f>
        <v>200</v>
      </c>
      <c r="E395" s="11"/>
    </row>
    <row r="396" spans="1:6" s="42" customFormat="1" ht="12.75" customHeight="1" x14ac:dyDescent="0.25">
      <c r="A396" s="110"/>
      <c r="B396" s="46" t="s">
        <v>10</v>
      </c>
      <c r="C396" s="104"/>
      <c r="D396" s="11">
        <f>SUM(D19+D60+D68+D76+D84+D94+D102+D112+D120+D128+D136+D144+D152+D163+D13)</f>
        <v>7379.7000000000007</v>
      </c>
      <c r="E396" s="11">
        <f>SUM(E19+E60+E68+E76+E84+E94+E102+E112+E120+E128+E136+E144+E152+E163+E13)</f>
        <v>4927.5</v>
      </c>
    </row>
    <row r="397" spans="1:6" s="42" customFormat="1" ht="12.75" customHeight="1" x14ac:dyDescent="0.25">
      <c r="A397" s="110"/>
      <c r="B397" s="46" t="s">
        <v>16</v>
      </c>
      <c r="C397" s="104"/>
      <c r="D397" s="11">
        <f>SUM(D18)</f>
        <v>248.1</v>
      </c>
      <c r="E397" s="11"/>
    </row>
    <row r="398" spans="1:6" s="42" customFormat="1" ht="12.95" customHeight="1" x14ac:dyDescent="0.25">
      <c r="A398" s="111"/>
      <c r="B398" s="47" t="s">
        <v>17</v>
      </c>
      <c r="C398" s="105"/>
      <c r="D398" s="11">
        <f>SUM(D20)</f>
        <v>32.5</v>
      </c>
      <c r="E398" s="11"/>
    </row>
    <row r="399" spans="1:6" s="42" customFormat="1" ht="15" customHeight="1" x14ac:dyDescent="0.25">
      <c r="A399" s="95" t="s">
        <v>127</v>
      </c>
      <c r="B399" s="96"/>
      <c r="C399" s="61" t="s">
        <v>18</v>
      </c>
      <c r="D399" s="10">
        <f>SUM(D400:D406)</f>
        <v>22089.200000000001</v>
      </c>
      <c r="E399" s="10">
        <f>SUM(E400:E406)</f>
        <v>18068.8</v>
      </c>
    </row>
    <row r="400" spans="1:6" s="42" customFormat="1" ht="12.75" customHeight="1" x14ac:dyDescent="0.25">
      <c r="A400" s="92"/>
      <c r="B400" s="45" t="s">
        <v>14</v>
      </c>
      <c r="C400" s="93"/>
      <c r="D400" s="11">
        <f>SUM(D22)</f>
        <v>54</v>
      </c>
      <c r="E400" s="10"/>
    </row>
    <row r="401" spans="1:5" s="42" customFormat="1" ht="12.95" customHeight="1" x14ac:dyDescent="0.25">
      <c r="A401" s="112"/>
      <c r="B401" s="46" t="s">
        <v>19</v>
      </c>
      <c r="C401" s="106"/>
      <c r="D401" s="11">
        <f>SUM(D23+D280+D290+D183+D201+D227)</f>
        <v>193.09999999999997</v>
      </c>
      <c r="E401" s="11">
        <f>SUM(E23+E280+E290+E183+E201+E227)</f>
        <v>26.8</v>
      </c>
    </row>
    <row r="402" spans="1:5" s="42" customFormat="1" ht="12.95" customHeight="1" x14ac:dyDescent="0.25">
      <c r="A402" s="112"/>
      <c r="B402" s="46" t="s">
        <v>20</v>
      </c>
      <c r="C402" s="106"/>
      <c r="D402" s="11">
        <f>SUM(D24+D168+D176+D184+D193+D210+D202+D228+D218+D237+D246+D255+D264+D273+D281+D291+D300+D308+D321+D314)</f>
        <v>10581.2</v>
      </c>
      <c r="E402" s="11">
        <f>SUM(E24+E168+E176+E184+E193+E210+E202+E228+E218+E237+E246+E255+E264+E273+E281+E291+E300+E308+E321+E314)</f>
        <v>10177.1</v>
      </c>
    </row>
    <row r="403" spans="1:5" s="42" customFormat="1" ht="12.95" customHeight="1" x14ac:dyDescent="0.25">
      <c r="A403" s="112"/>
      <c r="B403" s="46" t="s">
        <v>150</v>
      </c>
      <c r="C403" s="106"/>
      <c r="D403" s="11">
        <f>SUM(D185+D219+D229+D238+D247+D256+D265+D282+D292+D301)</f>
        <v>34.299999999999997</v>
      </c>
      <c r="E403" s="11">
        <f>SUM(E185+E219+E229+E238+E247+E256+E265+E282+E292+E301)</f>
        <v>26.999999999999996</v>
      </c>
    </row>
    <row r="404" spans="1:5" s="42" customFormat="1" ht="12.95" customHeight="1" x14ac:dyDescent="0.25">
      <c r="A404" s="112"/>
      <c r="B404" s="46" t="s">
        <v>152</v>
      </c>
      <c r="C404" s="106"/>
      <c r="D404" s="11">
        <f>SUM(D169+D186+D194+D203+D211+D220+D230+D248+D257+D266+D283+D293+D309+D239)</f>
        <v>149.4</v>
      </c>
      <c r="E404" s="11">
        <f>SUM(E169+E186+E194+E203+E211+E220+E230+E248+E257+E266+E283+E293+E309+E239)</f>
        <v>147.30000000000001</v>
      </c>
    </row>
    <row r="405" spans="1:5" s="42" customFormat="1" ht="12.95" customHeight="1" x14ac:dyDescent="0.25">
      <c r="A405" s="112"/>
      <c r="B405" s="46" t="s">
        <v>10</v>
      </c>
      <c r="C405" s="106"/>
      <c r="D405" s="11">
        <f>SUM(D25+D170+D177+D187+D195+D204+D212+D231+D240+D249+D258+D267+D274+D284+D294+D302+D310+D315+D322+D221)</f>
        <v>10611.400000000001</v>
      </c>
      <c r="E405" s="11">
        <f>SUM(E25+E170+E177+E187+E195+E204+E212+E231+E240+E249+E258+E267+E274+E284+E294+E302+E310+E315+E322+E221)</f>
        <v>7690.6000000000013</v>
      </c>
    </row>
    <row r="406" spans="1:5" s="42" customFormat="1" ht="12.95" customHeight="1" x14ac:dyDescent="0.25">
      <c r="A406" s="112"/>
      <c r="B406" s="47" t="s">
        <v>17</v>
      </c>
      <c r="C406" s="106"/>
      <c r="D406" s="11">
        <f>SUM(D171+D178+D188+D196+D205+D213+D222+D232+D241+D250+D259+D268+D275+D285+D295+D303+D311+D316+D323)</f>
        <v>465.79999999999995</v>
      </c>
      <c r="E406" s="11"/>
    </row>
    <row r="407" spans="1:5" s="42" customFormat="1" ht="15" customHeight="1" x14ac:dyDescent="0.25">
      <c r="A407" s="102" t="s">
        <v>128</v>
      </c>
      <c r="B407" s="103"/>
      <c r="C407" s="79" t="s">
        <v>22</v>
      </c>
      <c r="D407" s="10">
        <f>SUM(D408:D412)</f>
        <v>5448.0000000000009</v>
      </c>
      <c r="E407" s="10">
        <f>SUM(E408:E412)</f>
        <v>3149.2000000000007</v>
      </c>
    </row>
    <row r="408" spans="1:5" s="42" customFormat="1" ht="12.75" customHeight="1" x14ac:dyDescent="0.25">
      <c r="A408" s="110"/>
      <c r="B408" s="45" t="s">
        <v>14</v>
      </c>
      <c r="C408" s="107"/>
      <c r="D408" s="11">
        <f>SUM(D27)</f>
        <v>143.80000000000001</v>
      </c>
      <c r="E408" s="11">
        <f>SUM(E27)</f>
        <v>0.8</v>
      </c>
    </row>
    <row r="409" spans="1:5" s="42" customFormat="1" ht="12.75" customHeight="1" x14ac:dyDescent="0.25">
      <c r="A409" s="110"/>
      <c r="B409" s="46" t="s">
        <v>21</v>
      </c>
      <c r="C409" s="104"/>
      <c r="D409" s="11">
        <f>SUM(D28)</f>
        <v>29</v>
      </c>
      <c r="E409" s="11"/>
    </row>
    <row r="410" spans="1:5" s="42" customFormat="1" ht="12.75" customHeight="1" x14ac:dyDescent="0.25">
      <c r="A410" s="110"/>
      <c r="B410" s="46" t="s">
        <v>19</v>
      </c>
      <c r="C410" s="104"/>
      <c r="D410" s="11">
        <f>SUM(D326+D29)</f>
        <v>67.099999999999994</v>
      </c>
      <c r="E410" s="11">
        <f>SUM(E326+E29)</f>
        <v>0.5</v>
      </c>
    </row>
    <row r="411" spans="1:5" s="42" customFormat="1" ht="12.95" customHeight="1" x14ac:dyDescent="0.25">
      <c r="A411" s="110"/>
      <c r="B411" s="46" t="s">
        <v>10</v>
      </c>
      <c r="C411" s="104"/>
      <c r="D411" s="11">
        <f>SUM(D30+D318+D327+D332+D336+D340+D344+D349+D353+D357+D361+D365+D369+D373+D377+D86+D104)</f>
        <v>5165.0000000000009</v>
      </c>
      <c r="E411" s="11">
        <f>SUM(E30+E318+E327+E332+E336+E340+E344+E349+E353+E357+E361+E365+E369+E373+E377)</f>
        <v>3147.9000000000005</v>
      </c>
    </row>
    <row r="412" spans="1:5" s="42" customFormat="1" ht="12.95" customHeight="1" x14ac:dyDescent="0.25">
      <c r="A412" s="111"/>
      <c r="B412" s="47" t="s">
        <v>17</v>
      </c>
      <c r="C412" s="105"/>
      <c r="D412" s="11">
        <f>SUM(D328+D333+D337+D341+D345+D350+D354+D358+D362+D366+D370+D374+D378)</f>
        <v>43.099999999999994</v>
      </c>
      <c r="E412" s="11"/>
    </row>
    <row r="413" spans="1:5" s="42" customFormat="1" ht="15" customHeight="1" x14ac:dyDescent="0.25">
      <c r="A413" s="95" t="s">
        <v>129</v>
      </c>
      <c r="B413" s="96"/>
      <c r="C413" s="61" t="s">
        <v>23</v>
      </c>
      <c r="D413" s="10">
        <f>SUM(D414:D417)</f>
        <v>4344.3</v>
      </c>
      <c r="E413" s="10">
        <f>SUM(E414:E417)</f>
        <v>157.1</v>
      </c>
    </row>
    <row r="414" spans="1:5" s="42" customFormat="1" ht="12.75" customHeight="1" x14ac:dyDescent="0.25">
      <c r="A414" s="110"/>
      <c r="B414" s="85" t="s">
        <v>15</v>
      </c>
      <c r="C414" s="104"/>
      <c r="D414" s="11">
        <f>SUM(D33)</f>
        <v>29.9</v>
      </c>
      <c r="E414" s="11">
        <f>SUM(E33)</f>
        <v>20.9</v>
      </c>
    </row>
    <row r="415" spans="1:5" s="42" customFormat="1" ht="12.75" customHeight="1" x14ac:dyDescent="0.25">
      <c r="A415" s="110"/>
      <c r="B415" s="46" t="s">
        <v>24</v>
      </c>
      <c r="C415" s="104"/>
      <c r="D415" s="11">
        <f>SUM(D32)</f>
        <v>2627.8</v>
      </c>
      <c r="E415" s="11"/>
    </row>
    <row r="416" spans="1:5" s="42" customFormat="1" ht="12.95" customHeight="1" x14ac:dyDescent="0.25">
      <c r="A416" s="110"/>
      <c r="B416" s="46" t="s">
        <v>10</v>
      </c>
      <c r="C416" s="104"/>
      <c r="D416" s="11">
        <f>SUM(D34+D62+D70+D78+D88+D96+D106+D114+D122+D130+D138+D146+D154)</f>
        <v>1650.8</v>
      </c>
      <c r="E416" s="11">
        <f>SUM(E34+E62+E70+E78+E88+E96+E106+E114+E122+E130+E138+E146+E154)</f>
        <v>136.19999999999999</v>
      </c>
    </row>
    <row r="417" spans="1:5" s="42" customFormat="1" ht="12.95" customHeight="1" x14ac:dyDescent="0.25">
      <c r="A417" s="111"/>
      <c r="B417" s="47" t="s">
        <v>17</v>
      </c>
      <c r="C417" s="105"/>
      <c r="D417" s="11">
        <f>SUM(D63+D71+D79+D89+D97+D107+D115+D123+D131+D139+D147+D155)</f>
        <v>35.799999999999997</v>
      </c>
      <c r="E417" s="11"/>
    </row>
    <row r="418" spans="1:5" s="42" customFormat="1" ht="15" customHeight="1" x14ac:dyDescent="0.25">
      <c r="A418" s="96" t="s">
        <v>130</v>
      </c>
      <c r="B418" s="96"/>
      <c r="C418" s="61" t="s">
        <v>25</v>
      </c>
      <c r="D418" s="10">
        <f>SUM(D419:D426)</f>
        <v>9824.7000000000007</v>
      </c>
      <c r="E418" s="10">
        <f>SUM(E419:E426)</f>
        <v>2635.6000000000004</v>
      </c>
    </row>
    <row r="419" spans="1:5" s="42" customFormat="1" ht="12.95" customHeight="1" x14ac:dyDescent="0.25">
      <c r="A419" s="113"/>
      <c r="B419" s="45" t="s">
        <v>14</v>
      </c>
      <c r="C419" s="108"/>
      <c r="D419" s="11">
        <f t="shared" ref="D419:E421" si="82">SUM(D383+D36)</f>
        <v>386.6</v>
      </c>
      <c r="E419" s="11">
        <f t="shared" si="82"/>
        <v>267.39999999999998</v>
      </c>
    </row>
    <row r="420" spans="1:5" s="42" customFormat="1" ht="12.95" customHeight="1" x14ac:dyDescent="0.25">
      <c r="A420" s="112"/>
      <c r="B420" s="46" t="s">
        <v>19</v>
      </c>
      <c r="C420" s="106"/>
      <c r="D420" s="60">
        <f t="shared" si="82"/>
        <v>1615</v>
      </c>
      <c r="E420" s="60">
        <f t="shared" si="82"/>
        <v>196.4</v>
      </c>
    </row>
    <row r="421" spans="1:5" s="42" customFormat="1" ht="12.95" customHeight="1" x14ac:dyDescent="0.25">
      <c r="A421" s="112"/>
      <c r="B421" s="53" t="s">
        <v>15</v>
      </c>
      <c r="C421" s="106"/>
      <c r="D421" s="11">
        <f t="shared" si="82"/>
        <v>295.3</v>
      </c>
      <c r="E421" s="11">
        <f t="shared" si="82"/>
        <v>265.39999999999998</v>
      </c>
    </row>
    <row r="422" spans="1:5" s="42" customFormat="1" ht="12.95" customHeight="1" x14ac:dyDescent="0.25">
      <c r="A422" s="112"/>
      <c r="B422" s="46" t="s">
        <v>150</v>
      </c>
      <c r="C422" s="106"/>
      <c r="D422" s="11">
        <f>SUM(D39)</f>
        <v>33</v>
      </c>
      <c r="E422" s="11">
        <f>SUM(E39)</f>
        <v>0.6</v>
      </c>
    </row>
    <row r="423" spans="1:5" s="42" customFormat="1" ht="12.95" customHeight="1" x14ac:dyDescent="0.25">
      <c r="A423" s="112"/>
      <c r="B423" s="46" t="s">
        <v>154</v>
      </c>
      <c r="C423" s="106"/>
      <c r="D423" s="11">
        <f>SUM(D40)</f>
        <v>45.3</v>
      </c>
      <c r="E423" s="11"/>
    </row>
    <row r="424" spans="1:5" s="42" customFormat="1" ht="12.95" customHeight="1" x14ac:dyDescent="0.25">
      <c r="A424" s="112"/>
      <c r="B424" s="46" t="s">
        <v>10</v>
      </c>
      <c r="C424" s="106"/>
      <c r="D424" s="11">
        <f>SUM(D41+D65+D73+D81+D91+D99+D109+D117+D125+D133+D141+D149+D157+D386)</f>
        <v>3628.7000000000003</v>
      </c>
      <c r="E424" s="11">
        <f>SUM(E41+E65+E73+E81+E91+E99+E109+E117+E125+E133+E141+E149+E157+E386)</f>
        <v>1856.5</v>
      </c>
    </row>
    <row r="425" spans="1:5" s="42" customFormat="1" ht="12.75" customHeight="1" x14ac:dyDescent="0.25">
      <c r="A425" s="112"/>
      <c r="B425" s="46" t="s">
        <v>26</v>
      </c>
      <c r="C425" s="106"/>
      <c r="D425" s="15">
        <f>SUM(D42)</f>
        <v>3520.8</v>
      </c>
      <c r="E425" s="15"/>
    </row>
    <row r="426" spans="1:5" s="42" customFormat="1" ht="12.95" customHeight="1" x14ac:dyDescent="0.25">
      <c r="A426" s="114"/>
      <c r="B426" s="47" t="s">
        <v>17</v>
      </c>
      <c r="C426" s="109"/>
      <c r="D426" s="15">
        <f>SUM(D387)</f>
        <v>300</v>
      </c>
      <c r="E426" s="15">
        <f>SUM(E387)</f>
        <v>49.3</v>
      </c>
    </row>
    <row r="427" spans="1:5" s="42" customFormat="1" ht="15" customHeight="1" x14ac:dyDescent="0.25">
      <c r="A427" s="96" t="s">
        <v>131</v>
      </c>
      <c r="B427" s="96"/>
      <c r="C427" s="61" t="s">
        <v>27</v>
      </c>
      <c r="D427" s="10">
        <f>SUM(D428:D432)</f>
        <v>550.1</v>
      </c>
      <c r="E427" s="10">
        <f>SUM(E428:E432)</f>
        <v>381.59999999999997</v>
      </c>
    </row>
    <row r="428" spans="1:5" s="42" customFormat="1" ht="12.95" customHeight="1" x14ac:dyDescent="0.25">
      <c r="A428" s="113"/>
      <c r="B428" s="45" t="s">
        <v>14</v>
      </c>
      <c r="C428" s="108"/>
      <c r="D428" s="11">
        <f>SUM(D44)</f>
        <v>8.6</v>
      </c>
      <c r="E428" s="11">
        <f>SUM(E44)</f>
        <v>2</v>
      </c>
    </row>
    <row r="429" spans="1:5" s="42" customFormat="1" ht="12.95" customHeight="1" x14ac:dyDescent="0.25">
      <c r="A429" s="112"/>
      <c r="B429" s="53" t="s">
        <v>15</v>
      </c>
      <c r="C429" s="106"/>
      <c r="D429" s="11">
        <f>SUM(D390+D45)</f>
        <v>462.9</v>
      </c>
      <c r="E429" s="11">
        <f>SUM(E390+E45)</f>
        <v>379.59999999999997</v>
      </c>
    </row>
    <row r="430" spans="1:5" s="42" customFormat="1" ht="12.95" customHeight="1" x14ac:dyDescent="0.25">
      <c r="A430" s="112"/>
      <c r="B430" s="46" t="s">
        <v>21</v>
      </c>
      <c r="C430" s="106"/>
      <c r="D430" s="11">
        <f>SUM(D46)</f>
        <v>0.7</v>
      </c>
      <c r="E430" s="11"/>
    </row>
    <row r="431" spans="1:5" s="42" customFormat="1" ht="12.95" customHeight="1" x14ac:dyDescent="0.25">
      <c r="A431" s="112"/>
      <c r="B431" s="46" t="s">
        <v>10</v>
      </c>
      <c r="C431" s="106"/>
      <c r="D431" s="11">
        <f>SUM(D391+D47)</f>
        <v>44.5</v>
      </c>
      <c r="E431" s="11"/>
    </row>
    <row r="432" spans="1:5" s="42" customFormat="1" ht="12.95" customHeight="1" x14ac:dyDescent="0.25">
      <c r="A432" s="114"/>
      <c r="B432" s="47" t="s">
        <v>28</v>
      </c>
      <c r="C432" s="109"/>
      <c r="D432" s="15">
        <f>SUM(D48)</f>
        <v>33.4</v>
      </c>
      <c r="E432" s="15"/>
    </row>
    <row r="433" spans="1:5" s="42" customFormat="1" ht="15" customHeight="1" x14ac:dyDescent="0.25">
      <c r="A433" s="95" t="s">
        <v>132</v>
      </c>
      <c r="B433" s="96"/>
      <c r="C433" s="61" t="s">
        <v>29</v>
      </c>
      <c r="D433" s="10">
        <f>SUM(D434:D435)</f>
        <v>1086.3999999999999</v>
      </c>
      <c r="E433" s="81">
        <f>SUM(E434:E435)</f>
        <v>0</v>
      </c>
    </row>
    <row r="434" spans="1:5" s="42" customFormat="1" ht="12.95" customHeight="1" x14ac:dyDescent="0.25">
      <c r="A434" s="112"/>
      <c r="B434" s="45" t="s">
        <v>10</v>
      </c>
      <c r="C434" s="104"/>
      <c r="D434" s="13">
        <f>SUM(D50+D159)</f>
        <v>902.8</v>
      </c>
      <c r="E434" s="13"/>
    </row>
    <row r="435" spans="1:5" s="42" customFormat="1" ht="12.95" customHeight="1" x14ac:dyDescent="0.25">
      <c r="A435" s="114"/>
      <c r="B435" s="47" t="s">
        <v>28</v>
      </c>
      <c r="C435" s="105"/>
      <c r="D435" s="13">
        <f>SUM(D51)</f>
        <v>183.6</v>
      </c>
      <c r="E435" s="13"/>
    </row>
    <row r="436" spans="1:5" s="42" customFormat="1" ht="15" customHeight="1" x14ac:dyDescent="0.25">
      <c r="A436" s="96" t="s">
        <v>133</v>
      </c>
      <c r="B436" s="96"/>
      <c r="C436" s="61" t="s">
        <v>30</v>
      </c>
      <c r="D436" s="10">
        <f>SUM(D437:D441)</f>
        <v>2176.6999999999998</v>
      </c>
      <c r="E436" s="81">
        <f>SUM(E437:E441)</f>
        <v>0</v>
      </c>
    </row>
    <row r="437" spans="1:5" s="42" customFormat="1" ht="12.95" customHeight="1" x14ac:dyDescent="0.25">
      <c r="A437" s="113"/>
      <c r="B437" s="45" t="s">
        <v>14</v>
      </c>
      <c r="C437" s="108"/>
      <c r="D437" s="11">
        <f>SUM(D53)</f>
        <v>478.1</v>
      </c>
      <c r="E437" s="11"/>
    </row>
    <row r="438" spans="1:5" s="42" customFormat="1" ht="12.95" customHeight="1" x14ac:dyDescent="0.25">
      <c r="A438" s="112"/>
      <c r="B438" s="53" t="s">
        <v>15</v>
      </c>
      <c r="C438" s="106"/>
      <c r="D438" s="11">
        <f t="shared" ref="D438" si="83">SUM(D54)</f>
        <v>453</v>
      </c>
      <c r="E438" s="11"/>
    </row>
    <row r="439" spans="1:5" s="42" customFormat="1" ht="12.95" customHeight="1" x14ac:dyDescent="0.25">
      <c r="A439" s="112"/>
      <c r="B439" s="46" t="s">
        <v>151</v>
      </c>
      <c r="C439" s="106"/>
      <c r="D439" s="11">
        <f t="shared" ref="D439" si="84">SUM(D55)</f>
        <v>656</v>
      </c>
      <c r="E439" s="11"/>
    </row>
    <row r="440" spans="1:5" s="42" customFormat="1" ht="12.95" customHeight="1" x14ac:dyDescent="0.25">
      <c r="A440" s="112"/>
      <c r="B440" s="46" t="s">
        <v>21</v>
      </c>
      <c r="C440" s="106"/>
      <c r="D440" s="11">
        <f t="shared" ref="D440" si="85">SUM(D56)</f>
        <v>84.3</v>
      </c>
      <c r="E440" s="11"/>
    </row>
    <row r="441" spans="1:5" s="42" customFormat="1" ht="12.95" customHeight="1" x14ac:dyDescent="0.25">
      <c r="A441" s="114"/>
      <c r="B441" s="47" t="s">
        <v>10</v>
      </c>
      <c r="C441" s="109"/>
      <c r="D441" s="11">
        <f t="shared" ref="D441" si="86">SUM(D57)</f>
        <v>505.3</v>
      </c>
      <c r="E441" s="11"/>
    </row>
    <row r="442" spans="1:5" ht="15" customHeight="1" x14ac:dyDescent="0.25">
      <c r="A442" s="97" t="s">
        <v>134</v>
      </c>
      <c r="B442" s="98"/>
      <c r="C442" s="97"/>
      <c r="D442" s="97"/>
      <c r="E442" s="97"/>
    </row>
    <row r="443" spans="1:5" ht="15" customHeight="1" x14ac:dyDescent="0.25"/>
    <row r="444" spans="1:5" ht="15" customHeight="1" x14ac:dyDescent="0.25"/>
    <row r="445" spans="1:5" ht="15" customHeight="1" x14ac:dyDescent="0.25"/>
  </sheetData>
  <mergeCells count="130">
    <mergeCell ref="C22:C25"/>
    <mergeCell ref="A434:A435"/>
    <mergeCell ref="A437:A441"/>
    <mergeCell ref="A7:E7"/>
    <mergeCell ref="A58:A65"/>
    <mergeCell ref="C62:C63"/>
    <mergeCell ref="A66:A73"/>
    <mergeCell ref="C70:C71"/>
    <mergeCell ref="A74:A81"/>
    <mergeCell ref="C78:C79"/>
    <mergeCell ref="A11:A13"/>
    <mergeCell ref="A14:A57"/>
    <mergeCell ref="C27:C30"/>
    <mergeCell ref="C32:C34"/>
    <mergeCell ref="C36:C42"/>
    <mergeCell ref="C44:C48"/>
    <mergeCell ref="C50:C51"/>
    <mergeCell ref="C53:C57"/>
    <mergeCell ref="A110:A117"/>
    <mergeCell ref="C114:C115"/>
    <mergeCell ref="A118:A125"/>
    <mergeCell ref="C122:C123"/>
    <mergeCell ref="C130:C131"/>
    <mergeCell ref="A82:A91"/>
    <mergeCell ref="A134:A141"/>
    <mergeCell ref="C138:C139"/>
    <mergeCell ref="A142:A149"/>
    <mergeCell ref="C146:C147"/>
    <mergeCell ref="C154:C155"/>
    <mergeCell ref="A206:A213"/>
    <mergeCell ref="C210:C213"/>
    <mergeCell ref="C88:C89"/>
    <mergeCell ref="A92:A99"/>
    <mergeCell ref="C96:C97"/>
    <mergeCell ref="A100:A109"/>
    <mergeCell ref="C106:C107"/>
    <mergeCell ref="A126:A133"/>
    <mergeCell ref="A160:A163"/>
    <mergeCell ref="C162:C163"/>
    <mergeCell ref="A164:A171"/>
    <mergeCell ref="C168:C171"/>
    <mergeCell ref="A179:A188"/>
    <mergeCell ref="C184:C188"/>
    <mergeCell ref="A189:A196"/>
    <mergeCell ref="C193:C196"/>
    <mergeCell ref="C202:C205"/>
    <mergeCell ref="A197:A205"/>
    <mergeCell ref="A150:A159"/>
    <mergeCell ref="A214:A222"/>
    <mergeCell ref="A172:A178"/>
    <mergeCell ref="C176:C178"/>
    <mergeCell ref="A251:A259"/>
    <mergeCell ref="C255:C259"/>
    <mergeCell ref="C237:C241"/>
    <mergeCell ref="A242:A250"/>
    <mergeCell ref="C246:C250"/>
    <mergeCell ref="A233:A241"/>
    <mergeCell ref="C218:C222"/>
    <mergeCell ref="A223:A232"/>
    <mergeCell ref="C228:C232"/>
    <mergeCell ref="A286:A295"/>
    <mergeCell ref="A296:A303"/>
    <mergeCell ref="A304:A311"/>
    <mergeCell ref="C290:C295"/>
    <mergeCell ref="A260:A268"/>
    <mergeCell ref="C264:C268"/>
    <mergeCell ref="A269:A275"/>
    <mergeCell ref="C273:C275"/>
    <mergeCell ref="A276:A285"/>
    <mergeCell ref="C280:C285"/>
    <mergeCell ref="C308:C311"/>
    <mergeCell ref="C300:C303"/>
    <mergeCell ref="A324:A328"/>
    <mergeCell ref="C326:C328"/>
    <mergeCell ref="A329:A333"/>
    <mergeCell ref="C331:C333"/>
    <mergeCell ref="A334:A337"/>
    <mergeCell ref="C336:C337"/>
    <mergeCell ref="A312:A318"/>
    <mergeCell ref="C315:C316"/>
    <mergeCell ref="A319:A323"/>
    <mergeCell ref="C321:C323"/>
    <mergeCell ref="C353:C354"/>
    <mergeCell ref="A355:A358"/>
    <mergeCell ref="C357:C358"/>
    <mergeCell ref="A359:A362"/>
    <mergeCell ref="C361:C362"/>
    <mergeCell ref="A351:A354"/>
    <mergeCell ref="A338:A341"/>
    <mergeCell ref="C340:C341"/>
    <mergeCell ref="A342:A345"/>
    <mergeCell ref="C344:C345"/>
    <mergeCell ref="A346:A350"/>
    <mergeCell ref="C348:C350"/>
    <mergeCell ref="A375:A378"/>
    <mergeCell ref="C377:C378"/>
    <mergeCell ref="A379:A387"/>
    <mergeCell ref="C383:C387"/>
    <mergeCell ref="A388:A391"/>
    <mergeCell ref="C390:C391"/>
    <mergeCell ref="A363:A366"/>
    <mergeCell ref="C365:C366"/>
    <mergeCell ref="A367:A370"/>
    <mergeCell ref="C369:C370"/>
    <mergeCell ref="A371:A374"/>
    <mergeCell ref="C373:C374"/>
    <mergeCell ref="A433:B433"/>
    <mergeCell ref="A436:B436"/>
    <mergeCell ref="A442:E442"/>
    <mergeCell ref="A392:B392"/>
    <mergeCell ref="A393:B393"/>
    <mergeCell ref="A399:B399"/>
    <mergeCell ref="A407:B407"/>
    <mergeCell ref="A413:B413"/>
    <mergeCell ref="A418:B418"/>
    <mergeCell ref="C394:C398"/>
    <mergeCell ref="C401:C406"/>
    <mergeCell ref="C408:C412"/>
    <mergeCell ref="C414:C417"/>
    <mergeCell ref="C419:C426"/>
    <mergeCell ref="C428:C432"/>
    <mergeCell ref="C434:C435"/>
    <mergeCell ref="C437:C441"/>
    <mergeCell ref="A394:A398"/>
    <mergeCell ref="A401:A406"/>
    <mergeCell ref="A408:A412"/>
    <mergeCell ref="A414:A417"/>
    <mergeCell ref="A419:A426"/>
    <mergeCell ref="A428:A432"/>
    <mergeCell ref="A427:B427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2023-01-25T12:37:39Z</cp:lastPrinted>
  <dcterms:created xsi:type="dcterms:W3CDTF">2021-07-29T06:19:49Z</dcterms:created>
  <dcterms:modified xsi:type="dcterms:W3CDTF">2023-06-05T11:06:38Z</dcterms:modified>
</cp:coreProperties>
</file>