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1-26\"/>
    </mc:Choice>
  </mc:AlternateContent>
  <bookViews>
    <workbookView xWindow="0" yWindow="0" windowWidth="12435" windowHeight="105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6" i="1" l="1"/>
  <c r="E162" i="1"/>
  <c r="E169" i="1"/>
  <c r="E176" i="1"/>
  <c r="E184" i="1"/>
  <c r="E191" i="1"/>
  <c r="E199" i="1"/>
  <c r="E206" i="1"/>
  <c r="E213" i="1"/>
  <c r="E221" i="1"/>
  <c r="E228" i="1"/>
  <c r="E235" i="1"/>
  <c r="E242" i="1"/>
  <c r="E249" i="1"/>
  <c r="E256" i="1"/>
  <c r="E264" i="1"/>
  <c r="E272" i="1"/>
  <c r="E279" i="1"/>
  <c r="E276" i="1" s="1"/>
  <c r="E283" i="1"/>
  <c r="E284" i="1"/>
  <c r="E291" i="1"/>
  <c r="E347" i="1"/>
  <c r="E354" i="1"/>
  <c r="E351" i="1"/>
  <c r="E361" i="1"/>
  <c r="D362" i="1"/>
  <c r="D351" i="1"/>
  <c r="D354" i="1"/>
  <c r="D352" i="1"/>
  <c r="D348" i="1"/>
  <c r="D344" i="1"/>
  <c r="D340" i="1"/>
  <c r="D335" i="1"/>
  <c r="D331" i="1"/>
  <c r="D327" i="1"/>
  <c r="D323" i="1"/>
  <c r="D318" i="1"/>
  <c r="D314" i="1"/>
  <c r="D310" i="1"/>
  <c r="D309" i="1"/>
  <c r="D306" i="1"/>
  <c r="D301" i="1"/>
  <c r="D300" i="1"/>
  <c r="D296" i="1"/>
  <c r="D291" i="1"/>
  <c r="D290" i="1"/>
  <c r="D284" i="1"/>
  <c r="D283" i="1"/>
  <c r="D279" i="1"/>
  <c r="D276" i="1" s="1"/>
  <c r="D272" i="1"/>
  <c r="D269" i="1"/>
  <c r="D264" i="1"/>
  <c r="D261" i="1"/>
  <c r="D256" i="1"/>
  <c r="D253" i="1"/>
  <c r="D249" i="1"/>
  <c r="D246" i="1"/>
  <c r="D242" i="1"/>
  <c r="D239" i="1"/>
  <c r="D235" i="1"/>
  <c r="D232" i="1"/>
  <c r="D228" i="1"/>
  <c r="D225" i="1"/>
  <c r="D221" i="1"/>
  <c r="D218" i="1"/>
  <c r="D210" i="1"/>
  <c r="D213" i="1"/>
  <c r="D206" i="1"/>
  <c r="D203" i="1"/>
  <c r="D199" i="1"/>
  <c r="D196" i="1"/>
  <c r="D191" i="1"/>
  <c r="D188" i="1"/>
  <c r="D184" i="1"/>
  <c r="D181" i="1"/>
  <c r="D176" i="1"/>
  <c r="D173" i="1"/>
  <c r="D159" i="1"/>
  <c r="D166" i="1"/>
  <c r="D169" i="1"/>
  <c r="D162" i="1"/>
  <c r="D145" i="1"/>
  <c r="D148" i="1"/>
  <c r="D137" i="1"/>
  <c r="D121" i="1"/>
  <c r="D113" i="1"/>
  <c r="D116" i="1"/>
  <c r="D105" i="1"/>
  <c r="D97" i="1"/>
  <c r="D89" i="1"/>
  <c r="D79" i="1"/>
  <c r="D71" i="1"/>
  <c r="D63" i="1"/>
  <c r="D55" i="1"/>
  <c r="D49" i="1"/>
  <c r="D46" i="1"/>
  <c r="D40" i="1"/>
  <c r="D33" i="1"/>
  <c r="D29" i="1"/>
  <c r="D25" i="1"/>
  <c r="D21" i="1"/>
  <c r="E14" i="1"/>
  <c r="E40" i="1"/>
  <c r="E15" i="1"/>
  <c r="E25" i="1"/>
  <c r="D82" i="1"/>
  <c r="E373" i="1" l="1"/>
  <c r="D373" i="1"/>
  <c r="D403" i="1" l="1"/>
  <c r="E153" i="1"/>
  <c r="D153" i="1"/>
  <c r="E392" i="1"/>
  <c r="D392" i="1"/>
  <c r="E390" i="1"/>
  <c r="D390" i="1"/>
  <c r="D394" i="1"/>
  <c r="D381" i="1"/>
  <c r="D376" i="1" l="1"/>
  <c r="E375" i="1"/>
  <c r="D375" i="1"/>
  <c r="E374" i="1"/>
  <c r="D374" i="1"/>
  <c r="D368" i="1"/>
  <c r="D369" i="1" l="1"/>
  <c r="D372" i="1" l="1"/>
  <c r="D370" i="1"/>
  <c r="D371" i="1"/>
  <c r="E369" i="1"/>
  <c r="D367" i="1"/>
  <c r="E367" i="1"/>
  <c r="D155" i="1"/>
  <c r="D366" i="1" l="1"/>
  <c r="D382" i="1"/>
  <c r="E381" i="1"/>
  <c r="D380" i="1"/>
  <c r="D379" i="1"/>
  <c r="D378" i="1"/>
  <c r="D387" i="1"/>
  <c r="D386" i="1"/>
  <c r="E386" i="1"/>
  <c r="D385" i="1"/>
  <c r="D384" i="1"/>
  <c r="D377" i="1" l="1"/>
  <c r="D383" i="1"/>
  <c r="D395" i="1"/>
  <c r="D391" i="1"/>
  <c r="D389" i="1"/>
  <c r="D407" i="1" l="1"/>
  <c r="D408" i="1"/>
  <c r="D409" i="1"/>
  <c r="D410" i="1"/>
  <c r="D406" i="1"/>
  <c r="D404" i="1"/>
  <c r="D401" i="1"/>
  <c r="D400" i="1"/>
  <c r="D399" i="1"/>
  <c r="D398" i="1"/>
  <c r="D397" i="1"/>
  <c r="E397" i="1"/>
  <c r="D405" i="1" l="1"/>
  <c r="D402" i="1"/>
  <c r="D396" i="1"/>
  <c r="E393" i="1" l="1"/>
  <c r="E362" i="1" l="1"/>
  <c r="E352" i="1"/>
  <c r="E344" i="1"/>
  <c r="E343" i="1" s="1"/>
  <c r="E348" i="1"/>
  <c r="E340" i="1"/>
  <c r="E339" i="1" s="1"/>
  <c r="E335" i="1"/>
  <c r="E334" i="1" s="1"/>
  <c r="E331" i="1"/>
  <c r="E330" i="1" s="1"/>
  <c r="E327" i="1"/>
  <c r="E326" i="1" s="1"/>
  <c r="E323" i="1"/>
  <c r="E322" i="1" s="1"/>
  <c r="E318" i="1"/>
  <c r="E317" i="1" s="1"/>
  <c r="E314" i="1"/>
  <c r="E313" i="1" s="1"/>
  <c r="E310" i="1"/>
  <c r="E309" i="1" s="1"/>
  <c r="E306" i="1"/>
  <c r="E305" i="1" s="1"/>
  <c r="E301" i="1"/>
  <c r="E300" i="1" s="1"/>
  <c r="E296" i="1"/>
  <c r="E295" i="1" s="1"/>
  <c r="E290" i="1"/>
  <c r="E288" i="1"/>
  <c r="E277" i="1"/>
  <c r="E270" i="1"/>
  <c r="E262" i="1"/>
  <c r="E254" i="1"/>
  <c r="E247" i="1"/>
  <c r="E240" i="1"/>
  <c r="E233" i="1"/>
  <c r="E226" i="1"/>
  <c r="E219" i="1"/>
  <c r="E211" i="1"/>
  <c r="E204" i="1"/>
  <c r="E197" i="1"/>
  <c r="E189" i="1"/>
  <c r="E188" i="1" s="1"/>
  <c r="E182" i="1"/>
  <c r="E174" i="1"/>
  <c r="E218" i="1" l="1"/>
  <c r="E203" i="1"/>
  <c r="E225" i="1"/>
  <c r="E173" i="1"/>
  <c r="E239" i="1"/>
  <c r="E181" i="1"/>
  <c r="E196" i="1"/>
  <c r="E210" i="1"/>
  <c r="E232" i="1"/>
  <c r="E167" i="1"/>
  <c r="E160" i="1"/>
  <c r="E151" i="1"/>
  <c r="E148" i="1"/>
  <c r="E146" i="1"/>
  <c r="E143" i="1"/>
  <c r="E140" i="1"/>
  <c r="E138" i="1"/>
  <c r="E135" i="1"/>
  <c r="E132" i="1"/>
  <c r="E130" i="1"/>
  <c r="E127" i="1"/>
  <c r="E124" i="1"/>
  <c r="E122" i="1"/>
  <c r="E119" i="1"/>
  <c r="E116" i="1"/>
  <c r="E114" i="1"/>
  <c r="E111" i="1"/>
  <c r="E108" i="1"/>
  <c r="E106" i="1"/>
  <c r="E103" i="1"/>
  <c r="E100" i="1"/>
  <c r="E98" i="1"/>
  <c r="E95" i="1"/>
  <c r="E92" i="1"/>
  <c r="E90" i="1"/>
  <c r="E87" i="1"/>
  <c r="E84" i="1"/>
  <c r="E82" i="1" s="1"/>
  <c r="E80" i="1"/>
  <c r="E77" i="1"/>
  <c r="E74" i="1"/>
  <c r="E72" i="1"/>
  <c r="E69" i="1"/>
  <c r="E66" i="1"/>
  <c r="E64" i="1"/>
  <c r="E61" i="1"/>
  <c r="E56" i="1"/>
  <c r="E58" i="1"/>
  <c r="E49" i="1"/>
  <c r="E46" i="1"/>
  <c r="E33" i="1"/>
  <c r="E29" i="1"/>
  <c r="E21" i="1"/>
  <c r="E12" i="1"/>
  <c r="E11" i="1" s="1"/>
  <c r="E405" i="1"/>
  <c r="E402" i="1"/>
  <c r="E398" i="1"/>
  <c r="E395" i="1"/>
  <c r="E391" i="1"/>
  <c r="E389" i="1"/>
  <c r="E384" i="1"/>
  <c r="E378" i="1"/>
  <c r="D288" i="1"/>
  <c r="E269" i="1"/>
  <c r="E261" i="1" s="1"/>
  <c r="D277" i="1"/>
  <c r="D270" i="1"/>
  <c r="D262" i="1"/>
  <c r="D254" i="1"/>
  <c r="D247" i="1"/>
  <c r="D240" i="1"/>
  <c r="D233" i="1"/>
  <c r="D226" i="1"/>
  <c r="D219" i="1"/>
  <c r="D211" i="1"/>
  <c r="D204" i="1"/>
  <c r="D197" i="1"/>
  <c r="D189" i="1"/>
  <c r="D182" i="1"/>
  <c r="D174" i="1"/>
  <c r="D167" i="1"/>
  <c r="D160" i="1"/>
  <c r="E155" i="1"/>
  <c r="D151" i="1"/>
  <c r="D146" i="1"/>
  <c r="D143" i="1"/>
  <c r="D138" i="1"/>
  <c r="D135" i="1"/>
  <c r="D130" i="1"/>
  <c r="D127" i="1"/>
  <c r="D122" i="1"/>
  <c r="D119" i="1"/>
  <c r="D114" i="1"/>
  <c r="D111" i="1"/>
  <c r="D106" i="1"/>
  <c r="D103" i="1"/>
  <c r="D98" i="1"/>
  <c r="D95" i="1"/>
  <c r="D90" i="1"/>
  <c r="D87" i="1"/>
  <c r="D80" i="1"/>
  <c r="D77" i="1"/>
  <c r="D72" i="1"/>
  <c r="D69" i="1"/>
  <c r="D64" i="1"/>
  <c r="D61" i="1"/>
  <c r="D56" i="1"/>
  <c r="D12" i="1"/>
  <c r="D11" i="1" s="1"/>
  <c r="E79" i="1" l="1"/>
  <c r="E71" i="1"/>
  <c r="E105" i="1"/>
  <c r="E137" i="1"/>
  <c r="E55" i="1"/>
  <c r="E113" i="1"/>
  <c r="E145" i="1"/>
  <c r="E63" i="1"/>
  <c r="E97" i="1"/>
  <c r="E129" i="1"/>
  <c r="E89" i="1"/>
  <c r="E121" i="1"/>
  <c r="D393" i="1"/>
  <c r="D343" i="1"/>
  <c r="D347" i="1"/>
  <c r="E388" i="1"/>
  <c r="E159" i="1"/>
  <c r="D339" i="1"/>
  <c r="D361" i="1"/>
  <c r="D305" i="1"/>
  <c r="D313" i="1"/>
  <c r="D326" i="1"/>
  <c r="D330" i="1"/>
  <c r="E396" i="1"/>
  <c r="D334" i="1"/>
  <c r="D317" i="1"/>
  <c r="D322" i="1"/>
  <c r="D295" i="1"/>
  <c r="E166" i="1"/>
  <c r="E383" i="1"/>
  <c r="E253" i="1"/>
  <c r="E246" i="1" s="1"/>
  <c r="D156" i="1"/>
  <c r="D140" i="1"/>
  <c r="D132" i="1"/>
  <c r="D129" i="1" s="1"/>
  <c r="D124" i="1"/>
  <c r="D108" i="1"/>
  <c r="D100" i="1"/>
  <c r="D92" i="1"/>
  <c r="D74" i="1"/>
  <c r="D84" i="1"/>
  <c r="D58" i="1"/>
  <c r="D66" i="1"/>
  <c r="E372" i="1"/>
  <c r="D15" i="1"/>
  <c r="E366" i="1"/>
  <c r="E377" i="1"/>
  <c r="D14" i="1" l="1"/>
  <c r="D388" i="1"/>
  <c r="D365" i="1" s="1"/>
  <c r="E365" i="1"/>
</calcChain>
</file>

<file path=xl/sharedStrings.xml><?xml version="1.0" encoding="utf-8"?>
<sst xmlns="http://schemas.openxmlformats.org/spreadsheetml/2006/main" count="570" uniqueCount="154">
  <si>
    <t>PATVIRTINTA</t>
  </si>
  <si>
    <t>Panevėžio rajono savivaldybės tarybos</t>
  </si>
  <si>
    <t>3 priedas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</si>
  <si>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</si>
  <si>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</si>
  <si>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</si>
  <si>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</si>
  <si>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</si>
  <si>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</si>
  <si>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</si>
  <si>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</si>
  <si>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</si>
  <si>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</si>
  <si>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</si>
  <si>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</si>
  <si>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</si>
  <si>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</si>
  <si>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</si>
  <si>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</si>
  <si>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</si>
  <si>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</si>
  <si>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</si>
  <si>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</si>
  <si>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</si>
  <si>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</si>
  <si>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</si>
  <si>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</si>
  <si>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</si>
  <si>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</si>
  <si>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</si>
  <si>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</si>
  <si>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</si>
  <si>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</si>
  <si>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</si>
  <si>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</si>
  <si>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</si>
  <si>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</si>
  <si>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</si>
  <si>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</si>
  <si>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</si>
  <si>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</si>
  <si>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</si>
  <si>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</si>
  <si>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</si>
  <si>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</si>
  <si>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</si>
  <si>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</si>
  <si>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</si>
  <si>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</si>
  <si>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</si>
  <si>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</si>
  <si>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</si>
  <si>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</si>
  <si>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</si>
  <si>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</si>
  <si>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</si>
  <si>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</si>
  <si>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</si>
  <si>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</si>
  <si>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</si>
  <si>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</si>
  <si>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</si>
  <si>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</si>
  <si>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</si>
  <si>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</si>
  <si>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</si>
  <si>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</si>
  <si>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</si>
  <si>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</si>
  <si>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</si>
  <si>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</si>
  <si>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</si>
  <si>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</si>
  <si>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</si>
  <si>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</si>
  <si>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</si>
  <si>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</si>
  <si>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</si>
  <si>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</si>
  <si>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</si>
  <si>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</si>
  <si>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</si>
  <si>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</si>
  <si>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</si>
  <si>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</si>
  <si>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</si>
  <si>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</si>
  <si>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</si>
  <si>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</si>
  <si>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</si>
  <si>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</si>
  <si>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</si>
  <si>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</si>
  <si>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</si>
  <si>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</si>
  <si>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</si>
  <si>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</si>
  <si>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</si>
  <si>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</si>
  <si>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</si>
  <si>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</si>
  <si>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</si>
  <si>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</si>
  <si>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</si>
  <si>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</si>
  <si>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</si>
  <si>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</si>
  <si>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</si>
  <si>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</si>
  <si>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</si>
  <si>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</si>
  <si>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</si>
  <si>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</si>
  <si>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</si>
  <si>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</si>
  <si>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</si>
  <si>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</si>
  <si>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</si>
  <si>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</si>
  <si>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</si>
  <si>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</si>
  <si>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</si>
  <si>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</si>
  <si>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</si>
  <si>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</si>
  <si>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</si>
  <si>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</si>
  <si>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</si>
  <si>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</si>
  <si>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</si>
  <si>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</si>
  <si>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</si>
  <si>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</si>
  <si>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</si>
  <si>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</si>
  <si>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</si>
  <si>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</si>
  <si>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</si>
  <si>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</si>
  <si>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</si>
  <si>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</si>
  <si>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</si>
  <si>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</si>
  <si>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</si>
  <si>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</si>
  <si>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Iš viso išlaidoms</t>
  </si>
  <si>
    <t>2023 m. sausio 26 d. sprendimu Nr. T-</t>
  </si>
  <si>
    <t>PANEVĖŽIO RAJONO SAVIVALDYBĖS 2023 METŲ ASIGNAVIMAI PAGAL PROGRAMAS</t>
  </si>
  <si>
    <t xml:space="preserve">valstybės lėšos </t>
  </si>
  <si>
    <t>Naujamiesčio mokykla, iš viso</t>
  </si>
  <si>
    <t>valstybės lėšos</t>
  </si>
  <si>
    <t>valstybės biudžeto lėšos</t>
  </si>
  <si>
    <t>pažangos priemonės lėšos</t>
  </si>
  <si>
    <t>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</si>
</sst>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indexed="10"/>
      <name val="Arial"/>
      <family val="2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9"/>
      <color rgb="FFFF0000"/>
      <name val="Calibri"/>
      <family val="2"/>
      <charset val="186"/>
    </font>
    <font>
      <sz val="10"/>
      <color rgb="FFFF0000"/>
      <name val="Calibri"/>
      <family val="2"/>
      <charset val="186"/>
    </font>
    <font>
      <sz val="8"/>
      <color rgb="FFFF0000"/>
      <name val="Calibri"/>
      <family val="2"/>
      <charset val="186"/>
    </font>
    <font>
      <sz val="9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33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49" fontId="10" fillId="2" borderId="9" xfId="1" applyNumberFormat="1" applyFont="1" applyFill="1" applyBorder="1" applyAlignment="1">
      <alignment horizontal="center" vertical="center"/>
    </xf>
    <xf numFmtId="164" fontId="16" fillId="2" borderId="6" xfId="1" applyNumberFormat="1" applyFont="1" applyFill="1" applyBorder="1" applyAlignment="1">
      <alignment vertical="center"/>
    </xf>
    <xf numFmtId="0" fontId="1" fillId="0" borderId="0" xfId="1" applyAlignment="1">
      <alignment vertical="center"/>
    </xf>
    <xf numFmtId="0" fontId="1" fillId="0" borderId="0" xfId="1" applyBorder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5" fillId="0" borderId="0" xfId="1" applyFont="1" applyBorder="1" applyAlignment="1">
      <alignment vertical="center" wrapText="1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20" fillId="0" borderId="0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0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6" fillId="2" borderId="31" xfId="2" applyNumberFormat="1" applyFont="1" applyFill="1" applyBorder="1" applyAlignment="1" applyProtection="1">
      <alignment horizontal="center" vertical="center"/>
    </xf>
    <xf numFmtId="0" fontId="16" fillId="2" borderId="25" xfId="2" applyNumberFormat="1" applyFont="1" applyFill="1" applyBorder="1" applyAlignment="1" applyProtection="1">
      <alignment horizontal="center" vertical="center" wrapText="1"/>
    </xf>
    <xf numFmtId="0" fontId="2" fillId="0" borderId="1" xfId="1" applyFont="1" applyBorder="1" applyAlignment="1">
      <alignment horizontal="right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32" xfId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3"/>
  <sheetViews>
    <sheetView tabSelected="1" workbookViewId="0">
      <selection activeCell="E157" sqref="E157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6" width="7.42578125" style="2" customWidth="1"/>
    <col min="7" max="16384" width="8.7109375" style="2"/>
  </cols>
  <sheetData>
    <row r="1" spans="1:6" ht="15.75" x14ac:dyDescent="0.25">
      <c r="A1" s="1"/>
      <c r="B1" s="1"/>
      <c r="C1" s="1" t="s">
        <v>0</v>
      </c>
      <c r="E1" s="1"/>
    </row>
    <row r="2" spans="1:6" ht="15.75" x14ac:dyDescent="0.25">
      <c r="A2" s="1"/>
      <c r="B2" s="1"/>
      <c r="C2" s="1" t="s">
        <v>1</v>
      </c>
      <c r="E2" s="1"/>
    </row>
    <row r="3" spans="1:6" ht="15.75" x14ac:dyDescent="0.25">
      <c r="A3" s="1"/>
      <c r="B3" s="1"/>
      <c r="C3" s="1" t="s">
        <v>146</v>
      </c>
      <c r="E3" s="1"/>
    </row>
    <row r="4" spans="1:6" ht="15.75" x14ac:dyDescent="0.25">
      <c r="A4" s="1"/>
      <c r="B4" s="1"/>
      <c r="C4" s="1" t="s">
        <v>2</v>
      </c>
      <c r="E4" s="1"/>
    </row>
    <row r="5" spans="1:6" ht="15.75" x14ac:dyDescent="0.25">
      <c r="A5" s="1"/>
      <c r="B5" s="1"/>
      <c r="C5" s="1"/>
      <c r="D5" s="3"/>
      <c r="E5" s="1"/>
    </row>
    <row r="6" spans="1:6" ht="15.75" x14ac:dyDescent="0.25">
      <c r="A6" s="1"/>
      <c r="B6" s="1"/>
      <c r="C6" s="1"/>
      <c r="D6" s="1"/>
      <c r="E6" s="1"/>
    </row>
    <row r="7" spans="1:6" ht="15.75" x14ac:dyDescent="0.25">
      <c r="A7" s="125" t="s">
        <v>147</v>
      </c>
      <c r="B7" s="125"/>
      <c r="C7" s="125"/>
      <c r="D7" s="125"/>
      <c r="E7" s="125"/>
    </row>
    <row r="8" spans="1:6" ht="15.75" x14ac:dyDescent="0.25">
      <c r="A8" s="1"/>
      <c r="B8" s="1"/>
      <c r="C8" s="1"/>
      <c r="D8" s="1"/>
      <c r="E8" s="1"/>
    </row>
    <row r="9" spans="1:6" ht="15.75" x14ac:dyDescent="0.25">
      <c r="A9" s="1"/>
      <c r="B9" s="1"/>
      <c r="C9" s="1"/>
      <c r="D9" s="1"/>
      <c r="E9" s="86" t="s">
        <v>153</v>
      </c>
      <c r="F9" s="70"/>
    </row>
    <row r="10" spans="1:6" ht="45.75" customHeight="1" x14ac:dyDescent="0.25">
      <c r="A10" s="68" t="s">
        <v>3</v>
      </c>
      <c r="B10" s="69" t="s">
        <v>4</v>
      </c>
      <c r="C10" s="68" t="s">
        <v>5</v>
      </c>
      <c r="D10" s="69" t="s">
        <v>145</v>
      </c>
      <c r="E10" s="4" t="s">
        <v>6</v>
      </c>
    </row>
    <row r="11" spans="1:6" s="50" customFormat="1" ht="18" customHeight="1" x14ac:dyDescent="0.25">
      <c r="A11" s="126" t="s">
        <v>7</v>
      </c>
      <c r="B11" s="23" t="s">
        <v>8</v>
      </c>
      <c r="C11" s="24"/>
      <c r="D11" s="25">
        <f>SUM(D12)</f>
        <v>136.30000000000001</v>
      </c>
      <c r="E11" s="25">
        <f>SUM(E12)</f>
        <v>127.1</v>
      </c>
    </row>
    <row r="12" spans="1:6" s="50" customFormat="1" ht="15" customHeight="1" x14ac:dyDescent="0.25">
      <c r="A12" s="127"/>
      <c r="B12" s="18" t="s">
        <v>134</v>
      </c>
      <c r="C12" s="17" t="s">
        <v>10</v>
      </c>
      <c r="D12" s="16">
        <f>SUM(D13)</f>
        <v>136.30000000000001</v>
      </c>
      <c r="E12" s="16">
        <f>SUM(E13)</f>
        <v>127.1</v>
      </c>
    </row>
    <row r="13" spans="1:6" s="50" customFormat="1" ht="12.75" customHeight="1" x14ac:dyDescent="0.25">
      <c r="A13" s="128"/>
      <c r="B13" s="51" t="s">
        <v>9</v>
      </c>
      <c r="C13" s="41"/>
      <c r="D13" s="52">
        <v>136.30000000000001</v>
      </c>
      <c r="E13" s="11">
        <v>127.1</v>
      </c>
    </row>
    <row r="14" spans="1:6" s="43" customFormat="1" ht="18" customHeight="1" x14ac:dyDescent="0.25">
      <c r="A14" s="109" t="s">
        <v>11</v>
      </c>
      <c r="B14" s="26" t="s">
        <v>12</v>
      </c>
      <c r="C14" s="27"/>
      <c r="D14" s="28">
        <f>SUM(D49+D46+D40+D33+D29+D25+D21+D15)</f>
        <v>21061.9</v>
      </c>
      <c r="E14" s="28">
        <f>SUM(E49+E46+E40+E33+E29+E25+E21+E15)</f>
        <v>6423.8</v>
      </c>
    </row>
    <row r="15" spans="1:6" s="43" customFormat="1" ht="15" customHeight="1" x14ac:dyDescent="0.25">
      <c r="A15" s="108"/>
      <c r="B15" s="18" t="s">
        <v>134</v>
      </c>
      <c r="C15" s="17" t="s">
        <v>10</v>
      </c>
      <c r="D15" s="16">
        <f>SUM(D16:D20)</f>
        <v>9299.1</v>
      </c>
      <c r="E15" s="16">
        <f>SUM(E16:E20)</f>
        <v>5780.2</v>
      </c>
    </row>
    <row r="16" spans="1:6" s="43" customFormat="1" ht="12.75" customHeight="1" x14ac:dyDescent="0.25">
      <c r="A16" s="107"/>
      <c r="B16" s="46" t="s">
        <v>14</v>
      </c>
      <c r="C16" s="19"/>
      <c r="D16" s="52">
        <v>1854.3</v>
      </c>
      <c r="E16" s="11">
        <v>982.2</v>
      </c>
      <c r="F16" s="63"/>
    </row>
    <row r="17" spans="1:6" s="43" customFormat="1" ht="12.75" customHeight="1" x14ac:dyDescent="0.25">
      <c r="A17" s="107"/>
      <c r="B17" s="46" t="s">
        <v>148</v>
      </c>
      <c r="C17" s="19"/>
      <c r="D17" s="52">
        <v>200</v>
      </c>
      <c r="E17" s="11"/>
      <c r="F17" s="63"/>
    </row>
    <row r="18" spans="1:6" s="43" customFormat="1" ht="12.75" customHeight="1" x14ac:dyDescent="0.25">
      <c r="A18" s="107"/>
      <c r="B18" s="46" t="s">
        <v>15</v>
      </c>
      <c r="C18" s="19"/>
      <c r="D18" s="52">
        <v>248.1</v>
      </c>
      <c r="E18" s="11"/>
      <c r="F18" s="49"/>
    </row>
    <row r="19" spans="1:6" s="43" customFormat="1" ht="12.95" customHeight="1" x14ac:dyDescent="0.25">
      <c r="A19" s="107"/>
      <c r="B19" s="46" t="s">
        <v>9</v>
      </c>
      <c r="C19" s="19"/>
      <c r="D19" s="52">
        <v>6964.2</v>
      </c>
      <c r="E19" s="11">
        <v>4798</v>
      </c>
      <c r="F19" s="63"/>
    </row>
    <row r="20" spans="1:6" s="43" customFormat="1" ht="12.95" customHeight="1" x14ac:dyDescent="0.25">
      <c r="A20" s="107"/>
      <c r="B20" s="47" t="s">
        <v>16</v>
      </c>
      <c r="C20" s="19"/>
      <c r="D20" s="52">
        <v>32.5</v>
      </c>
      <c r="E20" s="11"/>
    </row>
    <row r="21" spans="1:6" s="43" customFormat="1" ht="30.75" customHeight="1" x14ac:dyDescent="0.25">
      <c r="A21" s="106"/>
      <c r="B21" s="21" t="s">
        <v>126</v>
      </c>
      <c r="C21" s="20" t="s">
        <v>17</v>
      </c>
      <c r="D21" s="22">
        <f>SUM(D22:D24)</f>
        <v>254.29999999999998</v>
      </c>
      <c r="E21" s="22">
        <f>SUM(E22:E24)</f>
        <v>4.0999999999999996</v>
      </c>
    </row>
    <row r="22" spans="1:6" s="43" customFormat="1" ht="12.95" customHeight="1" x14ac:dyDescent="0.25">
      <c r="A22" s="107"/>
      <c r="B22" s="46" t="s">
        <v>18</v>
      </c>
      <c r="C22" s="129"/>
      <c r="D22" s="52">
        <v>135.69999999999999</v>
      </c>
      <c r="E22" s="11">
        <v>4.0999999999999996</v>
      </c>
      <c r="F22" s="49"/>
    </row>
    <row r="23" spans="1:6" s="43" customFormat="1" ht="12.95" customHeight="1" x14ac:dyDescent="0.25">
      <c r="A23" s="107"/>
      <c r="B23" s="46" t="s">
        <v>19</v>
      </c>
      <c r="C23" s="129"/>
      <c r="D23" s="52">
        <v>55.2</v>
      </c>
      <c r="E23" s="11"/>
      <c r="F23" s="65"/>
    </row>
    <row r="24" spans="1:6" s="43" customFormat="1" ht="12.95" customHeight="1" x14ac:dyDescent="0.25">
      <c r="A24" s="107"/>
      <c r="B24" s="47" t="s">
        <v>9</v>
      </c>
      <c r="C24" s="129"/>
      <c r="D24" s="52">
        <v>63.4</v>
      </c>
      <c r="E24" s="11"/>
      <c r="F24" s="65"/>
    </row>
    <row r="25" spans="1:6" s="43" customFormat="1" ht="15" customHeight="1" x14ac:dyDescent="0.25">
      <c r="A25" s="106"/>
      <c r="B25" s="18" t="s">
        <v>127</v>
      </c>
      <c r="C25" s="20" t="s">
        <v>21</v>
      </c>
      <c r="D25" s="42">
        <f>SUM(D26:D28)</f>
        <v>1362</v>
      </c>
      <c r="E25" s="22">
        <f>SUM(E26:E28)</f>
        <v>100.7</v>
      </c>
    </row>
    <row r="26" spans="1:6" s="43" customFormat="1" ht="12.95" customHeight="1" x14ac:dyDescent="0.25">
      <c r="A26" s="107"/>
      <c r="B26" s="45" t="s">
        <v>13</v>
      </c>
      <c r="C26" s="103"/>
      <c r="D26" s="11">
        <v>150.4</v>
      </c>
      <c r="E26" s="11">
        <v>0.8</v>
      </c>
      <c r="F26" s="49"/>
    </row>
    <row r="27" spans="1:6" s="43" customFormat="1" ht="12.95" customHeight="1" x14ac:dyDescent="0.25">
      <c r="A27" s="107"/>
      <c r="B27" s="46" t="s">
        <v>20</v>
      </c>
      <c r="C27" s="103"/>
      <c r="D27" s="11">
        <v>26.4</v>
      </c>
      <c r="E27" s="11"/>
      <c r="F27" s="49"/>
    </row>
    <row r="28" spans="1:6" s="43" customFormat="1" ht="12.95" customHeight="1" x14ac:dyDescent="0.25">
      <c r="A28" s="107"/>
      <c r="B28" s="47" t="s">
        <v>9</v>
      </c>
      <c r="C28" s="103"/>
      <c r="D28" s="11">
        <v>1185.2</v>
      </c>
      <c r="E28" s="11">
        <v>99.9</v>
      </c>
      <c r="F28" s="63"/>
    </row>
    <row r="29" spans="1:6" s="43" customFormat="1" ht="27" x14ac:dyDescent="0.25">
      <c r="A29" s="107"/>
      <c r="B29" s="21" t="s">
        <v>139</v>
      </c>
      <c r="C29" s="84" t="s">
        <v>22</v>
      </c>
      <c r="D29" s="22">
        <f>SUM(D30:D32)</f>
        <v>1224</v>
      </c>
      <c r="E29" s="22">
        <f>SUM(E30:E32)</f>
        <v>157.1</v>
      </c>
      <c r="F29" s="49"/>
    </row>
    <row r="30" spans="1:6" s="43" customFormat="1" ht="12.95" customHeight="1" x14ac:dyDescent="0.25">
      <c r="A30" s="107"/>
      <c r="B30" s="46" t="s">
        <v>23</v>
      </c>
      <c r="C30" s="103"/>
      <c r="D30" s="48">
        <v>0</v>
      </c>
      <c r="E30" s="11"/>
      <c r="F30" s="49"/>
    </row>
    <row r="31" spans="1:6" s="43" customFormat="1" ht="12.95" customHeight="1" x14ac:dyDescent="0.25">
      <c r="A31" s="107"/>
      <c r="B31" s="53" t="s">
        <v>14</v>
      </c>
      <c r="C31" s="103"/>
      <c r="D31" s="11">
        <v>29.9</v>
      </c>
      <c r="E31" s="11">
        <v>20.9</v>
      </c>
      <c r="F31" s="49"/>
    </row>
    <row r="32" spans="1:6" s="43" customFormat="1" ht="12.95" customHeight="1" x14ac:dyDescent="0.25">
      <c r="A32" s="107"/>
      <c r="B32" s="47" t="s">
        <v>9</v>
      </c>
      <c r="C32" s="103"/>
      <c r="D32" s="11">
        <v>1194.0999999999999</v>
      </c>
      <c r="E32" s="11">
        <v>136.19999999999999</v>
      </c>
      <c r="F32" s="63"/>
    </row>
    <row r="33" spans="1:6" s="43" customFormat="1" ht="15" customHeight="1" x14ac:dyDescent="0.25">
      <c r="A33" s="107"/>
      <c r="B33" s="21" t="s">
        <v>129</v>
      </c>
      <c r="C33" s="17" t="s">
        <v>24</v>
      </c>
      <c r="D33" s="22">
        <f>SUM(D34:D39)</f>
        <v>5573.8</v>
      </c>
      <c r="E33" s="22">
        <f>SUM(E34:E39)</f>
        <v>376.3</v>
      </c>
      <c r="F33" s="49"/>
    </row>
    <row r="34" spans="1:6" s="43" customFormat="1" ht="12.95" customHeight="1" x14ac:dyDescent="0.25">
      <c r="A34" s="107"/>
      <c r="B34" s="45" t="s">
        <v>13</v>
      </c>
      <c r="C34" s="130"/>
      <c r="D34" s="52">
        <v>147.4</v>
      </c>
      <c r="E34" s="11">
        <v>35</v>
      </c>
      <c r="F34" s="65"/>
    </row>
    <row r="35" spans="1:6" s="43" customFormat="1" ht="12.95" customHeight="1" x14ac:dyDescent="0.25">
      <c r="A35" s="107"/>
      <c r="B35" s="46" t="s">
        <v>18</v>
      </c>
      <c r="C35" s="131"/>
      <c r="D35" s="52">
        <v>92.8</v>
      </c>
      <c r="E35" s="11">
        <v>4.2</v>
      </c>
    </row>
    <row r="36" spans="1:6" s="43" customFormat="1" ht="12.95" customHeight="1" x14ac:dyDescent="0.25">
      <c r="A36" s="107"/>
      <c r="B36" s="53" t="s">
        <v>14</v>
      </c>
      <c r="C36" s="131"/>
      <c r="D36" s="52">
        <v>3.7</v>
      </c>
      <c r="E36" s="11"/>
      <c r="F36" s="65"/>
    </row>
    <row r="37" spans="1:6" s="43" customFormat="1" ht="12.95" customHeight="1" x14ac:dyDescent="0.25">
      <c r="A37" s="107"/>
      <c r="B37" s="46" t="s">
        <v>151</v>
      </c>
      <c r="C37" s="131"/>
      <c r="D37" s="52">
        <v>7</v>
      </c>
      <c r="E37" s="11">
        <v>0.1</v>
      </c>
      <c r="F37" s="65"/>
    </row>
    <row r="38" spans="1:6" s="43" customFormat="1" ht="12.95" customHeight="1" x14ac:dyDescent="0.25">
      <c r="A38" s="107"/>
      <c r="B38" s="46" t="s">
        <v>9</v>
      </c>
      <c r="C38" s="131"/>
      <c r="D38" s="52">
        <v>1802.1</v>
      </c>
      <c r="E38" s="11">
        <v>337</v>
      </c>
      <c r="F38" s="63"/>
    </row>
    <row r="39" spans="1:6" s="43" customFormat="1" ht="12.95" customHeight="1" x14ac:dyDescent="0.25">
      <c r="A39" s="107"/>
      <c r="B39" s="47" t="s">
        <v>25</v>
      </c>
      <c r="C39" s="132"/>
      <c r="D39" s="52">
        <v>3520.8</v>
      </c>
      <c r="E39" s="11"/>
    </row>
    <row r="40" spans="1:6" s="43" customFormat="1" ht="15" customHeight="1" x14ac:dyDescent="0.25">
      <c r="A40" s="107"/>
      <c r="B40" s="21" t="s">
        <v>130</v>
      </c>
      <c r="C40" s="20" t="s">
        <v>26</v>
      </c>
      <c r="D40" s="22">
        <f>SUM(D41:D45)</f>
        <v>86.9</v>
      </c>
      <c r="E40" s="22">
        <f>SUM(E41:E45)</f>
        <v>5.4</v>
      </c>
    </row>
    <row r="41" spans="1:6" s="43" customFormat="1" ht="12.95" customHeight="1" x14ac:dyDescent="0.25">
      <c r="A41" s="107"/>
      <c r="B41" s="45" t="s">
        <v>13</v>
      </c>
      <c r="C41" s="130"/>
      <c r="D41" s="52">
        <v>8.6</v>
      </c>
      <c r="E41" s="11">
        <v>2</v>
      </c>
      <c r="F41" s="65"/>
    </row>
    <row r="42" spans="1:6" s="43" customFormat="1" ht="12.95" customHeight="1" x14ac:dyDescent="0.25">
      <c r="A42" s="107"/>
      <c r="B42" s="53" t="s">
        <v>14</v>
      </c>
      <c r="C42" s="131"/>
      <c r="D42" s="52">
        <v>3.5</v>
      </c>
      <c r="E42" s="11">
        <v>3.4</v>
      </c>
      <c r="F42" s="49"/>
    </row>
    <row r="43" spans="1:6" s="43" customFormat="1" ht="12.95" customHeight="1" x14ac:dyDescent="0.25">
      <c r="A43" s="107"/>
      <c r="B43" s="46" t="s">
        <v>20</v>
      </c>
      <c r="C43" s="131"/>
      <c r="D43" s="52">
        <v>0.7</v>
      </c>
      <c r="E43" s="11"/>
      <c r="F43" s="65"/>
    </row>
    <row r="44" spans="1:6" s="43" customFormat="1" ht="12.95" customHeight="1" x14ac:dyDescent="0.25">
      <c r="A44" s="107"/>
      <c r="B44" s="46" t="s">
        <v>9</v>
      </c>
      <c r="C44" s="131"/>
      <c r="D44" s="52">
        <v>40.700000000000003</v>
      </c>
      <c r="E44" s="11"/>
      <c r="F44" s="49"/>
    </row>
    <row r="45" spans="1:6" s="43" customFormat="1" ht="12.95" customHeight="1" x14ac:dyDescent="0.25">
      <c r="A45" s="107"/>
      <c r="B45" s="47" t="s">
        <v>27</v>
      </c>
      <c r="C45" s="132"/>
      <c r="D45" s="52">
        <v>33.4</v>
      </c>
      <c r="E45" s="11"/>
    </row>
    <row r="46" spans="1:6" s="43" customFormat="1" ht="15" customHeight="1" x14ac:dyDescent="0.25">
      <c r="A46" s="107"/>
      <c r="B46" s="21" t="s">
        <v>140</v>
      </c>
      <c r="C46" s="20" t="s">
        <v>28</v>
      </c>
      <c r="D46" s="22">
        <f>SUM(D47:D48)</f>
        <v>1085.0999999999999</v>
      </c>
      <c r="E46" s="71">
        <f>SUM(E47:E48)</f>
        <v>0</v>
      </c>
    </row>
    <row r="47" spans="1:6" s="43" customFormat="1" ht="12.75" customHeight="1" x14ac:dyDescent="0.25">
      <c r="A47" s="107"/>
      <c r="B47" s="46" t="s">
        <v>9</v>
      </c>
      <c r="C47" s="131"/>
      <c r="D47" s="52">
        <v>901.5</v>
      </c>
      <c r="E47" s="11"/>
      <c r="F47" s="49"/>
    </row>
    <row r="48" spans="1:6" s="43" customFormat="1" ht="12.95" customHeight="1" x14ac:dyDescent="0.25">
      <c r="A48" s="107"/>
      <c r="B48" s="47" t="s">
        <v>27</v>
      </c>
      <c r="C48" s="132"/>
      <c r="D48" s="52">
        <v>183.6</v>
      </c>
      <c r="E48" s="11"/>
    </row>
    <row r="49" spans="1:6" s="43" customFormat="1" ht="15" customHeight="1" x14ac:dyDescent="0.25">
      <c r="A49" s="107"/>
      <c r="B49" s="21" t="s">
        <v>132</v>
      </c>
      <c r="C49" s="33" t="s">
        <v>29</v>
      </c>
      <c r="D49" s="22">
        <f>SUM(D50:D54)</f>
        <v>2176.6999999999998</v>
      </c>
      <c r="E49" s="71">
        <f t="shared" ref="D49:E49" si="0">SUM(E50:E54)</f>
        <v>0</v>
      </c>
    </row>
    <row r="50" spans="1:6" s="43" customFormat="1" ht="12.95" customHeight="1" x14ac:dyDescent="0.25">
      <c r="A50" s="107"/>
      <c r="B50" s="46" t="s">
        <v>13</v>
      </c>
      <c r="C50" s="103"/>
      <c r="D50" s="11">
        <v>478.1</v>
      </c>
      <c r="E50" s="11"/>
      <c r="F50" s="49"/>
    </row>
    <row r="51" spans="1:6" s="43" customFormat="1" ht="12.95" customHeight="1" x14ac:dyDescent="0.25">
      <c r="A51" s="107"/>
      <c r="B51" s="53" t="s">
        <v>14</v>
      </c>
      <c r="C51" s="103"/>
      <c r="D51" s="11">
        <v>453</v>
      </c>
      <c r="E51" s="11"/>
      <c r="F51" s="49"/>
    </row>
    <row r="52" spans="1:6" s="43" customFormat="1" ht="12.95" customHeight="1" x14ac:dyDescent="0.25">
      <c r="A52" s="107"/>
      <c r="B52" s="46" t="s">
        <v>152</v>
      </c>
      <c r="C52" s="103"/>
      <c r="D52" s="11">
        <v>656</v>
      </c>
      <c r="E52" s="11"/>
      <c r="F52" s="49"/>
    </row>
    <row r="53" spans="1:6" s="43" customFormat="1" ht="12.95" customHeight="1" x14ac:dyDescent="0.25">
      <c r="A53" s="107"/>
      <c r="B53" s="46" t="s">
        <v>20</v>
      </c>
      <c r="C53" s="103"/>
      <c r="D53" s="11">
        <v>84.3</v>
      </c>
      <c r="E53" s="11"/>
      <c r="F53" s="49"/>
    </row>
    <row r="54" spans="1:6" s="43" customFormat="1" ht="12.95" customHeight="1" x14ac:dyDescent="0.25">
      <c r="A54" s="107"/>
      <c r="B54" s="47" t="s">
        <v>9</v>
      </c>
      <c r="C54" s="103"/>
      <c r="D54" s="11">
        <v>505.3</v>
      </c>
      <c r="E54" s="11"/>
      <c r="F54" s="49"/>
    </row>
    <row r="55" spans="1:6" s="43" customFormat="1" ht="18" customHeight="1" x14ac:dyDescent="0.25">
      <c r="A55" s="101" t="s">
        <v>30</v>
      </c>
      <c r="B55" s="34" t="s">
        <v>31</v>
      </c>
      <c r="C55" s="37"/>
      <c r="D55" s="31">
        <f>SUM(D56+D58+D61)</f>
        <v>39.300000000000004</v>
      </c>
      <c r="E55" s="72">
        <f>SUM(E56+E58+E61)</f>
        <v>0</v>
      </c>
    </row>
    <row r="56" spans="1:6" s="43" customFormat="1" ht="15" customHeight="1" x14ac:dyDescent="0.25">
      <c r="A56" s="101"/>
      <c r="B56" s="18" t="s">
        <v>134</v>
      </c>
      <c r="C56" s="17" t="s">
        <v>10</v>
      </c>
      <c r="D56" s="16">
        <f>SUM(D57)</f>
        <v>15.8</v>
      </c>
      <c r="E56" s="73">
        <f>SUM(E57)</f>
        <v>0</v>
      </c>
    </row>
    <row r="57" spans="1:6" s="43" customFormat="1" ht="12.75" customHeight="1" x14ac:dyDescent="0.25">
      <c r="A57" s="101"/>
      <c r="B57" s="12" t="s">
        <v>9</v>
      </c>
      <c r="C57" s="6"/>
      <c r="D57" s="11">
        <v>15.8</v>
      </c>
      <c r="E57" s="48"/>
    </row>
    <row r="58" spans="1:6" s="43" customFormat="1" ht="27" x14ac:dyDescent="0.25">
      <c r="A58" s="101"/>
      <c r="B58" s="29" t="s">
        <v>141</v>
      </c>
      <c r="C58" s="17" t="s">
        <v>22</v>
      </c>
      <c r="D58" s="22">
        <f t="shared" ref="D58" si="1">SUM(D59:D60)</f>
        <v>19.100000000000001</v>
      </c>
      <c r="E58" s="71">
        <f t="shared" ref="E58" si="2">SUM(E59:E60)</f>
        <v>0</v>
      </c>
    </row>
    <row r="59" spans="1:6" s="43" customFormat="1" ht="12.95" customHeight="1" x14ac:dyDescent="0.25">
      <c r="A59" s="102"/>
      <c r="B59" s="45" t="s">
        <v>9</v>
      </c>
      <c r="C59" s="105"/>
      <c r="D59" s="11">
        <v>18.600000000000001</v>
      </c>
      <c r="E59" s="48"/>
      <c r="F59" s="63"/>
    </row>
    <row r="60" spans="1:6" s="43" customFormat="1" ht="12.95" customHeight="1" x14ac:dyDescent="0.25">
      <c r="A60" s="102"/>
      <c r="B60" s="47" t="s">
        <v>16</v>
      </c>
      <c r="C60" s="103"/>
      <c r="D60" s="11">
        <v>0.5</v>
      </c>
      <c r="E60" s="48"/>
    </row>
    <row r="61" spans="1:6" s="43" customFormat="1" ht="15" customHeight="1" x14ac:dyDescent="0.25">
      <c r="A61" s="101"/>
      <c r="B61" s="21" t="s">
        <v>142</v>
      </c>
      <c r="C61" s="17" t="s">
        <v>24</v>
      </c>
      <c r="D61" s="22">
        <f t="shared" ref="D61:E61" si="3">SUM(D62)</f>
        <v>4.4000000000000004</v>
      </c>
      <c r="E61" s="71">
        <f t="shared" si="3"/>
        <v>0</v>
      </c>
    </row>
    <row r="62" spans="1:6" s="43" customFormat="1" ht="12.75" customHeight="1" x14ac:dyDescent="0.25">
      <c r="A62" s="101"/>
      <c r="B62" s="12" t="s">
        <v>9</v>
      </c>
      <c r="C62" s="6"/>
      <c r="D62" s="11">
        <v>4.4000000000000004</v>
      </c>
      <c r="E62" s="5"/>
    </row>
    <row r="63" spans="1:6" s="43" customFormat="1" ht="18" customHeight="1" x14ac:dyDescent="0.25">
      <c r="A63" s="101" t="s">
        <v>32</v>
      </c>
      <c r="B63" s="30" t="s">
        <v>33</v>
      </c>
      <c r="C63" s="37"/>
      <c r="D63" s="31">
        <f>SUM(D64+D66+D69)</f>
        <v>56.800000000000004</v>
      </c>
      <c r="E63" s="72">
        <f>SUM(E64+E66+E69)</f>
        <v>0</v>
      </c>
    </row>
    <row r="64" spans="1:6" s="43" customFormat="1" ht="15" customHeight="1" x14ac:dyDescent="0.25">
      <c r="A64" s="101"/>
      <c r="B64" s="18" t="s">
        <v>134</v>
      </c>
      <c r="C64" s="17" t="s">
        <v>10</v>
      </c>
      <c r="D64" s="16">
        <f>SUM(D65)</f>
        <v>20.2</v>
      </c>
      <c r="E64" s="73">
        <f>SUM(E65)</f>
        <v>0</v>
      </c>
    </row>
    <row r="65" spans="1:6" s="43" customFormat="1" ht="12.75" customHeight="1" x14ac:dyDescent="0.25">
      <c r="A65" s="101"/>
      <c r="B65" s="12" t="s">
        <v>9</v>
      </c>
      <c r="C65" s="6"/>
      <c r="D65" s="11">
        <v>20.2</v>
      </c>
      <c r="E65" s="48"/>
      <c r="F65" s="63"/>
    </row>
    <row r="66" spans="1:6" s="43" customFormat="1" ht="27" x14ac:dyDescent="0.25">
      <c r="A66" s="101"/>
      <c r="B66" s="29" t="s">
        <v>139</v>
      </c>
      <c r="C66" s="17" t="s">
        <v>22</v>
      </c>
      <c r="D66" s="22">
        <f t="shared" ref="D66" si="4">SUM(D67:D68)</f>
        <v>29</v>
      </c>
      <c r="E66" s="71">
        <f t="shared" ref="E66" si="5">SUM(E67:E68)</f>
        <v>0</v>
      </c>
    </row>
    <row r="67" spans="1:6" s="43" customFormat="1" ht="12.75" customHeight="1" x14ac:dyDescent="0.25">
      <c r="A67" s="102"/>
      <c r="B67" s="45" t="s">
        <v>9</v>
      </c>
      <c r="C67" s="105"/>
      <c r="D67" s="11">
        <v>27</v>
      </c>
      <c r="E67" s="48"/>
      <c r="F67" s="63"/>
    </row>
    <row r="68" spans="1:6" s="43" customFormat="1" ht="12.75" customHeight="1" x14ac:dyDescent="0.25">
      <c r="A68" s="102"/>
      <c r="B68" s="47" t="s">
        <v>16</v>
      </c>
      <c r="C68" s="104"/>
      <c r="D68" s="11">
        <v>2</v>
      </c>
      <c r="E68" s="48"/>
    </row>
    <row r="69" spans="1:6" s="43" customFormat="1" ht="15" customHeight="1" x14ac:dyDescent="0.25">
      <c r="A69" s="101"/>
      <c r="B69" s="21" t="s">
        <v>129</v>
      </c>
      <c r="C69" s="17" t="s">
        <v>24</v>
      </c>
      <c r="D69" s="22">
        <f t="shared" ref="D69" si="6">SUM(D70)</f>
        <v>7.6</v>
      </c>
      <c r="E69" s="71">
        <f t="shared" ref="E69" si="7">SUM(E70)</f>
        <v>0</v>
      </c>
    </row>
    <row r="70" spans="1:6" s="43" customFormat="1" ht="12.75" customHeight="1" x14ac:dyDescent="0.25">
      <c r="A70" s="101"/>
      <c r="B70" s="12" t="s">
        <v>9</v>
      </c>
      <c r="C70" s="6"/>
      <c r="D70" s="11">
        <v>7.6</v>
      </c>
      <c r="E70" s="5"/>
      <c r="F70" s="63"/>
    </row>
    <row r="71" spans="1:6" s="43" customFormat="1" ht="18" customHeight="1" x14ac:dyDescent="0.25">
      <c r="A71" s="101" t="s">
        <v>34</v>
      </c>
      <c r="B71" s="30" t="s">
        <v>35</v>
      </c>
      <c r="C71" s="35"/>
      <c r="D71" s="31">
        <f>SUM(D72+D74+D77)</f>
        <v>36.5</v>
      </c>
      <c r="E71" s="72">
        <f>SUM(E72+E74+E77)</f>
        <v>0</v>
      </c>
    </row>
    <row r="72" spans="1:6" s="43" customFormat="1" ht="15" customHeight="1" x14ac:dyDescent="0.25">
      <c r="A72" s="101"/>
      <c r="B72" s="18" t="s">
        <v>134</v>
      </c>
      <c r="C72" s="17" t="s">
        <v>10</v>
      </c>
      <c r="D72" s="16">
        <f>SUM(D73)</f>
        <v>12.2</v>
      </c>
      <c r="E72" s="73">
        <f>SUM(E73)</f>
        <v>0</v>
      </c>
    </row>
    <row r="73" spans="1:6" s="43" customFormat="1" ht="12.75" customHeight="1" x14ac:dyDescent="0.25">
      <c r="A73" s="101"/>
      <c r="B73" s="12" t="s">
        <v>9</v>
      </c>
      <c r="C73" s="6"/>
      <c r="D73" s="11">
        <v>12.2</v>
      </c>
      <c r="E73" s="48"/>
      <c r="F73" s="63"/>
    </row>
    <row r="74" spans="1:6" s="43" customFormat="1" ht="27" x14ac:dyDescent="0.25">
      <c r="A74" s="101"/>
      <c r="B74" s="29" t="s">
        <v>141</v>
      </c>
      <c r="C74" s="17" t="s">
        <v>22</v>
      </c>
      <c r="D74" s="22">
        <f t="shared" ref="D74" si="8">SUM(D75:D76)</f>
        <v>20.100000000000001</v>
      </c>
      <c r="E74" s="71">
        <f t="shared" ref="E74" si="9">SUM(E75:E76)</f>
        <v>0</v>
      </c>
    </row>
    <row r="75" spans="1:6" s="43" customFormat="1" ht="12.75" customHeight="1" x14ac:dyDescent="0.25">
      <c r="A75" s="102"/>
      <c r="B75" s="45" t="s">
        <v>9</v>
      </c>
      <c r="C75" s="105"/>
      <c r="D75" s="11">
        <v>19.5</v>
      </c>
      <c r="E75" s="48"/>
      <c r="F75" s="63"/>
    </row>
    <row r="76" spans="1:6" s="43" customFormat="1" ht="12.75" customHeight="1" x14ac:dyDescent="0.25">
      <c r="A76" s="102"/>
      <c r="B76" s="47" t="s">
        <v>16</v>
      </c>
      <c r="C76" s="104"/>
      <c r="D76" s="11">
        <v>0.6</v>
      </c>
      <c r="E76" s="48"/>
    </row>
    <row r="77" spans="1:6" s="43" customFormat="1" ht="15" customHeight="1" x14ac:dyDescent="0.25">
      <c r="A77" s="101"/>
      <c r="B77" s="32" t="s">
        <v>129</v>
      </c>
      <c r="C77" s="17" t="s">
        <v>24</v>
      </c>
      <c r="D77" s="22">
        <f t="shared" ref="D77" si="10">SUM(D78)</f>
        <v>4.2</v>
      </c>
      <c r="E77" s="71">
        <f t="shared" ref="E77" si="11">SUM(E78)</f>
        <v>0</v>
      </c>
    </row>
    <row r="78" spans="1:6" s="43" customFormat="1" ht="12.75" customHeight="1" x14ac:dyDescent="0.25">
      <c r="A78" s="101"/>
      <c r="B78" s="12" t="s">
        <v>9</v>
      </c>
      <c r="C78" s="6"/>
      <c r="D78" s="11">
        <v>4.2</v>
      </c>
      <c r="E78" s="5"/>
    </row>
    <row r="79" spans="1:6" s="43" customFormat="1" ht="18" customHeight="1" x14ac:dyDescent="0.25">
      <c r="A79" s="101" t="s">
        <v>36</v>
      </c>
      <c r="B79" s="30" t="s">
        <v>37</v>
      </c>
      <c r="C79" s="37"/>
      <c r="D79" s="31">
        <f>SUM(D80+D84+D87+D82)</f>
        <v>55.4</v>
      </c>
      <c r="E79" s="31">
        <f>SUM(E80+E84+E87+E82)</f>
        <v>0</v>
      </c>
    </row>
    <row r="80" spans="1:6" s="43" customFormat="1" ht="15" customHeight="1" x14ac:dyDescent="0.25">
      <c r="A80" s="101"/>
      <c r="B80" s="18" t="s">
        <v>134</v>
      </c>
      <c r="C80" s="17" t="s">
        <v>10</v>
      </c>
      <c r="D80" s="16">
        <f>SUM(D81)</f>
        <v>20.2</v>
      </c>
      <c r="E80" s="73">
        <f>SUM(E81)</f>
        <v>0</v>
      </c>
    </row>
    <row r="81" spans="1:6" s="43" customFormat="1" ht="12.75" customHeight="1" x14ac:dyDescent="0.25">
      <c r="A81" s="101"/>
      <c r="B81" s="12" t="s">
        <v>9</v>
      </c>
      <c r="C81" s="6"/>
      <c r="D81" s="11">
        <v>20.2</v>
      </c>
      <c r="E81" s="48"/>
      <c r="F81" s="63"/>
    </row>
    <row r="82" spans="1:6" s="43" customFormat="1" ht="15" customHeight="1" x14ac:dyDescent="0.25">
      <c r="A82" s="101"/>
      <c r="B82" s="18" t="s">
        <v>127</v>
      </c>
      <c r="C82" s="20" t="s">
        <v>21</v>
      </c>
      <c r="D82" s="22">
        <f>SUM(D83)</f>
        <v>0.6</v>
      </c>
      <c r="E82" s="71">
        <f t="shared" ref="D82:E82" si="12">SUM(E83:E85)</f>
        <v>0</v>
      </c>
      <c r="F82" s="63"/>
    </row>
    <row r="83" spans="1:6" s="43" customFormat="1" ht="12.75" customHeight="1" x14ac:dyDescent="0.25">
      <c r="A83" s="101"/>
      <c r="B83" s="12" t="s">
        <v>9</v>
      </c>
      <c r="C83" s="83"/>
      <c r="D83" s="11">
        <v>0.6</v>
      </c>
      <c r="E83" s="48"/>
      <c r="F83" s="63"/>
    </row>
    <row r="84" spans="1:6" s="43" customFormat="1" ht="27" x14ac:dyDescent="0.25">
      <c r="A84" s="101"/>
      <c r="B84" s="29" t="s">
        <v>141</v>
      </c>
      <c r="C84" s="17" t="s">
        <v>22</v>
      </c>
      <c r="D84" s="22">
        <f t="shared" ref="D84" si="13">SUM(D85:D86)</f>
        <v>29.6</v>
      </c>
      <c r="E84" s="71">
        <f t="shared" ref="E84" si="14">SUM(E85:E86)</f>
        <v>0</v>
      </c>
    </row>
    <row r="85" spans="1:6" s="43" customFormat="1" ht="12.75" customHeight="1" x14ac:dyDescent="0.25">
      <c r="A85" s="102"/>
      <c r="B85" s="45" t="s">
        <v>9</v>
      </c>
      <c r="C85" s="105"/>
      <c r="D85" s="11">
        <v>27.6</v>
      </c>
      <c r="E85" s="48"/>
      <c r="F85" s="63"/>
    </row>
    <row r="86" spans="1:6" s="43" customFormat="1" ht="12.75" customHeight="1" x14ac:dyDescent="0.25">
      <c r="A86" s="102"/>
      <c r="B86" s="47" t="s">
        <v>16</v>
      </c>
      <c r="C86" s="103"/>
      <c r="D86" s="11">
        <v>2</v>
      </c>
      <c r="E86" s="48"/>
      <c r="F86" s="63"/>
    </row>
    <row r="87" spans="1:6" s="43" customFormat="1" ht="15" customHeight="1" x14ac:dyDescent="0.25">
      <c r="A87" s="101"/>
      <c r="B87" s="32" t="s">
        <v>129</v>
      </c>
      <c r="C87" s="17" t="s">
        <v>24</v>
      </c>
      <c r="D87" s="22">
        <f t="shared" ref="D87" si="15">SUM(D88)</f>
        <v>5</v>
      </c>
      <c r="E87" s="71">
        <f t="shared" ref="E87" si="16">SUM(E88)</f>
        <v>0</v>
      </c>
    </row>
    <row r="88" spans="1:6" s="43" customFormat="1" ht="12.75" customHeight="1" x14ac:dyDescent="0.25">
      <c r="A88" s="101"/>
      <c r="B88" s="12" t="s">
        <v>9</v>
      </c>
      <c r="C88" s="6"/>
      <c r="D88" s="11">
        <v>5</v>
      </c>
      <c r="E88" s="5"/>
    </row>
    <row r="89" spans="1:6" s="43" customFormat="1" ht="18" customHeight="1" x14ac:dyDescent="0.25">
      <c r="A89" s="120" t="s">
        <v>38</v>
      </c>
      <c r="B89" s="30" t="s">
        <v>39</v>
      </c>
      <c r="C89" s="37"/>
      <c r="D89" s="31">
        <f>SUM(D90+D92+D95)</f>
        <v>35.9</v>
      </c>
      <c r="E89" s="72">
        <f>SUM(E90+E92+E95)</f>
        <v>0</v>
      </c>
    </row>
    <row r="90" spans="1:6" s="43" customFormat="1" ht="15" customHeight="1" x14ac:dyDescent="0.25">
      <c r="A90" s="120"/>
      <c r="B90" s="18" t="s">
        <v>134</v>
      </c>
      <c r="C90" s="17" t="s">
        <v>10</v>
      </c>
      <c r="D90" s="16">
        <f>SUM(D91)</f>
        <v>17.3</v>
      </c>
      <c r="E90" s="73">
        <f>SUM(E91)</f>
        <v>0</v>
      </c>
    </row>
    <row r="91" spans="1:6" s="43" customFormat="1" ht="12.75" customHeight="1" x14ac:dyDescent="0.25">
      <c r="A91" s="120"/>
      <c r="B91" s="12" t="s">
        <v>9</v>
      </c>
      <c r="C91" s="6"/>
      <c r="D91" s="11">
        <v>17.3</v>
      </c>
      <c r="E91" s="48"/>
    </row>
    <row r="92" spans="1:6" s="43" customFormat="1" ht="27" x14ac:dyDescent="0.25">
      <c r="A92" s="120"/>
      <c r="B92" s="29" t="s">
        <v>139</v>
      </c>
      <c r="C92" s="17" t="s">
        <v>22</v>
      </c>
      <c r="D92" s="22">
        <f t="shared" ref="D92" si="17">SUM(D93:D94)</f>
        <v>11.399999999999999</v>
      </c>
      <c r="E92" s="71">
        <f t="shared" ref="E92" si="18">SUM(E93:E94)</f>
        <v>0</v>
      </c>
    </row>
    <row r="93" spans="1:6" s="43" customFormat="1" ht="12.75" customHeight="1" x14ac:dyDescent="0.25">
      <c r="A93" s="121"/>
      <c r="B93" s="45" t="s">
        <v>9</v>
      </c>
      <c r="C93" s="105"/>
      <c r="D93" s="11">
        <v>10.199999999999999</v>
      </c>
      <c r="E93" s="48"/>
      <c r="F93" s="63"/>
    </row>
    <row r="94" spans="1:6" s="43" customFormat="1" ht="12.75" customHeight="1" x14ac:dyDescent="0.25">
      <c r="A94" s="121"/>
      <c r="B94" s="47" t="s">
        <v>16</v>
      </c>
      <c r="C94" s="103"/>
      <c r="D94" s="11">
        <v>1.2</v>
      </c>
      <c r="E94" s="48"/>
    </row>
    <row r="95" spans="1:6" s="43" customFormat="1" ht="15" customHeight="1" x14ac:dyDescent="0.25">
      <c r="A95" s="120"/>
      <c r="B95" s="32" t="s">
        <v>129</v>
      </c>
      <c r="C95" s="17" t="s">
        <v>24</v>
      </c>
      <c r="D95" s="22">
        <f t="shared" ref="D95" si="19">SUM(D96)</f>
        <v>7.2</v>
      </c>
      <c r="E95" s="71">
        <f t="shared" ref="E95" si="20">SUM(E96)</f>
        <v>0</v>
      </c>
    </row>
    <row r="96" spans="1:6" s="43" customFormat="1" ht="12.75" customHeight="1" x14ac:dyDescent="0.25">
      <c r="A96" s="120"/>
      <c r="B96" s="12" t="s">
        <v>9</v>
      </c>
      <c r="C96" s="6"/>
      <c r="D96" s="11">
        <v>7.2</v>
      </c>
      <c r="E96" s="5"/>
    </row>
    <row r="97" spans="1:6" s="43" customFormat="1" ht="18" customHeight="1" x14ac:dyDescent="0.25">
      <c r="A97" s="120" t="s">
        <v>40</v>
      </c>
      <c r="B97" s="30" t="s">
        <v>41</v>
      </c>
      <c r="C97" s="35"/>
      <c r="D97" s="31">
        <f>SUM(D98+D100+D103)</f>
        <v>63.400000000000006</v>
      </c>
      <c r="E97" s="72">
        <f>SUM(E98+E100+E103)</f>
        <v>0</v>
      </c>
    </row>
    <row r="98" spans="1:6" s="43" customFormat="1" ht="15" customHeight="1" x14ac:dyDescent="0.25">
      <c r="A98" s="120"/>
      <c r="B98" s="18" t="s">
        <v>134</v>
      </c>
      <c r="C98" s="17" t="s">
        <v>10</v>
      </c>
      <c r="D98" s="16">
        <f>SUM(D99)</f>
        <v>20.100000000000001</v>
      </c>
      <c r="E98" s="73">
        <f>SUM(E99)</f>
        <v>0</v>
      </c>
    </row>
    <row r="99" spans="1:6" s="43" customFormat="1" ht="12.75" customHeight="1" x14ac:dyDescent="0.25">
      <c r="A99" s="120"/>
      <c r="B99" s="12" t="s">
        <v>9</v>
      </c>
      <c r="C99" s="6"/>
      <c r="D99" s="11">
        <v>20.100000000000001</v>
      </c>
      <c r="E99" s="48"/>
      <c r="F99" s="63"/>
    </row>
    <row r="100" spans="1:6" s="43" customFormat="1" ht="27" x14ac:dyDescent="0.25">
      <c r="A100" s="120"/>
      <c r="B100" s="29" t="s">
        <v>141</v>
      </c>
      <c r="C100" s="17" t="s">
        <v>22</v>
      </c>
      <c r="D100" s="22">
        <f t="shared" ref="D100" si="21">SUM(D101:D102)</f>
        <v>37.200000000000003</v>
      </c>
      <c r="E100" s="71">
        <f t="shared" ref="E100" si="22">SUM(E101:E102)</f>
        <v>0</v>
      </c>
    </row>
    <row r="101" spans="1:6" s="43" customFormat="1" ht="12.75" customHeight="1" x14ac:dyDescent="0.25">
      <c r="A101" s="121"/>
      <c r="B101" s="45" t="s">
        <v>9</v>
      </c>
      <c r="C101" s="105"/>
      <c r="D101" s="11">
        <v>30</v>
      </c>
      <c r="E101" s="48"/>
      <c r="F101" s="63"/>
    </row>
    <row r="102" spans="1:6" s="43" customFormat="1" ht="12.75" customHeight="1" x14ac:dyDescent="0.25">
      <c r="A102" s="121"/>
      <c r="B102" s="47" t="s">
        <v>16</v>
      </c>
      <c r="C102" s="103"/>
      <c r="D102" s="11">
        <v>7.2</v>
      </c>
      <c r="E102" s="48"/>
    </row>
    <row r="103" spans="1:6" s="43" customFormat="1" ht="15" customHeight="1" x14ac:dyDescent="0.25">
      <c r="A103" s="120"/>
      <c r="B103" s="32" t="s">
        <v>129</v>
      </c>
      <c r="C103" s="17" t="s">
        <v>24</v>
      </c>
      <c r="D103" s="22">
        <f t="shared" ref="D103" si="23">SUM(D104)</f>
        <v>6.1</v>
      </c>
      <c r="E103" s="71">
        <f t="shared" ref="E103" si="24">SUM(E104)</f>
        <v>0</v>
      </c>
    </row>
    <row r="104" spans="1:6" s="43" customFormat="1" ht="12.75" customHeight="1" x14ac:dyDescent="0.25">
      <c r="A104" s="120"/>
      <c r="B104" s="12" t="s">
        <v>9</v>
      </c>
      <c r="C104" s="6"/>
      <c r="D104" s="11">
        <v>6.1</v>
      </c>
      <c r="E104" s="5"/>
    </row>
    <row r="105" spans="1:6" s="43" customFormat="1" ht="18" customHeight="1" x14ac:dyDescent="0.25">
      <c r="A105" s="120" t="s">
        <v>42</v>
      </c>
      <c r="B105" s="30" t="s">
        <v>43</v>
      </c>
      <c r="C105" s="37"/>
      <c r="D105" s="31">
        <f>SUM(D106+D108+D111)</f>
        <v>43.199999999999996</v>
      </c>
      <c r="E105" s="72">
        <f>SUM(E106+E108+E111)</f>
        <v>0</v>
      </c>
    </row>
    <row r="106" spans="1:6" s="43" customFormat="1" ht="15" customHeight="1" x14ac:dyDescent="0.25">
      <c r="A106" s="120"/>
      <c r="B106" s="18" t="s">
        <v>134</v>
      </c>
      <c r="C106" s="17" t="s">
        <v>10</v>
      </c>
      <c r="D106" s="16">
        <f>SUM(D107)</f>
        <v>12.6</v>
      </c>
      <c r="E106" s="73">
        <f>SUM(E107)</f>
        <v>0</v>
      </c>
    </row>
    <row r="107" spans="1:6" s="43" customFormat="1" ht="12.95" customHeight="1" x14ac:dyDescent="0.25">
      <c r="A107" s="120"/>
      <c r="B107" s="12" t="s">
        <v>9</v>
      </c>
      <c r="C107" s="6"/>
      <c r="D107" s="11">
        <v>12.6</v>
      </c>
      <c r="E107" s="48"/>
      <c r="F107" s="63"/>
    </row>
    <row r="108" spans="1:6" s="43" customFormat="1" ht="27" x14ac:dyDescent="0.25">
      <c r="A108" s="120"/>
      <c r="B108" s="29" t="s">
        <v>141</v>
      </c>
      <c r="C108" s="17" t="s">
        <v>22</v>
      </c>
      <c r="D108" s="22">
        <f t="shared" ref="D108" si="25">SUM(D109:D110)</f>
        <v>26.7</v>
      </c>
      <c r="E108" s="71">
        <f t="shared" ref="E108" si="26">SUM(E109:E110)</f>
        <v>0</v>
      </c>
    </row>
    <row r="109" spans="1:6" s="43" customFormat="1" ht="12.95" customHeight="1" x14ac:dyDescent="0.25">
      <c r="A109" s="121"/>
      <c r="B109" s="45" t="s">
        <v>9</v>
      </c>
      <c r="C109" s="105"/>
      <c r="D109" s="11">
        <v>24.2</v>
      </c>
      <c r="E109" s="11"/>
      <c r="F109" s="63"/>
    </row>
    <row r="110" spans="1:6" s="43" customFormat="1" ht="12.95" customHeight="1" x14ac:dyDescent="0.25">
      <c r="A110" s="121"/>
      <c r="B110" s="47" t="s">
        <v>16</v>
      </c>
      <c r="C110" s="104"/>
      <c r="D110" s="11">
        <v>2.5</v>
      </c>
      <c r="E110" s="11"/>
    </row>
    <row r="111" spans="1:6" s="43" customFormat="1" ht="15" customHeight="1" x14ac:dyDescent="0.25">
      <c r="A111" s="120"/>
      <c r="B111" s="32" t="s">
        <v>142</v>
      </c>
      <c r="C111" s="17" t="s">
        <v>24</v>
      </c>
      <c r="D111" s="22">
        <f t="shared" ref="D111" si="27">SUM(D112)</f>
        <v>3.9</v>
      </c>
      <c r="E111" s="71">
        <f t="shared" ref="E111" si="28">SUM(E112)</f>
        <v>0</v>
      </c>
    </row>
    <row r="112" spans="1:6" s="43" customFormat="1" ht="12.95" customHeight="1" x14ac:dyDescent="0.25">
      <c r="A112" s="120"/>
      <c r="B112" s="12" t="s">
        <v>9</v>
      </c>
      <c r="C112" s="6"/>
      <c r="D112" s="11">
        <v>3.9</v>
      </c>
      <c r="E112" s="5"/>
    </row>
    <row r="113" spans="1:6" s="43" customFormat="1" ht="18" customHeight="1" x14ac:dyDescent="0.25">
      <c r="A113" s="120" t="s">
        <v>44</v>
      </c>
      <c r="B113" s="30" t="s">
        <v>45</v>
      </c>
      <c r="C113" s="37"/>
      <c r="D113" s="31">
        <f>SUM(D114+D116+D119)</f>
        <v>71</v>
      </c>
      <c r="E113" s="72">
        <f>SUM(E114+E116+E119)</f>
        <v>0</v>
      </c>
    </row>
    <row r="114" spans="1:6" s="43" customFormat="1" ht="15" customHeight="1" x14ac:dyDescent="0.25">
      <c r="A114" s="120"/>
      <c r="B114" s="18" t="s">
        <v>134</v>
      </c>
      <c r="C114" s="17" t="s">
        <v>10</v>
      </c>
      <c r="D114" s="16">
        <f>SUM(D115)</f>
        <v>18.600000000000001</v>
      </c>
      <c r="E114" s="73">
        <f>SUM(E115)</f>
        <v>0</v>
      </c>
    </row>
    <row r="115" spans="1:6" s="43" customFormat="1" ht="12.75" customHeight="1" x14ac:dyDescent="0.25">
      <c r="A115" s="120"/>
      <c r="B115" s="12" t="s">
        <v>9</v>
      </c>
      <c r="C115" s="6"/>
      <c r="D115" s="11">
        <v>18.600000000000001</v>
      </c>
      <c r="E115" s="48"/>
      <c r="F115" s="63"/>
    </row>
    <row r="116" spans="1:6" s="43" customFormat="1" ht="27" x14ac:dyDescent="0.25">
      <c r="A116" s="120"/>
      <c r="B116" s="29" t="s">
        <v>139</v>
      </c>
      <c r="C116" s="17" t="s">
        <v>22</v>
      </c>
      <c r="D116" s="22">
        <f>SUM(D117:D118)</f>
        <v>45.2</v>
      </c>
      <c r="E116" s="71">
        <f t="shared" ref="E116" si="29">SUM(E117:E118)</f>
        <v>0</v>
      </c>
    </row>
    <row r="117" spans="1:6" s="43" customFormat="1" ht="12.75" customHeight="1" x14ac:dyDescent="0.25">
      <c r="A117" s="121"/>
      <c r="B117" s="45" t="s">
        <v>9</v>
      </c>
      <c r="C117" s="105"/>
      <c r="D117" s="11">
        <v>41.2</v>
      </c>
      <c r="E117" s="48"/>
      <c r="F117" s="63"/>
    </row>
    <row r="118" spans="1:6" s="43" customFormat="1" ht="12.75" customHeight="1" x14ac:dyDescent="0.25">
      <c r="A118" s="121"/>
      <c r="B118" s="47" t="s">
        <v>16</v>
      </c>
      <c r="C118" s="103"/>
      <c r="D118" s="11">
        <v>4</v>
      </c>
      <c r="E118" s="48"/>
    </row>
    <row r="119" spans="1:6" s="43" customFormat="1" ht="15" customHeight="1" x14ac:dyDescent="0.25">
      <c r="A119" s="120"/>
      <c r="B119" s="32" t="s">
        <v>129</v>
      </c>
      <c r="C119" s="17" t="s">
        <v>24</v>
      </c>
      <c r="D119" s="22">
        <f t="shared" ref="D119" si="30">SUM(D120)</f>
        <v>7.2</v>
      </c>
      <c r="E119" s="71">
        <f t="shared" ref="E119" si="31">SUM(E120)</f>
        <v>0</v>
      </c>
    </row>
    <row r="120" spans="1:6" s="43" customFormat="1" ht="12.75" customHeight="1" x14ac:dyDescent="0.25">
      <c r="A120" s="120"/>
      <c r="B120" s="12" t="s">
        <v>9</v>
      </c>
      <c r="C120" s="6"/>
      <c r="D120" s="11">
        <v>7.2</v>
      </c>
      <c r="E120" s="5"/>
      <c r="F120" s="63"/>
    </row>
    <row r="121" spans="1:6" s="43" customFormat="1" ht="18" customHeight="1" x14ac:dyDescent="0.25">
      <c r="A121" s="122" t="s">
        <v>46</v>
      </c>
      <c r="B121" s="30" t="s">
        <v>47</v>
      </c>
      <c r="C121" s="37"/>
      <c r="D121" s="31">
        <f>SUM(D122+D124+D127)</f>
        <v>40</v>
      </c>
      <c r="E121" s="72">
        <f>SUM(E122+E124+E127)</f>
        <v>0</v>
      </c>
    </row>
    <row r="122" spans="1:6" s="43" customFormat="1" ht="15" customHeight="1" x14ac:dyDescent="0.25">
      <c r="A122" s="123"/>
      <c r="B122" s="18" t="s">
        <v>134</v>
      </c>
      <c r="C122" s="17" t="s">
        <v>10</v>
      </c>
      <c r="D122" s="16">
        <f>SUM(D123)</f>
        <v>12.4</v>
      </c>
      <c r="E122" s="73">
        <f>SUM(E123)</f>
        <v>0</v>
      </c>
    </row>
    <row r="123" spans="1:6" s="43" customFormat="1" ht="12.75" customHeight="1" x14ac:dyDescent="0.25">
      <c r="A123" s="123"/>
      <c r="B123" s="12" t="s">
        <v>9</v>
      </c>
      <c r="C123" s="6"/>
      <c r="D123" s="11">
        <v>12.4</v>
      </c>
      <c r="E123" s="48"/>
    </row>
    <row r="124" spans="1:6" s="43" customFormat="1" ht="27" x14ac:dyDescent="0.25">
      <c r="A124" s="123"/>
      <c r="B124" s="29" t="s">
        <v>141</v>
      </c>
      <c r="C124" s="17" t="s">
        <v>22</v>
      </c>
      <c r="D124" s="22">
        <f t="shared" ref="D124" si="32">SUM(D125:D126)</f>
        <v>20.399999999999999</v>
      </c>
      <c r="E124" s="71">
        <f t="shared" ref="E124" si="33">SUM(E125:E126)</f>
        <v>0</v>
      </c>
    </row>
    <row r="125" spans="1:6" s="43" customFormat="1" ht="12.75" customHeight="1" x14ac:dyDescent="0.25">
      <c r="A125" s="123"/>
      <c r="B125" s="45" t="s">
        <v>9</v>
      </c>
      <c r="C125" s="105"/>
      <c r="D125" s="11">
        <v>19.2</v>
      </c>
      <c r="E125" s="48"/>
      <c r="F125" s="63"/>
    </row>
    <row r="126" spans="1:6" s="43" customFormat="1" ht="12.75" customHeight="1" x14ac:dyDescent="0.25">
      <c r="A126" s="123"/>
      <c r="B126" s="47" t="s">
        <v>16</v>
      </c>
      <c r="C126" s="103"/>
      <c r="D126" s="11">
        <v>1.2</v>
      </c>
      <c r="E126" s="48"/>
    </row>
    <row r="127" spans="1:6" s="43" customFormat="1" ht="15" customHeight="1" x14ac:dyDescent="0.25">
      <c r="A127" s="123"/>
      <c r="B127" s="32" t="s">
        <v>129</v>
      </c>
      <c r="C127" s="17" t="s">
        <v>24</v>
      </c>
      <c r="D127" s="22">
        <f t="shared" ref="D127" si="34">SUM(D128)</f>
        <v>7.2</v>
      </c>
      <c r="E127" s="71">
        <f t="shared" ref="E127" si="35">SUM(E128)</f>
        <v>0</v>
      </c>
    </row>
    <row r="128" spans="1:6" s="43" customFormat="1" ht="12.75" customHeight="1" x14ac:dyDescent="0.25">
      <c r="A128" s="123"/>
      <c r="B128" s="12" t="s">
        <v>9</v>
      </c>
      <c r="C128" s="6"/>
      <c r="D128" s="11">
        <v>7.2</v>
      </c>
      <c r="E128" s="5"/>
    </row>
    <row r="129" spans="1:6" s="43" customFormat="1" ht="18" customHeight="1" x14ac:dyDescent="0.25">
      <c r="A129" s="120" t="s">
        <v>48</v>
      </c>
      <c r="B129" s="30" t="s">
        <v>49</v>
      </c>
      <c r="C129" s="37"/>
      <c r="D129" s="31">
        <f>SUM(D130+D132+D135)</f>
        <v>35.4</v>
      </c>
      <c r="E129" s="72">
        <f>SUM(E130+E132+E135)</f>
        <v>0</v>
      </c>
    </row>
    <row r="130" spans="1:6" s="43" customFormat="1" ht="15" customHeight="1" x14ac:dyDescent="0.25">
      <c r="A130" s="120"/>
      <c r="B130" s="18" t="s">
        <v>134</v>
      </c>
      <c r="C130" s="17" t="s">
        <v>10</v>
      </c>
      <c r="D130" s="16">
        <f>SUM(D131)</f>
        <v>11.6</v>
      </c>
      <c r="E130" s="73">
        <f>SUM(E131)</f>
        <v>0</v>
      </c>
    </row>
    <row r="131" spans="1:6" s="43" customFormat="1" ht="12.75" customHeight="1" x14ac:dyDescent="0.25">
      <c r="A131" s="120"/>
      <c r="B131" s="12" t="s">
        <v>9</v>
      </c>
      <c r="C131" s="6"/>
      <c r="D131" s="11">
        <v>11.6</v>
      </c>
      <c r="E131" s="48"/>
      <c r="F131" s="63"/>
    </row>
    <row r="132" spans="1:6" s="43" customFormat="1" ht="27" x14ac:dyDescent="0.25">
      <c r="A132" s="120"/>
      <c r="B132" s="29" t="s">
        <v>141</v>
      </c>
      <c r="C132" s="17" t="s">
        <v>22</v>
      </c>
      <c r="D132" s="22">
        <f t="shared" ref="D132" si="36">SUM(D133:D134)</f>
        <v>19.399999999999999</v>
      </c>
      <c r="E132" s="71">
        <f t="shared" ref="E132" si="37">SUM(E133:E134)</f>
        <v>0</v>
      </c>
    </row>
    <row r="133" spans="1:6" s="43" customFormat="1" ht="12.75" customHeight="1" x14ac:dyDescent="0.25">
      <c r="A133" s="121"/>
      <c r="B133" s="45" t="s">
        <v>9</v>
      </c>
      <c r="C133" s="105"/>
      <c r="D133" s="11">
        <v>17</v>
      </c>
      <c r="E133" s="48"/>
      <c r="F133" s="63"/>
    </row>
    <row r="134" spans="1:6" s="43" customFormat="1" ht="12.75" customHeight="1" x14ac:dyDescent="0.25">
      <c r="A134" s="121"/>
      <c r="B134" s="47" t="s">
        <v>16</v>
      </c>
      <c r="C134" s="104"/>
      <c r="D134" s="11">
        <v>2.4</v>
      </c>
      <c r="E134" s="48"/>
    </row>
    <row r="135" spans="1:6" s="43" customFormat="1" ht="15" customHeight="1" x14ac:dyDescent="0.25">
      <c r="A135" s="120"/>
      <c r="B135" s="32" t="s">
        <v>142</v>
      </c>
      <c r="C135" s="17" t="s">
        <v>24</v>
      </c>
      <c r="D135" s="22">
        <f t="shared" ref="D135" si="38">SUM(D136)</f>
        <v>4.4000000000000004</v>
      </c>
      <c r="E135" s="71">
        <f t="shared" ref="E135" si="39">SUM(E136)</f>
        <v>0</v>
      </c>
    </row>
    <row r="136" spans="1:6" s="43" customFormat="1" ht="12.75" customHeight="1" x14ac:dyDescent="0.25">
      <c r="A136" s="120"/>
      <c r="B136" s="12" t="s">
        <v>9</v>
      </c>
      <c r="C136" s="6"/>
      <c r="D136" s="11">
        <v>4.4000000000000004</v>
      </c>
      <c r="E136" s="5"/>
    </row>
    <row r="137" spans="1:6" s="43" customFormat="1" ht="18" customHeight="1" x14ac:dyDescent="0.25">
      <c r="A137" s="101" t="s">
        <v>50</v>
      </c>
      <c r="B137" s="30" t="s">
        <v>51</v>
      </c>
      <c r="C137" s="37"/>
      <c r="D137" s="31">
        <f>SUM(D138+D140+D143)</f>
        <v>33.699999999999996</v>
      </c>
      <c r="E137" s="72">
        <f>SUM(E138+E140+E143)</f>
        <v>0</v>
      </c>
    </row>
    <row r="138" spans="1:6" s="43" customFormat="1" ht="15" customHeight="1" x14ac:dyDescent="0.25">
      <c r="A138" s="101"/>
      <c r="B138" s="18" t="s">
        <v>134</v>
      </c>
      <c r="C138" s="17" t="s">
        <v>10</v>
      </c>
      <c r="D138" s="16">
        <f>SUM(D139)</f>
        <v>12.4</v>
      </c>
      <c r="E138" s="73">
        <f>SUM(E139)</f>
        <v>0</v>
      </c>
    </row>
    <row r="139" spans="1:6" s="43" customFormat="1" ht="12.75" customHeight="1" x14ac:dyDescent="0.25">
      <c r="A139" s="101"/>
      <c r="B139" s="12" t="s">
        <v>9</v>
      </c>
      <c r="C139" s="6"/>
      <c r="D139" s="11">
        <v>12.4</v>
      </c>
      <c r="E139" s="48"/>
      <c r="F139" s="63"/>
    </row>
    <row r="140" spans="1:6" s="43" customFormat="1" ht="27" x14ac:dyDescent="0.25">
      <c r="A140" s="101"/>
      <c r="B140" s="29" t="s">
        <v>141</v>
      </c>
      <c r="C140" s="17" t="s">
        <v>22</v>
      </c>
      <c r="D140" s="22">
        <f t="shared" ref="D140" si="40">SUM(D141:D142)</f>
        <v>16.899999999999999</v>
      </c>
      <c r="E140" s="71">
        <f t="shared" ref="E140" si="41">SUM(E141:E142)</f>
        <v>0</v>
      </c>
    </row>
    <row r="141" spans="1:6" s="43" customFormat="1" ht="12.75" customHeight="1" x14ac:dyDescent="0.25">
      <c r="A141" s="102"/>
      <c r="B141" s="45" t="s">
        <v>9</v>
      </c>
      <c r="C141" s="105"/>
      <c r="D141" s="11">
        <v>14</v>
      </c>
      <c r="E141" s="48"/>
      <c r="F141" s="63"/>
    </row>
    <row r="142" spans="1:6" s="43" customFormat="1" ht="12.75" customHeight="1" x14ac:dyDescent="0.25">
      <c r="A142" s="102"/>
      <c r="B142" s="47" t="s">
        <v>16</v>
      </c>
      <c r="C142" s="103"/>
      <c r="D142" s="11">
        <v>2.9</v>
      </c>
      <c r="E142" s="48"/>
    </row>
    <row r="143" spans="1:6" s="43" customFormat="1" ht="15" customHeight="1" x14ac:dyDescent="0.25">
      <c r="A143" s="101"/>
      <c r="B143" s="32" t="s">
        <v>142</v>
      </c>
      <c r="C143" s="17" t="s">
        <v>24</v>
      </c>
      <c r="D143" s="22">
        <f t="shared" ref="D143" si="42">SUM(D144)</f>
        <v>4.4000000000000004</v>
      </c>
      <c r="E143" s="71">
        <f t="shared" ref="E143" si="43">SUM(E144)</f>
        <v>0</v>
      </c>
    </row>
    <row r="144" spans="1:6" s="43" customFormat="1" ht="12.75" customHeight="1" x14ac:dyDescent="0.25">
      <c r="A144" s="101"/>
      <c r="B144" s="12" t="s">
        <v>9</v>
      </c>
      <c r="C144" s="6"/>
      <c r="D144" s="11">
        <v>4.4000000000000004</v>
      </c>
      <c r="E144" s="5"/>
      <c r="F144" s="63"/>
    </row>
    <row r="145" spans="1:6" s="43" customFormat="1" ht="18" customHeight="1" x14ac:dyDescent="0.25">
      <c r="A145" s="107" t="s">
        <v>52</v>
      </c>
      <c r="B145" s="30" t="s">
        <v>53</v>
      </c>
      <c r="C145" s="37"/>
      <c r="D145" s="31">
        <f>SUM(D146+D148+D151+D153)</f>
        <v>62.1</v>
      </c>
      <c r="E145" s="72">
        <f>SUM(E146+E148+E151)</f>
        <v>0</v>
      </c>
    </row>
    <row r="146" spans="1:6" s="43" customFormat="1" ht="15" customHeight="1" x14ac:dyDescent="0.25">
      <c r="A146" s="108"/>
      <c r="B146" s="18" t="s">
        <v>134</v>
      </c>
      <c r="C146" s="17" t="s">
        <v>10</v>
      </c>
      <c r="D146" s="16">
        <f>SUM(D147)</f>
        <v>21.6</v>
      </c>
      <c r="E146" s="73">
        <f>SUM(E147)</f>
        <v>0</v>
      </c>
    </row>
    <row r="147" spans="1:6" s="43" customFormat="1" ht="12.75" customHeight="1" x14ac:dyDescent="0.25">
      <c r="A147" s="108"/>
      <c r="B147" s="12" t="s">
        <v>9</v>
      </c>
      <c r="C147" s="6"/>
      <c r="D147" s="11">
        <v>21.6</v>
      </c>
      <c r="E147" s="48"/>
      <c r="F147" s="63"/>
    </row>
    <row r="148" spans="1:6" s="43" customFormat="1" ht="27" x14ac:dyDescent="0.25">
      <c r="A148" s="108"/>
      <c r="B148" s="29" t="s">
        <v>139</v>
      </c>
      <c r="C148" s="17" t="s">
        <v>22</v>
      </c>
      <c r="D148" s="22">
        <f>SUM(D149:D150)</f>
        <v>32.900000000000006</v>
      </c>
      <c r="E148" s="71">
        <f t="shared" ref="E148" si="44">SUM(E149:E150)</f>
        <v>0</v>
      </c>
    </row>
    <row r="149" spans="1:6" s="43" customFormat="1" ht="12.75" customHeight="1" x14ac:dyDescent="0.25">
      <c r="A149" s="108"/>
      <c r="B149" s="45" t="s">
        <v>9</v>
      </c>
      <c r="C149" s="105"/>
      <c r="D149" s="11">
        <v>23.6</v>
      </c>
      <c r="E149" s="48"/>
      <c r="F149" s="67"/>
    </row>
    <row r="150" spans="1:6" s="43" customFormat="1" ht="12.75" customHeight="1" x14ac:dyDescent="0.25">
      <c r="A150" s="108"/>
      <c r="B150" s="47" t="s">
        <v>16</v>
      </c>
      <c r="C150" s="103"/>
      <c r="D150" s="11">
        <v>9.3000000000000007</v>
      </c>
      <c r="E150" s="48"/>
      <c r="F150" s="67"/>
    </row>
    <row r="151" spans="1:6" s="43" customFormat="1" ht="15" customHeight="1" x14ac:dyDescent="0.25">
      <c r="A151" s="108"/>
      <c r="B151" s="32" t="s">
        <v>142</v>
      </c>
      <c r="C151" s="17" t="s">
        <v>24</v>
      </c>
      <c r="D151" s="22">
        <f t="shared" ref="D151" si="45">SUM(D152)</f>
        <v>6.3</v>
      </c>
      <c r="E151" s="71">
        <f t="shared" ref="E151" si="46">SUM(E152)</f>
        <v>0</v>
      </c>
      <c r="F151" s="54"/>
    </row>
    <row r="152" spans="1:6" s="43" customFormat="1" ht="12.75" customHeight="1" x14ac:dyDescent="0.25">
      <c r="A152" s="108"/>
      <c r="B152" s="12" t="s">
        <v>9</v>
      </c>
      <c r="C152" s="6"/>
      <c r="D152" s="11">
        <v>6.3</v>
      </c>
      <c r="E152" s="5"/>
      <c r="F152" s="63"/>
    </row>
    <row r="153" spans="1:6" s="43" customFormat="1" ht="15" customHeight="1" x14ac:dyDescent="0.25">
      <c r="A153" s="108"/>
      <c r="B153" s="21" t="s">
        <v>140</v>
      </c>
      <c r="C153" s="20" t="s">
        <v>28</v>
      </c>
      <c r="D153" s="22">
        <f>SUM(D154)</f>
        <v>1.3</v>
      </c>
      <c r="E153" s="71">
        <f>SUM(E154)</f>
        <v>0</v>
      </c>
      <c r="F153" s="63"/>
    </row>
    <row r="154" spans="1:6" s="43" customFormat="1" ht="12.75" customHeight="1" x14ac:dyDescent="0.25">
      <c r="A154" s="124"/>
      <c r="B154" s="12" t="s">
        <v>9</v>
      </c>
      <c r="C154" s="6"/>
      <c r="D154" s="11">
        <v>1.3</v>
      </c>
      <c r="E154" s="5"/>
      <c r="F154" s="63"/>
    </row>
    <row r="155" spans="1:6" s="43" customFormat="1" ht="18" customHeight="1" x14ac:dyDescent="0.25">
      <c r="A155" s="101" t="s">
        <v>54</v>
      </c>
      <c r="B155" s="74" t="s">
        <v>55</v>
      </c>
      <c r="C155" s="35"/>
      <c r="D155" s="31">
        <f>SUM(D157:D158)</f>
        <v>1162.0999999999999</v>
      </c>
      <c r="E155" s="31">
        <f>SUM(E157:E158)</f>
        <v>1072.7</v>
      </c>
      <c r="F155" s="54"/>
    </row>
    <row r="156" spans="1:6" s="43" customFormat="1" ht="15" customHeight="1" x14ac:dyDescent="0.25">
      <c r="A156" s="102"/>
      <c r="B156" s="18" t="s">
        <v>134</v>
      </c>
      <c r="C156" s="17" t="s">
        <v>10</v>
      </c>
      <c r="D156" s="16">
        <f>SUM(D157:D158)</f>
        <v>1162.0999999999999</v>
      </c>
      <c r="E156" s="16">
        <f>SUM(E157:E158)</f>
        <v>1072.7</v>
      </c>
      <c r="F156" s="54"/>
    </row>
    <row r="157" spans="1:6" s="43" customFormat="1" ht="12.75" customHeight="1" x14ac:dyDescent="0.25">
      <c r="A157" s="102"/>
      <c r="B157" s="53" t="s">
        <v>14</v>
      </c>
      <c r="C157" s="105"/>
      <c r="D157" s="11">
        <v>1112.5999999999999</v>
      </c>
      <c r="E157" s="11">
        <v>1032.2</v>
      </c>
      <c r="F157" s="54"/>
    </row>
    <row r="158" spans="1:6" s="43" customFormat="1" ht="12.75" customHeight="1" x14ac:dyDescent="0.25">
      <c r="A158" s="102"/>
      <c r="B158" s="47" t="s">
        <v>9</v>
      </c>
      <c r="C158" s="103"/>
      <c r="D158" s="11">
        <v>49.5</v>
      </c>
      <c r="E158" s="11">
        <v>40.5</v>
      </c>
      <c r="F158" s="54"/>
    </row>
    <row r="159" spans="1:6" s="43" customFormat="1" ht="18" customHeight="1" x14ac:dyDescent="0.25">
      <c r="A159" s="101" t="s">
        <v>56</v>
      </c>
      <c r="B159" s="34" t="s">
        <v>57</v>
      </c>
      <c r="C159" s="37"/>
      <c r="D159" s="31">
        <f>SUM(D160+D162)</f>
        <v>1429.6999999999998</v>
      </c>
      <c r="E159" s="31">
        <f t="shared" ref="D159:E159" si="47">SUM(E160+E162)</f>
        <v>1162.5</v>
      </c>
      <c r="F159" s="54"/>
    </row>
    <row r="160" spans="1:6" s="43" customFormat="1" ht="15" customHeight="1" x14ac:dyDescent="0.25">
      <c r="A160" s="101"/>
      <c r="B160" s="18" t="s">
        <v>134</v>
      </c>
      <c r="C160" s="17" t="s">
        <v>10</v>
      </c>
      <c r="D160" s="16">
        <f>SUM(D161)</f>
        <v>34</v>
      </c>
      <c r="E160" s="73">
        <f>SUM(E161)</f>
        <v>0</v>
      </c>
      <c r="F160" s="54"/>
    </row>
    <row r="161" spans="1:6" s="43" customFormat="1" ht="12.75" customHeight="1" x14ac:dyDescent="0.25">
      <c r="A161" s="101"/>
      <c r="B161" s="76" t="s">
        <v>14</v>
      </c>
      <c r="C161" s="6"/>
      <c r="D161" s="11">
        <v>34</v>
      </c>
      <c r="E161" s="11"/>
      <c r="F161" s="64"/>
    </row>
    <row r="162" spans="1:6" s="43" customFormat="1" ht="30.75" customHeight="1" x14ac:dyDescent="0.25">
      <c r="A162" s="102"/>
      <c r="B162" s="21" t="s">
        <v>138</v>
      </c>
      <c r="C162" s="20" t="s">
        <v>17</v>
      </c>
      <c r="D162" s="22">
        <f>SUM(D163:D165)</f>
        <v>1395.6999999999998</v>
      </c>
      <c r="E162" s="22">
        <f>SUM(E163:E165)</f>
        <v>1162.5</v>
      </c>
      <c r="F162" s="54"/>
    </row>
    <row r="163" spans="1:6" s="43" customFormat="1" ht="12.75" customHeight="1" x14ac:dyDescent="0.25">
      <c r="A163" s="102"/>
      <c r="B163" s="46" t="s">
        <v>19</v>
      </c>
      <c r="C163" s="103"/>
      <c r="D163" s="11">
        <v>815.3</v>
      </c>
      <c r="E163" s="11">
        <v>786.1</v>
      </c>
      <c r="F163" s="63"/>
    </row>
    <row r="164" spans="1:6" s="43" customFormat="1" ht="12.75" customHeight="1" x14ac:dyDescent="0.25">
      <c r="A164" s="102"/>
      <c r="B164" s="46" t="s">
        <v>9</v>
      </c>
      <c r="C164" s="103"/>
      <c r="D164" s="11">
        <v>577.79999999999995</v>
      </c>
      <c r="E164" s="11">
        <v>376.4</v>
      </c>
      <c r="F164" s="63"/>
    </row>
    <row r="165" spans="1:6" s="43" customFormat="1" ht="12.75" customHeight="1" x14ac:dyDescent="0.25">
      <c r="A165" s="102"/>
      <c r="B165" s="47" t="s">
        <v>16</v>
      </c>
      <c r="C165" s="104"/>
      <c r="D165" s="11">
        <v>2.6</v>
      </c>
      <c r="E165" s="48"/>
      <c r="F165" s="54"/>
    </row>
    <row r="166" spans="1:6" s="43" customFormat="1" ht="18" customHeight="1" x14ac:dyDescent="0.25">
      <c r="A166" s="101" t="s">
        <v>58</v>
      </c>
      <c r="B166" s="34" t="s">
        <v>60</v>
      </c>
      <c r="C166" s="37"/>
      <c r="D166" s="31">
        <f>SUM(D167+D169)</f>
        <v>1419.6000000000001</v>
      </c>
      <c r="E166" s="31">
        <f t="shared" ref="D166:E166" si="48">SUM(E167+E169)</f>
        <v>1114.5</v>
      </c>
      <c r="F166" s="54"/>
    </row>
    <row r="167" spans="1:6" s="43" customFormat="1" ht="15" customHeight="1" x14ac:dyDescent="0.25">
      <c r="A167" s="101"/>
      <c r="B167" s="18" t="s">
        <v>134</v>
      </c>
      <c r="C167" s="17" t="s">
        <v>10</v>
      </c>
      <c r="D167" s="16">
        <f>SUM(D168)</f>
        <v>30</v>
      </c>
      <c r="E167" s="73">
        <f>SUM(E168)</f>
        <v>0</v>
      </c>
      <c r="F167" s="54"/>
    </row>
    <row r="168" spans="1:6" s="43" customFormat="1" ht="12.75" customHeight="1" x14ac:dyDescent="0.25">
      <c r="A168" s="101"/>
      <c r="B168" s="76" t="s">
        <v>14</v>
      </c>
      <c r="C168" s="6"/>
      <c r="D168" s="11">
        <v>30</v>
      </c>
      <c r="E168" s="11"/>
      <c r="F168" s="64"/>
    </row>
    <row r="169" spans="1:6" s="43" customFormat="1" ht="30.75" customHeight="1" x14ac:dyDescent="0.25">
      <c r="A169" s="102"/>
      <c r="B169" s="21" t="s">
        <v>143</v>
      </c>
      <c r="C169" s="20" t="s">
        <v>17</v>
      </c>
      <c r="D169" s="22">
        <f>SUM(D170:D172)</f>
        <v>1389.6000000000001</v>
      </c>
      <c r="E169" s="22">
        <f>SUM(E170:E172)</f>
        <v>1114.5</v>
      </c>
      <c r="F169" s="54"/>
    </row>
    <row r="170" spans="1:6" s="43" customFormat="1" ht="12.75" customHeight="1" x14ac:dyDescent="0.25">
      <c r="A170" s="102"/>
      <c r="B170" s="46" t="s">
        <v>19</v>
      </c>
      <c r="C170" s="103"/>
      <c r="D170" s="11">
        <v>749.2</v>
      </c>
      <c r="E170" s="11">
        <v>724.2</v>
      </c>
      <c r="F170" s="63"/>
    </row>
    <row r="171" spans="1:6" s="43" customFormat="1" ht="12.75" customHeight="1" x14ac:dyDescent="0.25">
      <c r="A171" s="102"/>
      <c r="B171" s="46" t="s">
        <v>9</v>
      </c>
      <c r="C171" s="103"/>
      <c r="D171" s="11">
        <v>623</v>
      </c>
      <c r="E171" s="11">
        <v>390.3</v>
      </c>
      <c r="F171" s="63"/>
    </row>
    <row r="172" spans="1:6" s="43" customFormat="1" ht="12.75" customHeight="1" x14ac:dyDescent="0.25">
      <c r="A172" s="102"/>
      <c r="B172" s="47" t="s">
        <v>16</v>
      </c>
      <c r="C172" s="104"/>
      <c r="D172" s="11">
        <v>17.399999999999999</v>
      </c>
      <c r="E172" s="11"/>
      <c r="F172" s="54"/>
    </row>
    <row r="173" spans="1:6" s="43" customFormat="1" ht="18" customHeight="1" x14ac:dyDescent="0.25">
      <c r="A173" s="106" t="s">
        <v>59</v>
      </c>
      <c r="B173" s="34" t="s">
        <v>63</v>
      </c>
      <c r="C173" s="35"/>
      <c r="D173" s="31">
        <f>SUM(D174+D176)</f>
        <v>1966.3</v>
      </c>
      <c r="E173" s="31">
        <f t="shared" ref="D173:E173" si="49">SUM(E174+E176)</f>
        <v>1576.7</v>
      </c>
      <c r="F173" s="54"/>
    </row>
    <row r="174" spans="1:6" s="43" customFormat="1" ht="15" customHeight="1" x14ac:dyDescent="0.25">
      <c r="A174" s="109"/>
      <c r="B174" s="18" t="s">
        <v>134</v>
      </c>
      <c r="C174" s="17" t="s">
        <v>10</v>
      </c>
      <c r="D174" s="16">
        <f>SUM(D175)</f>
        <v>28</v>
      </c>
      <c r="E174" s="73">
        <f>SUM(E175)</f>
        <v>0</v>
      </c>
      <c r="F174" s="54"/>
    </row>
    <row r="175" spans="1:6" s="43" customFormat="1" ht="12.75" customHeight="1" x14ac:dyDescent="0.25">
      <c r="A175" s="109"/>
      <c r="B175" s="76" t="s">
        <v>14</v>
      </c>
      <c r="C175" s="6"/>
      <c r="D175" s="11">
        <v>28</v>
      </c>
      <c r="E175" s="11"/>
      <c r="F175" s="44"/>
    </row>
    <row r="176" spans="1:6" s="43" customFormat="1" ht="30.75" customHeight="1" x14ac:dyDescent="0.25">
      <c r="A176" s="108"/>
      <c r="B176" s="21" t="s">
        <v>138</v>
      </c>
      <c r="C176" s="20" t="s">
        <v>17</v>
      </c>
      <c r="D176" s="22">
        <f>SUM(D177:D180)</f>
        <v>1938.3</v>
      </c>
      <c r="E176" s="22">
        <f>SUM(E177:E180)</f>
        <v>1576.7</v>
      </c>
      <c r="F176" s="44"/>
    </row>
    <row r="177" spans="1:6" s="43" customFormat="1" ht="12.75" customHeight="1" x14ac:dyDescent="0.25">
      <c r="A177" s="108"/>
      <c r="B177" s="46" t="s">
        <v>18</v>
      </c>
      <c r="C177" s="78"/>
      <c r="D177" s="11">
        <v>7.1</v>
      </c>
      <c r="E177" s="11">
        <v>4.2</v>
      </c>
      <c r="F177" s="44"/>
    </row>
    <row r="178" spans="1:6" s="43" customFormat="1" ht="12.75" customHeight="1" x14ac:dyDescent="0.25">
      <c r="A178" s="108"/>
      <c r="B178" s="46" t="s">
        <v>19</v>
      </c>
      <c r="C178" s="103"/>
      <c r="D178" s="11">
        <v>896.9</v>
      </c>
      <c r="E178" s="11">
        <v>868.1</v>
      </c>
      <c r="F178" s="63"/>
    </row>
    <row r="179" spans="1:6" s="43" customFormat="1" ht="12.75" customHeight="1" x14ac:dyDescent="0.25">
      <c r="A179" s="108"/>
      <c r="B179" s="46" t="s">
        <v>9</v>
      </c>
      <c r="C179" s="103"/>
      <c r="D179" s="11">
        <v>1003.8</v>
      </c>
      <c r="E179" s="11">
        <v>704.4</v>
      </c>
    </row>
    <row r="180" spans="1:6" s="43" customFormat="1" ht="12.75" customHeight="1" x14ac:dyDescent="0.25">
      <c r="A180" s="108"/>
      <c r="B180" s="47" t="s">
        <v>16</v>
      </c>
      <c r="C180" s="104"/>
      <c r="D180" s="11">
        <v>30.5</v>
      </c>
      <c r="E180" s="48"/>
      <c r="F180" s="63"/>
    </row>
    <row r="181" spans="1:6" s="43" customFormat="1" ht="18" customHeight="1" x14ac:dyDescent="0.25">
      <c r="A181" s="106" t="s">
        <v>62</v>
      </c>
      <c r="B181" s="39" t="s">
        <v>65</v>
      </c>
      <c r="C181" s="35"/>
      <c r="D181" s="31">
        <f>SUM(D182+D184)</f>
        <v>2277</v>
      </c>
      <c r="E181" s="31">
        <f t="shared" ref="D181:E181" si="50">SUM(E182+E184)</f>
        <v>1827.8</v>
      </c>
    </row>
    <row r="182" spans="1:6" s="43" customFormat="1" ht="15" customHeight="1" x14ac:dyDescent="0.25">
      <c r="A182" s="106"/>
      <c r="B182" s="18" t="s">
        <v>134</v>
      </c>
      <c r="C182" s="17" t="s">
        <v>10</v>
      </c>
      <c r="D182" s="16">
        <f>SUM(D183)</f>
        <v>65</v>
      </c>
      <c r="E182" s="73">
        <f>SUM(E183)</f>
        <v>0</v>
      </c>
    </row>
    <row r="183" spans="1:6" s="43" customFormat="1" ht="12.75" customHeight="1" x14ac:dyDescent="0.25">
      <c r="A183" s="106"/>
      <c r="B183" s="76" t="s">
        <v>14</v>
      </c>
      <c r="C183" s="6"/>
      <c r="D183" s="11">
        <v>65</v>
      </c>
      <c r="E183" s="11"/>
      <c r="F183" s="64"/>
    </row>
    <row r="184" spans="1:6" s="43" customFormat="1" ht="30.75" customHeight="1" x14ac:dyDescent="0.25">
      <c r="A184" s="107"/>
      <c r="B184" s="21" t="s">
        <v>138</v>
      </c>
      <c r="C184" s="20" t="s">
        <v>17</v>
      </c>
      <c r="D184" s="22">
        <f>SUM(D185:D187)</f>
        <v>2212</v>
      </c>
      <c r="E184" s="22">
        <f>SUM(E185:E187)</f>
        <v>1827.8</v>
      </c>
    </row>
    <row r="185" spans="1:6" s="43" customFormat="1" ht="12.75" customHeight="1" x14ac:dyDescent="0.25">
      <c r="A185" s="107"/>
      <c r="B185" s="46" t="s">
        <v>19</v>
      </c>
      <c r="C185" s="103"/>
      <c r="D185" s="11">
        <v>1308.8</v>
      </c>
      <c r="E185" s="11">
        <v>1267.0999999999999</v>
      </c>
      <c r="F185" s="63"/>
    </row>
    <row r="186" spans="1:6" s="43" customFormat="1" ht="12.75" customHeight="1" x14ac:dyDescent="0.25">
      <c r="A186" s="107"/>
      <c r="B186" s="46" t="s">
        <v>9</v>
      </c>
      <c r="C186" s="103"/>
      <c r="D186" s="11">
        <v>895.7</v>
      </c>
      <c r="E186" s="11">
        <v>560.70000000000005</v>
      </c>
      <c r="F186" s="63"/>
    </row>
    <row r="187" spans="1:6" s="43" customFormat="1" ht="12.75" customHeight="1" x14ac:dyDescent="0.25">
      <c r="A187" s="107"/>
      <c r="B187" s="47" t="s">
        <v>16</v>
      </c>
      <c r="C187" s="104"/>
      <c r="D187" s="11">
        <v>7.5</v>
      </c>
      <c r="E187" s="48"/>
      <c r="F187" s="64"/>
    </row>
    <row r="188" spans="1:6" s="43" customFormat="1" ht="18" customHeight="1" x14ac:dyDescent="0.25">
      <c r="A188" s="113" t="s">
        <v>64</v>
      </c>
      <c r="B188" s="34" t="s">
        <v>67</v>
      </c>
      <c r="C188" s="35"/>
      <c r="D188" s="31">
        <f>SUM(D189+D191)</f>
        <v>1573.9999999999998</v>
      </c>
      <c r="E188" s="31">
        <f>SUM(E189+E191)</f>
        <v>1232.8999999999999</v>
      </c>
    </row>
    <row r="189" spans="1:6" s="43" customFormat="1" ht="15" customHeight="1" x14ac:dyDescent="0.25">
      <c r="A189" s="114"/>
      <c r="B189" s="40" t="s">
        <v>134</v>
      </c>
      <c r="C189" s="17" t="s">
        <v>10</v>
      </c>
      <c r="D189" s="16">
        <f>SUM(D190)</f>
        <v>45</v>
      </c>
      <c r="E189" s="73">
        <f>SUM(E190)</f>
        <v>0</v>
      </c>
    </row>
    <row r="190" spans="1:6" s="43" customFormat="1" ht="12.75" customHeight="1" x14ac:dyDescent="0.25">
      <c r="A190" s="114"/>
      <c r="B190" s="77" t="s">
        <v>14</v>
      </c>
      <c r="C190" s="6"/>
      <c r="D190" s="11">
        <v>45</v>
      </c>
      <c r="E190" s="11"/>
    </row>
    <row r="191" spans="1:6" s="43" customFormat="1" ht="30.75" customHeight="1" x14ac:dyDescent="0.25">
      <c r="A191" s="114"/>
      <c r="B191" s="21" t="s">
        <v>138</v>
      </c>
      <c r="C191" s="20" t="s">
        <v>17</v>
      </c>
      <c r="D191" s="22">
        <f>SUM(D192:D195)</f>
        <v>1528.9999999999998</v>
      </c>
      <c r="E191" s="22">
        <f>SUM(E192:E195)</f>
        <v>1232.8999999999999</v>
      </c>
    </row>
    <row r="192" spans="1:6" s="43" customFormat="1" ht="12.75" customHeight="1" x14ac:dyDescent="0.25">
      <c r="A192" s="114"/>
      <c r="B192" s="46" t="s">
        <v>18</v>
      </c>
      <c r="C192" s="78"/>
      <c r="D192" s="11">
        <v>10.6</v>
      </c>
      <c r="E192" s="11">
        <v>0.3</v>
      </c>
    </row>
    <row r="193" spans="1:6" s="43" customFormat="1" ht="12.75" customHeight="1" x14ac:dyDescent="0.25">
      <c r="A193" s="114"/>
      <c r="B193" s="55" t="s">
        <v>19</v>
      </c>
      <c r="C193" s="103"/>
      <c r="D193" s="11">
        <v>818.8</v>
      </c>
      <c r="E193" s="11">
        <v>790.9</v>
      </c>
      <c r="F193" s="63"/>
    </row>
    <row r="194" spans="1:6" s="43" customFormat="1" ht="12.75" customHeight="1" x14ac:dyDescent="0.25">
      <c r="A194" s="114"/>
      <c r="B194" s="55" t="s">
        <v>9</v>
      </c>
      <c r="C194" s="103"/>
      <c r="D194" s="11">
        <v>683.3</v>
      </c>
      <c r="E194" s="11">
        <v>441.7</v>
      </c>
    </row>
    <row r="195" spans="1:6" s="43" customFormat="1" ht="12.75" customHeight="1" x14ac:dyDescent="0.25">
      <c r="A195" s="114"/>
      <c r="B195" s="56" t="s">
        <v>16</v>
      </c>
      <c r="C195" s="104"/>
      <c r="D195" s="11">
        <v>16.3</v>
      </c>
      <c r="E195" s="48"/>
    </row>
    <row r="196" spans="1:6" s="43" customFormat="1" ht="18" customHeight="1" x14ac:dyDescent="0.25">
      <c r="A196" s="106" t="s">
        <v>66</v>
      </c>
      <c r="B196" s="39" t="s">
        <v>69</v>
      </c>
      <c r="C196" s="35"/>
      <c r="D196" s="31">
        <f>SUM(D197+D199)</f>
        <v>2552.0000000000005</v>
      </c>
      <c r="E196" s="31">
        <f t="shared" ref="D196:E196" si="51">SUM(E197+E199)</f>
        <v>2062</v>
      </c>
    </row>
    <row r="197" spans="1:6" s="43" customFormat="1" ht="15" customHeight="1" x14ac:dyDescent="0.25">
      <c r="A197" s="109"/>
      <c r="B197" s="18" t="s">
        <v>134</v>
      </c>
      <c r="C197" s="17" t="s">
        <v>10</v>
      </c>
      <c r="D197" s="16">
        <f>SUM(D198)</f>
        <v>50</v>
      </c>
      <c r="E197" s="73">
        <f>SUM(E198)</f>
        <v>0</v>
      </c>
    </row>
    <row r="198" spans="1:6" s="43" customFormat="1" ht="12.75" customHeight="1" x14ac:dyDescent="0.25">
      <c r="A198" s="109"/>
      <c r="B198" s="76" t="s">
        <v>14</v>
      </c>
      <c r="C198" s="6"/>
      <c r="D198" s="11">
        <v>50</v>
      </c>
      <c r="E198" s="11"/>
    </row>
    <row r="199" spans="1:6" s="43" customFormat="1" ht="30.75" customHeight="1" x14ac:dyDescent="0.25">
      <c r="A199" s="108"/>
      <c r="B199" s="21" t="s">
        <v>138</v>
      </c>
      <c r="C199" s="20" t="s">
        <v>17</v>
      </c>
      <c r="D199" s="22">
        <f>SUM(D200:D202)</f>
        <v>2502.0000000000005</v>
      </c>
      <c r="E199" s="22">
        <f>SUM(E200:E202)</f>
        <v>2062</v>
      </c>
    </row>
    <row r="200" spans="1:6" s="43" customFormat="1" ht="12.75" customHeight="1" x14ac:dyDescent="0.25">
      <c r="A200" s="108"/>
      <c r="B200" s="46" t="s">
        <v>19</v>
      </c>
      <c r="C200" s="103"/>
      <c r="D200" s="11">
        <v>1722.9</v>
      </c>
      <c r="E200" s="11">
        <v>1660.7</v>
      </c>
      <c r="F200" s="63"/>
    </row>
    <row r="201" spans="1:6" s="43" customFormat="1" ht="12.75" customHeight="1" x14ac:dyDescent="0.25">
      <c r="A201" s="108"/>
      <c r="B201" s="46" t="s">
        <v>9</v>
      </c>
      <c r="C201" s="103"/>
      <c r="D201" s="11">
        <v>775.7</v>
      </c>
      <c r="E201" s="11">
        <v>401.3</v>
      </c>
      <c r="F201" s="63"/>
    </row>
    <row r="202" spans="1:6" s="43" customFormat="1" ht="12.75" customHeight="1" x14ac:dyDescent="0.25">
      <c r="A202" s="108"/>
      <c r="B202" s="47" t="s">
        <v>16</v>
      </c>
      <c r="C202" s="104"/>
      <c r="D202" s="11">
        <v>3.4</v>
      </c>
      <c r="E202" s="48"/>
      <c r="F202" s="63"/>
    </row>
    <row r="203" spans="1:6" s="43" customFormat="1" ht="18" customHeight="1" x14ac:dyDescent="0.25">
      <c r="A203" s="113" t="s">
        <v>68</v>
      </c>
      <c r="B203" s="34" t="s">
        <v>71</v>
      </c>
      <c r="C203" s="35"/>
      <c r="D203" s="31">
        <f>SUM(D204+D206)</f>
        <v>729.7</v>
      </c>
      <c r="E203" s="31">
        <f>SUM(E204+E206)</f>
        <v>609.79999999999995</v>
      </c>
    </row>
    <row r="204" spans="1:6" s="43" customFormat="1" ht="15" customHeight="1" x14ac:dyDescent="0.25">
      <c r="A204" s="114"/>
      <c r="B204" s="40" t="s">
        <v>134</v>
      </c>
      <c r="C204" s="17" t="s">
        <v>10</v>
      </c>
      <c r="D204" s="16">
        <f>SUM(D205)</f>
        <v>13</v>
      </c>
      <c r="E204" s="73">
        <f>SUM(E205)</f>
        <v>0</v>
      </c>
    </row>
    <row r="205" spans="1:6" s="43" customFormat="1" ht="12.75" customHeight="1" x14ac:dyDescent="0.25">
      <c r="A205" s="114"/>
      <c r="B205" s="77" t="s">
        <v>14</v>
      </c>
      <c r="C205" s="6"/>
      <c r="D205" s="11">
        <v>13</v>
      </c>
      <c r="E205" s="11"/>
      <c r="F205" s="63"/>
    </row>
    <row r="206" spans="1:6" s="43" customFormat="1" ht="30.75" customHeight="1" x14ac:dyDescent="0.25">
      <c r="A206" s="114"/>
      <c r="B206" s="21" t="s">
        <v>138</v>
      </c>
      <c r="C206" s="20" t="s">
        <v>17</v>
      </c>
      <c r="D206" s="22">
        <f>SUM(D207:D209)</f>
        <v>716.7</v>
      </c>
      <c r="E206" s="22">
        <f>SUM(E207:E209)</f>
        <v>609.79999999999995</v>
      </c>
    </row>
    <row r="207" spans="1:6" s="43" customFormat="1" ht="12.75" customHeight="1" x14ac:dyDescent="0.25">
      <c r="A207" s="114"/>
      <c r="B207" s="55" t="s">
        <v>19</v>
      </c>
      <c r="C207" s="103"/>
      <c r="D207" s="11">
        <v>369.7</v>
      </c>
      <c r="E207" s="11">
        <v>357.2</v>
      </c>
      <c r="F207" s="63"/>
    </row>
    <row r="208" spans="1:6" s="43" customFormat="1" ht="12.75" customHeight="1" x14ac:dyDescent="0.25">
      <c r="A208" s="114"/>
      <c r="B208" s="55" t="s">
        <v>9</v>
      </c>
      <c r="C208" s="103"/>
      <c r="D208" s="11">
        <v>328</v>
      </c>
      <c r="E208" s="11">
        <v>252.6</v>
      </c>
      <c r="F208" s="63"/>
    </row>
    <row r="209" spans="1:6" s="43" customFormat="1" ht="12.75" customHeight="1" x14ac:dyDescent="0.25">
      <c r="A209" s="114"/>
      <c r="B209" s="56" t="s">
        <v>16</v>
      </c>
      <c r="C209" s="104"/>
      <c r="D209" s="11">
        <v>19</v>
      </c>
      <c r="E209" s="48"/>
      <c r="F209" s="63"/>
    </row>
    <row r="210" spans="1:6" s="43" customFormat="1" ht="18" customHeight="1" x14ac:dyDescent="0.25">
      <c r="A210" s="101" t="s">
        <v>70</v>
      </c>
      <c r="B210" s="39" t="s">
        <v>74</v>
      </c>
      <c r="C210" s="35"/>
      <c r="D210" s="31">
        <f>SUM(D211+D213)</f>
        <v>1269.9000000000001</v>
      </c>
      <c r="E210" s="31">
        <f t="shared" ref="D210:E210" si="52">SUM(E211+E213)</f>
        <v>1036.3000000000002</v>
      </c>
    </row>
    <row r="211" spans="1:6" s="43" customFormat="1" ht="15" customHeight="1" x14ac:dyDescent="0.25">
      <c r="A211" s="101"/>
      <c r="B211" s="18" t="s">
        <v>134</v>
      </c>
      <c r="C211" s="17" t="s">
        <v>10</v>
      </c>
      <c r="D211" s="16">
        <f>SUM(D212)</f>
        <v>29</v>
      </c>
      <c r="E211" s="73">
        <f>SUM(E212)</f>
        <v>0</v>
      </c>
    </row>
    <row r="212" spans="1:6" s="43" customFormat="1" ht="12.75" customHeight="1" x14ac:dyDescent="0.25">
      <c r="A212" s="101"/>
      <c r="B212" s="76" t="s">
        <v>14</v>
      </c>
      <c r="C212" s="6"/>
      <c r="D212" s="11">
        <v>29</v>
      </c>
      <c r="E212" s="11"/>
    </row>
    <row r="213" spans="1:6" s="43" customFormat="1" ht="30.75" customHeight="1" x14ac:dyDescent="0.25">
      <c r="A213" s="102"/>
      <c r="B213" s="21" t="s">
        <v>143</v>
      </c>
      <c r="C213" s="20" t="s">
        <v>17</v>
      </c>
      <c r="D213" s="22">
        <f>SUM(D214:D217)</f>
        <v>1240.9000000000001</v>
      </c>
      <c r="E213" s="22">
        <f>SUM(E214:E217)</f>
        <v>1036.3000000000002</v>
      </c>
    </row>
    <row r="214" spans="1:6" s="43" customFormat="1" ht="12.75" customHeight="1" x14ac:dyDescent="0.25">
      <c r="A214" s="102"/>
      <c r="B214" s="46" t="s">
        <v>18</v>
      </c>
      <c r="C214" s="78"/>
      <c r="D214" s="11">
        <v>7.1</v>
      </c>
      <c r="E214" s="22"/>
    </row>
    <row r="215" spans="1:6" s="43" customFormat="1" ht="12.75" customHeight="1" x14ac:dyDescent="0.25">
      <c r="A215" s="102"/>
      <c r="B215" s="46" t="s">
        <v>19</v>
      </c>
      <c r="C215" s="103"/>
      <c r="D215" s="11">
        <v>669.4</v>
      </c>
      <c r="E215" s="11">
        <v>649.20000000000005</v>
      </c>
      <c r="F215" s="63"/>
    </row>
    <row r="216" spans="1:6" s="43" customFormat="1" ht="12.75" customHeight="1" x14ac:dyDescent="0.25">
      <c r="A216" s="102"/>
      <c r="B216" s="46" t="s">
        <v>9</v>
      </c>
      <c r="C216" s="103"/>
      <c r="D216" s="11">
        <v>541.4</v>
      </c>
      <c r="E216" s="11">
        <v>387.1</v>
      </c>
    </row>
    <row r="217" spans="1:6" s="43" customFormat="1" ht="12.75" customHeight="1" x14ac:dyDescent="0.25">
      <c r="A217" s="107"/>
      <c r="B217" s="47" t="s">
        <v>16</v>
      </c>
      <c r="C217" s="104"/>
      <c r="D217" s="11">
        <v>23</v>
      </c>
      <c r="E217" s="11"/>
      <c r="F217" s="66"/>
    </row>
    <row r="218" spans="1:6" s="43" customFormat="1" ht="18" customHeight="1" x14ac:dyDescent="0.25">
      <c r="A218" s="118" t="s">
        <v>72</v>
      </c>
      <c r="B218" s="39" t="s">
        <v>76</v>
      </c>
      <c r="C218" s="35"/>
      <c r="D218" s="31">
        <f>SUM(D219+D221)</f>
        <v>1288</v>
      </c>
      <c r="E218" s="31">
        <f>SUM(E219+E221)</f>
        <v>1088.4000000000001</v>
      </c>
    </row>
    <row r="219" spans="1:6" s="43" customFormat="1" ht="15" customHeight="1" x14ac:dyDescent="0.25">
      <c r="A219" s="119"/>
      <c r="B219" s="40" t="s">
        <v>134</v>
      </c>
      <c r="C219" s="17" t="s">
        <v>10</v>
      </c>
      <c r="D219" s="16">
        <f>SUM(D220)</f>
        <v>24</v>
      </c>
      <c r="E219" s="73">
        <f>SUM(E220)</f>
        <v>0</v>
      </c>
    </row>
    <row r="220" spans="1:6" s="43" customFormat="1" ht="12.75" customHeight="1" x14ac:dyDescent="0.25">
      <c r="A220" s="119"/>
      <c r="B220" s="77" t="s">
        <v>14</v>
      </c>
      <c r="C220" s="6"/>
      <c r="D220" s="11">
        <v>24</v>
      </c>
      <c r="E220" s="11"/>
    </row>
    <row r="221" spans="1:6" s="43" customFormat="1" ht="30.75" customHeight="1" x14ac:dyDescent="0.25">
      <c r="A221" s="119"/>
      <c r="B221" s="21" t="s">
        <v>143</v>
      </c>
      <c r="C221" s="20" t="s">
        <v>17</v>
      </c>
      <c r="D221" s="22">
        <f>SUM(D222:D224)</f>
        <v>1264</v>
      </c>
      <c r="E221" s="22">
        <f>SUM(E222:E224)</f>
        <v>1088.4000000000001</v>
      </c>
    </row>
    <row r="222" spans="1:6" s="43" customFormat="1" ht="12.75" customHeight="1" x14ac:dyDescent="0.25">
      <c r="A222" s="119"/>
      <c r="B222" s="55" t="s">
        <v>19</v>
      </c>
      <c r="C222" s="103"/>
      <c r="D222" s="11">
        <v>491.6</v>
      </c>
      <c r="E222" s="11">
        <v>476.4</v>
      </c>
      <c r="F222" s="63"/>
    </row>
    <row r="223" spans="1:6" s="43" customFormat="1" ht="12.75" customHeight="1" x14ac:dyDescent="0.25">
      <c r="A223" s="119"/>
      <c r="B223" s="55" t="s">
        <v>9</v>
      </c>
      <c r="C223" s="103"/>
      <c r="D223" s="11">
        <v>749.9</v>
      </c>
      <c r="E223" s="11">
        <v>612</v>
      </c>
      <c r="F223" s="66"/>
    </row>
    <row r="224" spans="1:6" s="43" customFormat="1" ht="12.75" customHeight="1" x14ac:dyDescent="0.25">
      <c r="A224" s="119"/>
      <c r="B224" s="56" t="s">
        <v>16</v>
      </c>
      <c r="C224" s="104"/>
      <c r="D224" s="11">
        <v>22.5</v>
      </c>
      <c r="E224" s="11"/>
    </row>
    <row r="225" spans="1:6" s="43" customFormat="1" ht="18" customHeight="1" x14ac:dyDescent="0.25">
      <c r="A225" s="115" t="s">
        <v>73</v>
      </c>
      <c r="B225" s="34" t="s">
        <v>149</v>
      </c>
      <c r="C225" s="35"/>
      <c r="D225" s="31">
        <f>SUM(D226+D228)</f>
        <v>888.7</v>
      </c>
      <c r="E225" s="31">
        <f t="shared" ref="D225:E225" si="53">SUM(E226+E228)</f>
        <v>702.2</v>
      </c>
    </row>
    <row r="226" spans="1:6" s="43" customFormat="1" ht="15" customHeight="1" x14ac:dyDescent="0.25">
      <c r="A226" s="116"/>
      <c r="B226" s="40" t="s">
        <v>134</v>
      </c>
      <c r="C226" s="17" t="s">
        <v>10</v>
      </c>
      <c r="D226" s="16">
        <f>SUM(D227)</f>
        <v>14.5</v>
      </c>
      <c r="E226" s="73">
        <f>SUM(E227)</f>
        <v>0</v>
      </c>
    </row>
    <row r="227" spans="1:6" s="43" customFormat="1" ht="12.75" customHeight="1" x14ac:dyDescent="0.25">
      <c r="A227" s="116"/>
      <c r="B227" s="77" t="s">
        <v>14</v>
      </c>
      <c r="C227" s="6"/>
      <c r="D227" s="11">
        <v>14.5</v>
      </c>
      <c r="E227" s="11"/>
    </row>
    <row r="228" spans="1:6" s="43" customFormat="1" ht="30.75" customHeight="1" x14ac:dyDescent="0.25">
      <c r="A228" s="116"/>
      <c r="B228" s="81" t="s">
        <v>138</v>
      </c>
      <c r="C228" s="20" t="s">
        <v>17</v>
      </c>
      <c r="D228" s="22">
        <f>SUM(D229:D231)</f>
        <v>874.2</v>
      </c>
      <c r="E228" s="22">
        <f>SUM(E229:E231)</f>
        <v>702.2</v>
      </c>
    </row>
    <row r="229" spans="1:6" s="43" customFormat="1" ht="12.75" customHeight="1" x14ac:dyDescent="0.25">
      <c r="A229" s="116"/>
      <c r="B229" s="55" t="s">
        <v>19</v>
      </c>
      <c r="C229" s="103"/>
      <c r="D229" s="11">
        <v>377.2</v>
      </c>
      <c r="E229" s="11">
        <v>365.1</v>
      </c>
      <c r="F229" s="63"/>
    </row>
    <row r="230" spans="1:6" s="43" customFormat="1" ht="12.75" customHeight="1" x14ac:dyDescent="0.25">
      <c r="A230" s="116"/>
      <c r="B230" s="55" t="s">
        <v>9</v>
      </c>
      <c r="C230" s="103"/>
      <c r="D230" s="11">
        <v>496.5</v>
      </c>
      <c r="E230" s="11">
        <v>337.1</v>
      </c>
      <c r="F230" s="66"/>
    </row>
    <row r="231" spans="1:6" s="43" customFormat="1" ht="12.75" customHeight="1" x14ac:dyDescent="0.25">
      <c r="A231" s="117"/>
      <c r="B231" s="56" t="s">
        <v>16</v>
      </c>
      <c r="C231" s="104"/>
      <c r="D231" s="11">
        <v>0.5</v>
      </c>
      <c r="E231" s="11"/>
      <c r="F231" s="66"/>
    </row>
    <row r="232" spans="1:6" s="43" customFormat="1" ht="18" customHeight="1" x14ac:dyDescent="0.25">
      <c r="A232" s="110" t="s">
        <v>75</v>
      </c>
      <c r="B232" s="34" t="s">
        <v>80</v>
      </c>
      <c r="C232" s="35"/>
      <c r="D232" s="31">
        <f>SUM(D233+D235)</f>
        <v>634.6</v>
      </c>
      <c r="E232" s="31">
        <f t="shared" ref="D232:E232" si="54">SUM(E233+E235)</f>
        <v>542.29999999999995</v>
      </c>
    </row>
    <row r="233" spans="1:6" s="43" customFormat="1" ht="15" customHeight="1" x14ac:dyDescent="0.25">
      <c r="A233" s="101"/>
      <c r="B233" s="18" t="s">
        <v>134</v>
      </c>
      <c r="C233" s="17" t="s">
        <v>10</v>
      </c>
      <c r="D233" s="16">
        <f>SUM(D234)</f>
        <v>14.5</v>
      </c>
      <c r="E233" s="73">
        <f>SUM(E234)</f>
        <v>0</v>
      </c>
    </row>
    <row r="234" spans="1:6" s="43" customFormat="1" ht="12.75" customHeight="1" x14ac:dyDescent="0.25">
      <c r="A234" s="101"/>
      <c r="B234" s="14" t="s">
        <v>14</v>
      </c>
      <c r="C234" s="6"/>
      <c r="D234" s="11">
        <v>14.5</v>
      </c>
      <c r="E234" s="11"/>
      <c r="F234" s="63"/>
    </row>
    <row r="235" spans="1:6" s="43" customFormat="1" ht="30.75" customHeight="1" x14ac:dyDescent="0.25">
      <c r="A235" s="101"/>
      <c r="B235" s="29" t="s">
        <v>138</v>
      </c>
      <c r="C235" s="20" t="s">
        <v>17</v>
      </c>
      <c r="D235" s="22">
        <f>SUM(D236:D238)</f>
        <v>620.1</v>
      </c>
      <c r="E235" s="22">
        <f>SUM(E236:E238)</f>
        <v>542.29999999999995</v>
      </c>
    </row>
    <row r="236" spans="1:6" s="43" customFormat="1" ht="12.75" customHeight="1" x14ac:dyDescent="0.25">
      <c r="A236" s="102"/>
      <c r="B236" s="46" t="s">
        <v>19</v>
      </c>
      <c r="C236" s="103"/>
      <c r="D236" s="11">
        <v>271</v>
      </c>
      <c r="E236" s="11">
        <v>261.8</v>
      </c>
      <c r="F236" s="63"/>
    </row>
    <row r="237" spans="1:6" s="43" customFormat="1" ht="12.75" customHeight="1" x14ac:dyDescent="0.25">
      <c r="A237" s="102"/>
      <c r="B237" s="46" t="s">
        <v>9</v>
      </c>
      <c r="C237" s="103"/>
      <c r="D237" s="11">
        <v>328.4</v>
      </c>
      <c r="E237" s="11">
        <v>280.5</v>
      </c>
      <c r="F237" s="63"/>
    </row>
    <row r="238" spans="1:6" s="43" customFormat="1" ht="12.75" customHeight="1" x14ac:dyDescent="0.25">
      <c r="A238" s="102"/>
      <c r="B238" s="47" t="s">
        <v>16</v>
      </c>
      <c r="C238" s="104"/>
      <c r="D238" s="11">
        <v>20.7</v>
      </c>
      <c r="E238" s="11"/>
      <c r="F238" s="63"/>
    </row>
    <row r="239" spans="1:6" s="43" customFormat="1" ht="18" customHeight="1" x14ac:dyDescent="0.25">
      <c r="A239" s="101" t="s">
        <v>77</v>
      </c>
      <c r="B239" s="34" t="s">
        <v>82</v>
      </c>
      <c r="C239" s="35"/>
      <c r="D239" s="31">
        <f>SUM(D240+D242)</f>
        <v>1362.3</v>
      </c>
      <c r="E239" s="31">
        <f t="shared" ref="D239:E239" si="55">SUM(E240+E242)</f>
        <v>1099.4000000000001</v>
      </c>
    </row>
    <row r="240" spans="1:6" s="43" customFormat="1" ht="15" customHeight="1" x14ac:dyDescent="0.25">
      <c r="A240" s="101"/>
      <c r="B240" s="18" t="s">
        <v>134</v>
      </c>
      <c r="C240" s="17" t="s">
        <v>10</v>
      </c>
      <c r="D240" s="16">
        <f>SUM(D241)</f>
        <v>24.5</v>
      </c>
      <c r="E240" s="73">
        <f>SUM(E241)</f>
        <v>0</v>
      </c>
    </row>
    <row r="241" spans="1:6" s="43" customFormat="1" ht="12.75" customHeight="1" x14ac:dyDescent="0.25">
      <c r="A241" s="101"/>
      <c r="B241" s="14" t="s">
        <v>14</v>
      </c>
      <c r="C241" s="6"/>
      <c r="D241" s="11">
        <v>24.5</v>
      </c>
      <c r="E241" s="11"/>
      <c r="F241" s="63"/>
    </row>
    <row r="242" spans="1:6" s="43" customFormat="1" ht="30.75" customHeight="1" x14ac:dyDescent="0.25">
      <c r="A242" s="101"/>
      <c r="B242" s="29" t="s">
        <v>138</v>
      </c>
      <c r="C242" s="20" t="s">
        <v>17</v>
      </c>
      <c r="D242" s="22">
        <f>SUM(D243:D245)</f>
        <v>1337.8</v>
      </c>
      <c r="E242" s="22">
        <f>SUM(E243:E245)</f>
        <v>1099.4000000000001</v>
      </c>
    </row>
    <row r="243" spans="1:6" s="43" customFormat="1" ht="12.75" customHeight="1" x14ac:dyDescent="0.25">
      <c r="A243" s="102"/>
      <c r="B243" s="46" t="s">
        <v>19</v>
      </c>
      <c r="C243" s="103"/>
      <c r="D243" s="11">
        <v>560.5</v>
      </c>
      <c r="E243" s="11">
        <v>541.4</v>
      </c>
      <c r="F243" s="63"/>
    </row>
    <row r="244" spans="1:6" s="43" customFormat="1" ht="12.75" customHeight="1" x14ac:dyDescent="0.25">
      <c r="A244" s="102"/>
      <c r="B244" s="46" t="s">
        <v>9</v>
      </c>
      <c r="C244" s="103"/>
      <c r="D244" s="11">
        <v>693.3</v>
      </c>
      <c r="E244" s="11">
        <v>558</v>
      </c>
      <c r="F244" s="63"/>
    </row>
    <row r="245" spans="1:6" s="43" customFormat="1" ht="12.75" customHeight="1" x14ac:dyDescent="0.25">
      <c r="A245" s="102"/>
      <c r="B245" s="47" t="s">
        <v>16</v>
      </c>
      <c r="C245" s="104"/>
      <c r="D245" s="11">
        <v>84</v>
      </c>
      <c r="E245" s="11"/>
      <c r="F245" s="63"/>
    </row>
    <row r="246" spans="1:6" s="43" customFormat="1" ht="18" customHeight="1" x14ac:dyDescent="0.25">
      <c r="A246" s="101" t="s">
        <v>78</v>
      </c>
      <c r="B246" s="34" t="s">
        <v>84</v>
      </c>
      <c r="C246" s="35"/>
      <c r="D246" s="31">
        <f>SUM(D247+D249)</f>
        <v>630.5</v>
      </c>
      <c r="E246" s="31">
        <f t="shared" ref="D246:E246" si="56">SUM(E247+E249)</f>
        <v>546.70000000000005</v>
      </c>
    </row>
    <row r="247" spans="1:6" s="43" customFormat="1" ht="15" customHeight="1" x14ac:dyDescent="0.25">
      <c r="A247" s="101"/>
      <c r="B247" s="18" t="s">
        <v>134</v>
      </c>
      <c r="C247" s="17" t="s">
        <v>10</v>
      </c>
      <c r="D247" s="16">
        <f>SUM(D248)</f>
        <v>6</v>
      </c>
      <c r="E247" s="73">
        <f>SUM(E248)</f>
        <v>0</v>
      </c>
    </row>
    <row r="248" spans="1:6" s="43" customFormat="1" ht="12.75" customHeight="1" x14ac:dyDescent="0.25">
      <c r="A248" s="101"/>
      <c r="B248" s="14" t="s">
        <v>14</v>
      </c>
      <c r="C248" s="6"/>
      <c r="D248" s="11">
        <v>6</v>
      </c>
      <c r="E248" s="11"/>
    </row>
    <row r="249" spans="1:6" s="43" customFormat="1" ht="30.75" customHeight="1" x14ac:dyDescent="0.25">
      <c r="A249" s="101"/>
      <c r="B249" s="29" t="s">
        <v>138</v>
      </c>
      <c r="C249" s="20" t="s">
        <v>17</v>
      </c>
      <c r="D249" s="22">
        <f>SUM(D250:D252)</f>
        <v>624.5</v>
      </c>
      <c r="E249" s="22">
        <f>SUM(E250:E252)</f>
        <v>546.70000000000005</v>
      </c>
    </row>
    <row r="250" spans="1:6" s="43" customFormat="1" ht="12.75" customHeight="1" x14ac:dyDescent="0.25">
      <c r="A250" s="102"/>
      <c r="B250" s="46" t="s">
        <v>19</v>
      </c>
      <c r="C250" s="103"/>
      <c r="D250" s="11">
        <v>240</v>
      </c>
      <c r="E250" s="11">
        <v>233</v>
      </c>
      <c r="F250" s="63"/>
    </row>
    <row r="251" spans="1:6" s="43" customFormat="1" ht="12.75" customHeight="1" x14ac:dyDescent="0.25">
      <c r="A251" s="102"/>
      <c r="B251" s="46" t="s">
        <v>9</v>
      </c>
      <c r="C251" s="103"/>
      <c r="D251" s="11">
        <v>361.3</v>
      </c>
      <c r="E251" s="11">
        <v>313.7</v>
      </c>
      <c r="F251" s="63"/>
    </row>
    <row r="252" spans="1:6" s="43" customFormat="1" ht="12.75" customHeight="1" x14ac:dyDescent="0.25">
      <c r="A252" s="102"/>
      <c r="B252" s="47" t="s">
        <v>16</v>
      </c>
      <c r="C252" s="104"/>
      <c r="D252" s="11">
        <v>23.2</v>
      </c>
      <c r="E252" s="11"/>
      <c r="F252" s="66"/>
    </row>
    <row r="253" spans="1:6" s="43" customFormat="1" ht="18" customHeight="1" x14ac:dyDescent="0.25">
      <c r="A253" s="101" t="s">
        <v>79</v>
      </c>
      <c r="B253" s="34" t="s">
        <v>86</v>
      </c>
      <c r="C253" s="35"/>
      <c r="D253" s="31">
        <f>SUM(D254+D256)</f>
        <v>1013.7</v>
      </c>
      <c r="E253" s="31">
        <f>SUM(E254+E256)</f>
        <v>865.5</v>
      </c>
    </row>
    <row r="254" spans="1:6" s="43" customFormat="1" ht="15" customHeight="1" x14ac:dyDescent="0.25">
      <c r="A254" s="101"/>
      <c r="B254" s="18" t="s">
        <v>134</v>
      </c>
      <c r="C254" s="17" t="s">
        <v>10</v>
      </c>
      <c r="D254" s="16">
        <f>SUM(D255)</f>
        <v>5</v>
      </c>
      <c r="E254" s="73">
        <f>SUM(E255)</f>
        <v>0</v>
      </c>
    </row>
    <row r="255" spans="1:6" s="43" customFormat="1" ht="12.75" customHeight="1" x14ac:dyDescent="0.25">
      <c r="A255" s="101"/>
      <c r="B255" s="76" t="s">
        <v>14</v>
      </c>
      <c r="C255" s="6"/>
      <c r="D255" s="11">
        <v>5</v>
      </c>
      <c r="E255" s="11"/>
      <c r="F255" s="63"/>
    </row>
    <row r="256" spans="1:6" s="43" customFormat="1" ht="30.75" customHeight="1" x14ac:dyDescent="0.25">
      <c r="A256" s="102"/>
      <c r="B256" s="21" t="s">
        <v>138</v>
      </c>
      <c r="C256" s="20" t="s">
        <v>17</v>
      </c>
      <c r="D256" s="22">
        <f>SUM(D257:D260)</f>
        <v>1008.7</v>
      </c>
      <c r="E256" s="22">
        <f>SUM(E257:E260)</f>
        <v>865.5</v>
      </c>
    </row>
    <row r="257" spans="1:6" s="43" customFormat="1" ht="12.75" customHeight="1" x14ac:dyDescent="0.25">
      <c r="A257" s="102"/>
      <c r="B257" s="46" t="s">
        <v>18</v>
      </c>
      <c r="C257" s="103"/>
      <c r="D257" s="11">
        <v>17.600000000000001</v>
      </c>
      <c r="E257" s="11">
        <v>13.4</v>
      </c>
    </row>
    <row r="258" spans="1:6" s="43" customFormat="1" ht="12.75" customHeight="1" x14ac:dyDescent="0.25">
      <c r="A258" s="102"/>
      <c r="B258" s="46" t="s">
        <v>19</v>
      </c>
      <c r="C258" s="103"/>
      <c r="D258" s="11">
        <v>303.5</v>
      </c>
      <c r="E258" s="11">
        <v>293.8</v>
      </c>
      <c r="F258" s="63"/>
    </row>
    <row r="259" spans="1:6" s="43" customFormat="1" ht="12.75" customHeight="1" x14ac:dyDescent="0.25">
      <c r="A259" s="102"/>
      <c r="B259" s="46" t="s">
        <v>9</v>
      </c>
      <c r="C259" s="103"/>
      <c r="D259" s="11">
        <v>643.4</v>
      </c>
      <c r="E259" s="11">
        <v>558.29999999999995</v>
      </c>
      <c r="F259" s="63"/>
    </row>
    <row r="260" spans="1:6" s="43" customFormat="1" ht="12.75" customHeight="1" x14ac:dyDescent="0.25">
      <c r="A260" s="102"/>
      <c r="B260" s="47" t="s">
        <v>16</v>
      </c>
      <c r="C260" s="104"/>
      <c r="D260" s="11">
        <v>44.2</v>
      </c>
      <c r="E260" s="11"/>
    </row>
    <row r="261" spans="1:6" s="43" customFormat="1" ht="18" customHeight="1" x14ac:dyDescent="0.25">
      <c r="A261" s="101" t="s">
        <v>81</v>
      </c>
      <c r="B261" s="34" t="s">
        <v>88</v>
      </c>
      <c r="C261" s="35"/>
      <c r="D261" s="31">
        <f>SUM(D262+D264)</f>
        <v>546.19999999999993</v>
      </c>
      <c r="E261" s="31">
        <f t="shared" ref="D261:E261" si="57">SUM(E262+E264)</f>
        <v>463.69999999999993</v>
      </c>
    </row>
    <row r="262" spans="1:6" s="43" customFormat="1" ht="15" customHeight="1" x14ac:dyDescent="0.25">
      <c r="A262" s="101"/>
      <c r="B262" s="18" t="s">
        <v>134</v>
      </c>
      <c r="C262" s="17" t="s">
        <v>10</v>
      </c>
      <c r="D262" s="16">
        <f>SUM(D263)</f>
        <v>6.8</v>
      </c>
      <c r="E262" s="73">
        <f>SUM(E263)</f>
        <v>0</v>
      </c>
    </row>
    <row r="263" spans="1:6" s="43" customFormat="1" ht="12.75" customHeight="1" x14ac:dyDescent="0.25">
      <c r="A263" s="101"/>
      <c r="B263" s="76" t="s">
        <v>14</v>
      </c>
      <c r="C263" s="6"/>
      <c r="D263" s="11">
        <v>6.8</v>
      </c>
      <c r="E263" s="11"/>
    </row>
    <row r="264" spans="1:6" s="43" customFormat="1" ht="30.75" customHeight="1" x14ac:dyDescent="0.25">
      <c r="A264" s="102"/>
      <c r="B264" s="21" t="s">
        <v>138</v>
      </c>
      <c r="C264" s="20" t="s">
        <v>17</v>
      </c>
      <c r="D264" s="22">
        <f>SUM(D265:D268)</f>
        <v>539.4</v>
      </c>
      <c r="E264" s="22">
        <f>SUM(E265:E268)</f>
        <v>463.69999999999993</v>
      </c>
    </row>
    <row r="265" spans="1:6" s="43" customFormat="1" ht="12.75" customHeight="1" x14ac:dyDescent="0.25">
      <c r="A265" s="102"/>
      <c r="B265" s="46" t="s">
        <v>18</v>
      </c>
      <c r="C265" s="103"/>
      <c r="D265" s="11">
        <v>7.1</v>
      </c>
      <c r="E265" s="11">
        <v>4.2</v>
      </c>
    </row>
    <row r="266" spans="1:6" s="43" customFormat="1" ht="12.75" customHeight="1" x14ac:dyDescent="0.25">
      <c r="A266" s="102"/>
      <c r="B266" s="46" t="s">
        <v>19</v>
      </c>
      <c r="C266" s="103"/>
      <c r="D266" s="11">
        <v>146</v>
      </c>
      <c r="E266" s="11">
        <v>141.1</v>
      </c>
      <c r="F266" s="63"/>
    </row>
    <row r="267" spans="1:6" s="43" customFormat="1" ht="12.75" customHeight="1" x14ac:dyDescent="0.25">
      <c r="A267" s="102"/>
      <c r="B267" s="46" t="s">
        <v>9</v>
      </c>
      <c r="C267" s="103"/>
      <c r="D267" s="11">
        <v>368.3</v>
      </c>
      <c r="E267" s="11">
        <v>318.39999999999998</v>
      </c>
    </row>
    <row r="268" spans="1:6" s="43" customFormat="1" ht="12.75" customHeight="1" x14ac:dyDescent="0.25">
      <c r="A268" s="102"/>
      <c r="B268" s="47" t="s">
        <v>16</v>
      </c>
      <c r="C268" s="104"/>
      <c r="D268" s="11">
        <v>18</v>
      </c>
      <c r="E268" s="11"/>
      <c r="F268" s="63"/>
    </row>
    <row r="269" spans="1:6" s="43" customFormat="1" ht="18" customHeight="1" x14ac:dyDescent="0.25">
      <c r="A269" s="101" t="s">
        <v>83</v>
      </c>
      <c r="B269" s="34" t="s">
        <v>90</v>
      </c>
      <c r="C269" s="35"/>
      <c r="D269" s="31">
        <f>SUM(D270+D272)</f>
        <v>580.79999999999995</v>
      </c>
      <c r="E269" s="31">
        <f t="shared" ref="D269:E269" si="58">SUM(E270+E272)</f>
        <v>487.8</v>
      </c>
    </row>
    <row r="270" spans="1:6" s="43" customFormat="1" ht="15" customHeight="1" x14ac:dyDescent="0.25">
      <c r="A270" s="101"/>
      <c r="B270" s="18" t="s">
        <v>134</v>
      </c>
      <c r="C270" s="17" t="s">
        <v>10</v>
      </c>
      <c r="D270" s="16">
        <f>SUM(D271)</f>
        <v>5</v>
      </c>
      <c r="E270" s="73">
        <f>SUM(E271)</f>
        <v>0</v>
      </c>
    </row>
    <row r="271" spans="1:6" s="43" customFormat="1" ht="12.75" customHeight="1" x14ac:dyDescent="0.25">
      <c r="A271" s="101"/>
      <c r="B271" s="76" t="s">
        <v>14</v>
      </c>
      <c r="C271" s="6"/>
      <c r="D271" s="11">
        <v>5</v>
      </c>
      <c r="E271" s="11"/>
      <c r="F271" s="63"/>
    </row>
    <row r="272" spans="1:6" s="43" customFormat="1" ht="30.75" customHeight="1" x14ac:dyDescent="0.25">
      <c r="A272" s="102"/>
      <c r="B272" s="21" t="s">
        <v>138</v>
      </c>
      <c r="C272" s="20" t="s">
        <v>17</v>
      </c>
      <c r="D272" s="22">
        <f>SUM(D273:D275)</f>
        <v>575.79999999999995</v>
      </c>
      <c r="E272" s="22">
        <f>SUM(E273:E275)</f>
        <v>487.8</v>
      </c>
    </row>
    <row r="273" spans="1:6" s="43" customFormat="1" ht="12.75" customHeight="1" x14ac:dyDescent="0.25">
      <c r="A273" s="102"/>
      <c r="B273" s="46" t="s">
        <v>19</v>
      </c>
      <c r="C273" s="111"/>
      <c r="D273" s="11">
        <v>199.7</v>
      </c>
      <c r="E273" s="11">
        <v>192.7</v>
      </c>
      <c r="F273" s="63"/>
    </row>
    <row r="274" spans="1:6" s="43" customFormat="1" ht="12.75" customHeight="1" x14ac:dyDescent="0.25">
      <c r="A274" s="102"/>
      <c r="B274" s="46" t="s">
        <v>9</v>
      </c>
      <c r="C274" s="111"/>
      <c r="D274" s="11">
        <v>351.7</v>
      </c>
      <c r="E274" s="11">
        <v>295.10000000000002</v>
      </c>
      <c r="F274" s="63"/>
    </row>
    <row r="275" spans="1:6" s="43" customFormat="1" ht="12.75" customHeight="1" x14ac:dyDescent="0.25">
      <c r="A275" s="102"/>
      <c r="B275" s="47" t="s">
        <v>16</v>
      </c>
      <c r="C275" s="112"/>
      <c r="D275" s="11">
        <v>24.4</v>
      </c>
      <c r="E275" s="11"/>
      <c r="F275" s="63"/>
    </row>
    <row r="276" spans="1:6" s="43" customFormat="1" ht="18" customHeight="1" x14ac:dyDescent="0.25">
      <c r="A276" s="101" t="s">
        <v>85</v>
      </c>
      <c r="B276" s="34" t="s">
        <v>91</v>
      </c>
      <c r="C276" s="35"/>
      <c r="D276" s="31">
        <f>SUM(D277+D279)</f>
        <v>967.19999999999993</v>
      </c>
      <c r="E276" s="31">
        <f>SUM(E277+E279)</f>
        <v>789.09999999999991</v>
      </c>
    </row>
    <row r="277" spans="1:6" s="43" customFormat="1" ht="15" customHeight="1" x14ac:dyDescent="0.25">
      <c r="A277" s="101"/>
      <c r="B277" s="18" t="s">
        <v>134</v>
      </c>
      <c r="C277" s="17" t="s">
        <v>10</v>
      </c>
      <c r="D277" s="16">
        <f>SUM(D278)</f>
        <v>12</v>
      </c>
      <c r="E277" s="73">
        <f>SUM(E278)</f>
        <v>0</v>
      </c>
    </row>
    <row r="278" spans="1:6" s="43" customFormat="1" ht="12.75" customHeight="1" x14ac:dyDescent="0.25">
      <c r="A278" s="101"/>
      <c r="B278" s="14" t="s">
        <v>14</v>
      </c>
      <c r="C278" s="6"/>
      <c r="D278" s="11">
        <v>12</v>
      </c>
      <c r="E278" s="11"/>
    </row>
    <row r="279" spans="1:6" s="43" customFormat="1" ht="30.75" customHeight="1" x14ac:dyDescent="0.25">
      <c r="A279" s="101"/>
      <c r="B279" s="29" t="s">
        <v>138</v>
      </c>
      <c r="C279" s="20" t="s">
        <v>17</v>
      </c>
      <c r="D279" s="22">
        <f>SUM(D280:D282)</f>
        <v>955.19999999999993</v>
      </c>
      <c r="E279" s="22">
        <f>SUM(E280:E282)</f>
        <v>789.09999999999991</v>
      </c>
    </row>
    <row r="280" spans="1:6" s="43" customFormat="1" ht="12.75" customHeight="1" x14ac:dyDescent="0.25">
      <c r="A280" s="102"/>
      <c r="B280" s="46" t="s">
        <v>19</v>
      </c>
      <c r="C280" s="111"/>
      <c r="D280" s="11">
        <v>397.5</v>
      </c>
      <c r="E280" s="11">
        <v>385.4</v>
      </c>
      <c r="F280" s="63"/>
    </row>
    <row r="281" spans="1:6" s="43" customFormat="1" ht="12.75" customHeight="1" x14ac:dyDescent="0.25">
      <c r="A281" s="102"/>
      <c r="B281" s="46" t="s">
        <v>9</v>
      </c>
      <c r="C281" s="111"/>
      <c r="D281" s="11">
        <v>492.3</v>
      </c>
      <c r="E281" s="11">
        <v>403.7</v>
      </c>
      <c r="F281" s="63"/>
    </row>
    <row r="282" spans="1:6" s="43" customFormat="1" ht="12.75" customHeight="1" x14ac:dyDescent="0.25">
      <c r="A282" s="102"/>
      <c r="B282" s="47" t="s">
        <v>16</v>
      </c>
      <c r="C282" s="112"/>
      <c r="D282" s="11">
        <v>65.400000000000006</v>
      </c>
      <c r="E282" s="11"/>
      <c r="F282" s="63"/>
    </row>
    <row r="283" spans="1:6" s="43" customFormat="1" ht="18" customHeight="1" x14ac:dyDescent="0.25">
      <c r="A283" s="106" t="s">
        <v>87</v>
      </c>
      <c r="B283" s="34" t="s">
        <v>93</v>
      </c>
      <c r="C283" s="35"/>
      <c r="D283" s="31">
        <f>SUM(D284+D288)</f>
        <v>527.20000000000005</v>
      </c>
      <c r="E283" s="31">
        <f>SUM(E284+E288)</f>
        <v>401</v>
      </c>
    </row>
    <row r="284" spans="1:6" s="43" customFormat="1" ht="30.75" customHeight="1" x14ac:dyDescent="0.25">
      <c r="A284" s="109"/>
      <c r="B284" s="85" t="s">
        <v>135</v>
      </c>
      <c r="C284" s="20" t="s">
        <v>17</v>
      </c>
      <c r="D284" s="22">
        <f>SUM(D285:D287)</f>
        <v>497.7</v>
      </c>
      <c r="E284" s="22">
        <f>SUM(E285:E287)</f>
        <v>396.7</v>
      </c>
    </row>
    <row r="285" spans="1:6" s="43" customFormat="1" ht="12.75" customHeight="1" x14ac:dyDescent="0.25">
      <c r="A285" s="108"/>
      <c r="B285" s="45" t="s">
        <v>19</v>
      </c>
      <c r="C285" s="78"/>
      <c r="D285" s="11">
        <v>125</v>
      </c>
      <c r="E285" s="11">
        <v>123.2</v>
      </c>
    </row>
    <row r="286" spans="1:6" s="43" customFormat="1" ht="12.95" customHeight="1" x14ac:dyDescent="0.25">
      <c r="A286" s="108"/>
      <c r="B286" s="46" t="s">
        <v>9</v>
      </c>
      <c r="C286" s="103"/>
      <c r="D286" s="11">
        <v>342.7</v>
      </c>
      <c r="E286" s="11">
        <v>273.5</v>
      </c>
      <c r="F286" s="63"/>
    </row>
    <row r="287" spans="1:6" s="43" customFormat="1" ht="12.95" customHeight="1" x14ac:dyDescent="0.25">
      <c r="A287" s="108"/>
      <c r="B287" s="47" t="s">
        <v>16</v>
      </c>
      <c r="C287" s="104"/>
      <c r="D287" s="11">
        <v>30</v>
      </c>
      <c r="E287" s="11"/>
      <c r="F287" s="63"/>
    </row>
    <row r="288" spans="1:6" s="43" customFormat="1" ht="15" customHeight="1" x14ac:dyDescent="0.25">
      <c r="A288" s="109"/>
      <c r="B288" s="18" t="s">
        <v>127</v>
      </c>
      <c r="C288" s="20" t="s">
        <v>21</v>
      </c>
      <c r="D288" s="22">
        <f t="shared" ref="D288:E288" si="59">SUM(D289)</f>
        <v>29.5</v>
      </c>
      <c r="E288" s="22">
        <f t="shared" si="59"/>
        <v>4.3</v>
      </c>
    </row>
    <row r="289" spans="1:6" s="43" customFormat="1" ht="12.95" customHeight="1" x14ac:dyDescent="0.25">
      <c r="A289" s="110"/>
      <c r="B289" s="12" t="s">
        <v>9</v>
      </c>
      <c r="C289" s="7"/>
      <c r="D289" s="11">
        <v>29.5</v>
      </c>
      <c r="E289" s="11">
        <v>4.3</v>
      </c>
    </row>
    <row r="290" spans="1:6" s="43" customFormat="1" ht="18" customHeight="1" x14ac:dyDescent="0.25">
      <c r="A290" s="101" t="s">
        <v>89</v>
      </c>
      <c r="B290" s="75" t="s">
        <v>96</v>
      </c>
      <c r="C290" s="37"/>
      <c r="D290" s="31">
        <f>SUM(D291)</f>
        <v>568.1</v>
      </c>
      <c r="E290" s="31">
        <f t="shared" ref="D290:E290" si="60">SUM(E291)</f>
        <v>500.6</v>
      </c>
    </row>
    <row r="291" spans="1:6" s="43" customFormat="1" ht="30.75" customHeight="1" x14ac:dyDescent="0.25">
      <c r="A291" s="102"/>
      <c r="B291" s="21" t="s">
        <v>135</v>
      </c>
      <c r="C291" s="20" t="s">
        <v>17</v>
      </c>
      <c r="D291" s="22">
        <f>SUM(D292:D294)</f>
        <v>568.1</v>
      </c>
      <c r="E291" s="22">
        <f>SUM(E292:E294)</f>
        <v>500.6</v>
      </c>
    </row>
    <row r="292" spans="1:6" s="43" customFormat="1" ht="12.75" customHeight="1" x14ac:dyDescent="0.25">
      <c r="A292" s="102"/>
      <c r="B292" s="46" t="s">
        <v>19</v>
      </c>
      <c r="C292" s="103"/>
      <c r="D292" s="11">
        <v>63</v>
      </c>
      <c r="E292" s="11">
        <v>62.1</v>
      </c>
      <c r="F292" s="63"/>
    </row>
    <row r="293" spans="1:6" s="43" customFormat="1" ht="12.75" customHeight="1" x14ac:dyDescent="0.25">
      <c r="A293" s="102"/>
      <c r="B293" s="46" t="s">
        <v>9</v>
      </c>
      <c r="C293" s="103"/>
      <c r="D293" s="11">
        <v>495.1</v>
      </c>
      <c r="E293" s="11">
        <v>438.5</v>
      </c>
    </row>
    <row r="294" spans="1:6" s="43" customFormat="1" ht="12.75" customHeight="1" x14ac:dyDescent="0.25">
      <c r="A294" s="102"/>
      <c r="B294" s="47" t="s">
        <v>16</v>
      </c>
      <c r="C294" s="104"/>
      <c r="D294" s="11">
        <v>10</v>
      </c>
      <c r="E294" s="11"/>
    </row>
    <row r="295" spans="1:6" s="43" customFormat="1" ht="18" customHeight="1" x14ac:dyDescent="0.25">
      <c r="A295" s="101" t="s">
        <v>92</v>
      </c>
      <c r="B295" s="34" t="s">
        <v>98</v>
      </c>
      <c r="C295" s="37"/>
      <c r="D295" s="31">
        <f>SUM(D296)</f>
        <v>1415.6</v>
      </c>
      <c r="E295" s="31">
        <f>SUM(E296)</f>
        <v>1153.4000000000001</v>
      </c>
    </row>
    <row r="296" spans="1:6" s="43" customFormat="1" ht="15" customHeight="1" x14ac:dyDescent="0.25">
      <c r="A296" s="101"/>
      <c r="B296" s="18" t="s">
        <v>127</v>
      </c>
      <c r="C296" s="20" t="s">
        <v>21</v>
      </c>
      <c r="D296" s="22">
        <f>SUM(D297:D299)</f>
        <v>1415.6</v>
      </c>
      <c r="E296" s="22">
        <f>SUM(E297:E299)</f>
        <v>1153.4000000000001</v>
      </c>
    </row>
    <row r="297" spans="1:6" s="43" customFormat="1" ht="12.75" customHeight="1" x14ac:dyDescent="0.25">
      <c r="A297" s="102"/>
      <c r="B297" s="45" t="s">
        <v>18</v>
      </c>
      <c r="C297" s="105"/>
      <c r="D297" s="11">
        <v>42</v>
      </c>
      <c r="E297" s="11"/>
    </row>
    <row r="298" spans="1:6" s="43" customFormat="1" ht="12.75" customHeight="1" x14ac:dyDescent="0.25">
      <c r="A298" s="102"/>
      <c r="B298" s="46" t="s">
        <v>9</v>
      </c>
      <c r="C298" s="103"/>
      <c r="D298" s="11">
        <v>1371.8</v>
      </c>
      <c r="E298" s="11">
        <v>1153.4000000000001</v>
      </c>
      <c r="F298" s="65"/>
    </row>
    <row r="299" spans="1:6" s="43" customFormat="1" ht="12.75" customHeight="1" x14ac:dyDescent="0.25">
      <c r="A299" s="102"/>
      <c r="B299" s="47" t="s">
        <v>16</v>
      </c>
      <c r="C299" s="104"/>
      <c r="D299" s="11">
        <v>1.8</v>
      </c>
      <c r="E299" s="11"/>
      <c r="F299" s="63"/>
    </row>
    <row r="300" spans="1:6" s="43" customFormat="1" ht="18" customHeight="1" x14ac:dyDescent="0.25">
      <c r="A300" s="106" t="s">
        <v>94</v>
      </c>
      <c r="B300" s="34" t="s">
        <v>100</v>
      </c>
      <c r="C300" s="37"/>
      <c r="D300" s="31">
        <f>SUM(D301)</f>
        <v>200.4</v>
      </c>
      <c r="E300" s="31">
        <f>SUM(E301)</f>
        <v>151.19999999999999</v>
      </c>
    </row>
    <row r="301" spans="1:6" s="43" customFormat="1" ht="15" customHeight="1" x14ac:dyDescent="0.25">
      <c r="A301" s="109"/>
      <c r="B301" s="18" t="s">
        <v>136</v>
      </c>
      <c r="C301" s="20" t="s">
        <v>21</v>
      </c>
      <c r="D301" s="22">
        <f>SUM(D302:D304)</f>
        <v>200.4</v>
      </c>
      <c r="E301" s="22">
        <f t="shared" ref="D301:E301" si="61">SUM(E302:E304)</f>
        <v>151.19999999999999</v>
      </c>
    </row>
    <row r="302" spans="1:6" s="43" customFormat="1" ht="12.75" customHeight="1" x14ac:dyDescent="0.25">
      <c r="A302" s="108"/>
      <c r="B302" s="45" t="s">
        <v>61</v>
      </c>
      <c r="C302" s="105"/>
      <c r="D302" s="11"/>
      <c r="E302" s="11"/>
    </row>
    <row r="303" spans="1:6" s="43" customFormat="1" ht="12.75" customHeight="1" x14ac:dyDescent="0.25">
      <c r="A303" s="108"/>
      <c r="B303" s="46" t="s">
        <v>9</v>
      </c>
      <c r="C303" s="103"/>
      <c r="D303" s="11">
        <v>197</v>
      </c>
      <c r="E303" s="11">
        <v>151.19999999999999</v>
      </c>
      <c r="F303" s="63"/>
    </row>
    <row r="304" spans="1:6" s="43" customFormat="1" ht="12.75" customHeight="1" x14ac:dyDescent="0.25">
      <c r="A304" s="108"/>
      <c r="B304" s="47" t="s">
        <v>16</v>
      </c>
      <c r="C304" s="104"/>
      <c r="D304" s="11">
        <v>3.4</v>
      </c>
      <c r="E304" s="11"/>
      <c r="F304" s="63"/>
    </row>
    <row r="305" spans="1:6" s="43" customFormat="1" ht="18" customHeight="1" x14ac:dyDescent="0.25">
      <c r="A305" s="101" t="s">
        <v>95</v>
      </c>
      <c r="B305" s="34" t="s">
        <v>102</v>
      </c>
      <c r="C305" s="37"/>
      <c r="D305" s="31">
        <f t="shared" ref="D305:E305" si="62">SUM(D306)</f>
        <v>279.2</v>
      </c>
      <c r="E305" s="31">
        <f t="shared" si="62"/>
        <v>173.2</v>
      </c>
    </row>
    <row r="306" spans="1:6" s="43" customFormat="1" ht="15" customHeight="1" x14ac:dyDescent="0.25">
      <c r="A306" s="101"/>
      <c r="B306" s="18" t="s">
        <v>136</v>
      </c>
      <c r="C306" s="20" t="s">
        <v>21</v>
      </c>
      <c r="D306" s="22">
        <f>SUM(D307:D308)</f>
        <v>279.2</v>
      </c>
      <c r="E306" s="22">
        <f>SUM(E307:E308)</f>
        <v>173.2</v>
      </c>
    </row>
    <row r="307" spans="1:6" s="43" customFormat="1" ht="12.75" customHeight="1" x14ac:dyDescent="0.25">
      <c r="A307" s="102"/>
      <c r="B307" s="46" t="s">
        <v>9</v>
      </c>
      <c r="C307" s="103"/>
      <c r="D307" s="11">
        <v>276.2</v>
      </c>
      <c r="E307" s="11">
        <v>173.2</v>
      </c>
      <c r="F307" s="63"/>
    </row>
    <row r="308" spans="1:6" s="43" customFormat="1" ht="12.75" customHeight="1" x14ac:dyDescent="0.25">
      <c r="A308" s="102"/>
      <c r="B308" s="47" t="s">
        <v>16</v>
      </c>
      <c r="C308" s="104"/>
      <c r="D308" s="11">
        <v>3</v>
      </c>
      <c r="E308" s="11"/>
      <c r="F308" s="63"/>
    </row>
    <row r="309" spans="1:6" s="43" customFormat="1" ht="18" customHeight="1" x14ac:dyDescent="0.25">
      <c r="A309" s="101" t="s">
        <v>97</v>
      </c>
      <c r="B309" s="34" t="s">
        <v>104</v>
      </c>
      <c r="C309" s="35"/>
      <c r="D309" s="31">
        <f>SUM(D310)</f>
        <v>211</v>
      </c>
      <c r="E309" s="31">
        <f t="shared" ref="D309:E309" si="63">SUM(E310)</f>
        <v>159</v>
      </c>
    </row>
    <row r="310" spans="1:6" s="43" customFormat="1" ht="15" customHeight="1" x14ac:dyDescent="0.25">
      <c r="A310" s="101"/>
      <c r="B310" s="18" t="s">
        <v>127</v>
      </c>
      <c r="C310" s="20" t="s">
        <v>21</v>
      </c>
      <c r="D310" s="22">
        <f>SUM(D311:D312)</f>
        <v>211</v>
      </c>
      <c r="E310" s="22">
        <f>SUM(E311:E312)</f>
        <v>159</v>
      </c>
    </row>
    <row r="311" spans="1:6" s="43" customFormat="1" ht="12.75" customHeight="1" x14ac:dyDescent="0.25">
      <c r="A311" s="102"/>
      <c r="B311" s="46" t="s">
        <v>9</v>
      </c>
      <c r="C311" s="103"/>
      <c r="D311" s="11">
        <v>209</v>
      </c>
      <c r="E311" s="11">
        <v>159</v>
      </c>
      <c r="F311" s="63"/>
    </row>
    <row r="312" spans="1:6" s="43" customFormat="1" ht="12.75" customHeight="1" x14ac:dyDescent="0.25">
      <c r="A312" s="102"/>
      <c r="B312" s="47" t="s">
        <v>16</v>
      </c>
      <c r="C312" s="104"/>
      <c r="D312" s="11">
        <v>2</v>
      </c>
      <c r="E312" s="11"/>
    </row>
    <row r="313" spans="1:6" s="43" customFormat="1" ht="18" customHeight="1" x14ac:dyDescent="0.25">
      <c r="A313" s="101" t="s">
        <v>99</v>
      </c>
      <c r="B313" s="34" t="s">
        <v>106</v>
      </c>
      <c r="C313" s="37"/>
      <c r="D313" s="31">
        <f t="shared" ref="D313:E313" si="64">SUM(D314)</f>
        <v>318</v>
      </c>
      <c r="E313" s="31">
        <f t="shared" si="64"/>
        <v>240.9</v>
      </c>
    </row>
    <row r="314" spans="1:6" s="43" customFormat="1" ht="15" customHeight="1" x14ac:dyDescent="0.25">
      <c r="A314" s="101"/>
      <c r="B314" s="18" t="s">
        <v>136</v>
      </c>
      <c r="C314" s="20" t="s">
        <v>21</v>
      </c>
      <c r="D314" s="22">
        <f>SUM(D315:D316)</f>
        <v>318</v>
      </c>
      <c r="E314" s="22">
        <f>SUM(E315:E316)</f>
        <v>240.9</v>
      </c>
    </row>
    <row r="315" spans="1:6" s="43" customFormat="1" ht="12.75" customHeight="1" x14ac:dyDescent="0.25">
      <c r="A315" s="102"/>
      <c r="B315" s="46" t="s">
        <v>9</v>
      </c>
      <c r="C315" s="103"/>
      <c r="D315" s="11">
        <v>312.39999999999998</v>
      </c>
      <c r="E315" s="11">
        <v>240.9</v>
      </c>
      <c r="F315" s="49"/>
    </row>
    <row r="316" spans="1:6" s="43" customFormat="1" ht="12.75" customHeight="1" x14ac:dyDescent="0.25">
      <c r="A316" s="102"/>
      <c r="B316" s="47" t="s">
        <v>16</v>
      </c>
      <c r="C316" s="104"/>
      <c r="D316" s="11">
        <v>5.6</v>
      </c>
      <c r="E316" s="11"/>
      <c r="F316" s="63"/>
    </row>
    <row r="317" spans="1:6" s="43" customFormat="1" ht="18" customHeight="1" x14ac:dyDescent="0.25">
      <c r="A317" s="101" t="s">
        <v>101</v>
      </c>
      <c r="B317" s="34" t="s">
        <v>108</v>
      </c>
      <c r="C317" s="35"/>
      <c r="D317" s="31">
        <f t="shared" ref="D317:E317" si="65">SUM(D318)</f>
        <v>234.5</v>
      </c>
      <c r="E317" s="31">
        <f t="shared" si="65"/>
        <v>150.4</v>
      </c>
    </row>
    <row r="318" spans="1:6" s="43" customFormat="1" ht="15" customHeight="1" x14ac:dyDescent="0.25">
      <c r="A318" s="101"/>
      <c r="B318" s="18" t="s">
        <v>127</v>
      </c>
      <c r="C318" s="20" t="s">
        <v>21</v>
      </c>
      <c r="D318" s="22">
        <f>SUM(D319:D321)</f>
        <v>234.5</v>
      </c>
      <c r="E318" s="22">
        <f t="shared" ref="E318" si="66">SUM(E319:E321)</f>
        <v>150.4</v>
      </c>
    </row>
    <row r="319" spans="1:6" s="43" customFormat="1" ht="12.75" customHeight="1" x14ac:dyDescent="0.25">
      <c r="A319" s="102"/>
      <c r="B319" s="45" t="s">
        <v>61</v>
      </c>
      <c r="C319" s="105"/>
      <c r="D319" s="48"/>
      <c r="E319" s="11"/>
    </row>
    <row r="320" spans="1:6" s="43" customFormat="1" ht="12.75" customHeight="1" x14ac:dyDescent="0.25">
      <c r="A320" s="102"/>
      <c r="B320" s="46" t="s">
        <v>9</v>
      </c>
      <c r="C320" s="103"/>
      <c r="D320" s="11">
        <v>233.7</v>
      </c>
      <c r="E320" s="11">
        <v>150.4</v>
      </c>
      <c r="F320" s="63"/>
    </row>
    <row r="321" spans="1:6" s="43" customFormat="1" ht="12.75" customHeight="1" x14ac:dyDescent="0.25">
      <c r="A321" s="102"/>
      <c r="B321" s="47" t="s">
        <v>16</v>
      </c>
      <c r="C321" s="104"/>
      <c r="D321" s="11">
        <v>0.8</v>
      </c>
      <c r="E321" s="11"/>
    </row>
    <row r="322" spans="1:6" s="43" customFormat="1" ht="18" customHeight="1" x14ac:dyDescent="0.25">
      <c r="A322" s="107" t="s">
        <v>103</v>
      </c>
      <c r="B322" s="34" t="s">
        <v>110</v>
      </c>
      <c r="C322" s="35"/>
      <c r="D322" s="31">
        <f t="shared" ref="D322:E322" si="67">SUM(D323)</f>
        <v>237.8</v>
      </c>
      <c r="E322" s="31">
        <f t="shared" si="67"/>
        <v>172.5</v>
      </c>
    </row>
    <row r="323" spans="1:6" s="43" customFormat="1" ht="15" customHeight="1" x14ac:dyDescent="0.25">
      <c r="A323" s="108"/>
      <c r="B323" s="18" t="s">
        <v>127</v>
      </c>
      <c r="C323" s="20" t="s">
        <v>21</v>
      </c>
      <c r="D323" s="22">
        <f>SUM(D324:D325)</f>
        <v>237.8</v>
      </c>
      <c r="E323" s="22">
        <f>SUM(E324:E325)</f>
        <v>172.5</v>
      </c>
    </row>
    <row r="324" spans="1:6" s="43" customFormat="1" ht="12.75" customHeight="1" x14ac:dyDescent="0.25">
      <c r="A324" s="108"/>
      <c r="B324" s="46" t="s">
        <v>9</v>
      </c>
      <c r="C324" s="103"/>
      <c r="D324" s="11">
        <v>234.3</v>
      </c>
      <c r="E324" s="11">
        <v>172.5</v>
      </c>
      <c r="F324" s="63"/>
    </row>
    <row r="325" spans="1:6" s="43" customFormat="1" ht="12.75" customHeight="1" x14ac:dyDescent="0.25">
      <c r="A325" s="108"/>
      <c r="B325" s="47" t="s">
        <v>16</v>
      </c>
      <c r="C325" s="104"/>
      <c r="D325" s="11">
        <v>3.5</v>
      </c>
      <c r="E325" s="11"/>
      <c r="F325" s="63"/>
    </row>
    <row r="326" spans="1:6" s="43" customFormat="1" ht="18" customHeight="1" x14ac:dyDescent="0.25">
      <c r="A326" s="101" t="s">
        <v>105</v>
      </c>
      <c r="B326" s="34" t="s">
        <v>112</v>
      </c>
      <c r="C326" s="35"/>
      <c r="D326" s="31">
        <f t="shared" ref="D326:E326" si="68">SUM(D327)</f>
        <v>177.4</v>
      </c>
      <c r="E326" s="31">
        <f t="shared" si="68"/>
        <v>121.3</v>
      </c>
    </row>
    <row r="327" spans="1:6" s="43" customFormat="1" ht="15" customHeight="1" x14ac:dyDescent="0.25">
      <c r="A327" s="101"/>
      <c r="B327" s="18" t="s">
        <v>136</v>
      </c>
      <c r="C327" s="20" t="s">
        <v>21</v>
      </c>
      <c r="D327" s="22">
        <f>SUM(D328:D329)</f>
        <v>177.4</v>
      </c>
      <c r="E327" s="22">
        <f>SUM(E328:E329)</f>
        <v>121.3</v>
      </c>
    </row>
    <row r="328" spans="1:6" s="43" customFormat="1" ht="12.75" customHeight="1" x14ac:dyDescent="0.25">
      <c r="A328" s="102"/>
      <c r="B328" s="46" t="s">
        <v>9</v>
      </c>
      <c r="C328" s="103"/>
      <c r="D328" s="11">
        <v>176.9</v>
      </c>
      <c r="E328" s="11">
        <v>121.3</v>
      </c>
      <c r="F328" s="63"/>
    </row>
    <row r="329" spans="1:6" s="43" customFormat="1" ht="12.75" customHeight="1" x14ac:dyDescent="0.25">
      <c r="A329" s="102"/>
      <c r="B329" s="47" t="s">
        <v>16</v>
      </c>
      <c r="C329" s="104"/>
      <c r="D329" s="11">
        <v>0.5</v>
      </c>
      <c r="E329" s="11"/>
    </row>
    <row r="330" spans="1:6" s="43" customFormat="1" ht="18" customHeight="1" x14ac:dyDescent="0.25">
      <c r="A330" s="101" t="s">
        <v>107</v>
      </c>
      <c r="B330" s="34" t="s">
        <v>114</v>
      </c>
      <c r="C330" s="35"/>
      <c r="D330" s="31">
        <f t="shared" ref="D330:E330" si="69">SUM(D331)</f>
        <v>205.29999999999998</v>
      </c>
      <c r="E330" s="31">
        <f t="shared" si="69"/>
        <v>164.4</v>
      </c>
    </row>
    <row r="331" spans="1:6" s="43" customFormat="1" ht="15.75" customHeight="1" x14ac:dyDescent="0.25">
      <c r="A331" s="101"/>
      <c r="B331" s="36" t="s">
        <v>144</v>
      </c>
      <c r="C331" s="20" t="s">
        <v>21</v>
      </c>
      <c r="D331" s="22">
        <f>SUM(D332:D333)</f>
        <v>205.29999999999998</v>
      </c>
      <c r="E331" s="22">
        <f>SUM(E332:E333)</f>
        <v>164.4</v>
      </c>
    </row>
    <row r="332" spans="1:6" s="43" customFormat="1" ht="12.75" customHeight="1" x14ac:dyDescent="0.25">
      <c r="A332" s="102"/>
      <c r="B332" s="46" t="s">
        <v>9</v>
      </c>
      <c r="C332" s="103"/>
      <c r="D332" s="11">
        <v>204.2</v>
      </c>
      <c r="E332" s="11">
        <v>164.4</v>
      </c>
      <c r="F332" s="63"/>
    </row>
    <row r="333" spans="1:6" s="43" customFormat="1" ht="12.75" customHeight="1" x14ac:dyDescent="0.25">
      <c r="A333" s="102"/>
      <c r="B333" s="47" t="s">
        <v>16</v>
      </c>
      <c r="C333" s="104"/>
      <c r="D333" s="11">
        <v>1.1000000000000001</v>
      </c>
      <c r="E333" s="11"/>
      <c r="F333" s="63"/>
    </row>
    <row r="334" spans="1:6" s="43" customFormat="1" ht="18" customHeight="1" x14ac:dyDescent="0.25">
      <c r="A334" s="101" t="s">
        <v>109</v>
      </c>
      <c r="B334" s="34" t="s">
        <v>116</v>
      </c>
      <c r="C334" s="35"/>
      <c r="D334" s="31">
        <f t="shared" ref="D334:E334" si="70">SUM(D335)</f>
        <v>193.1</v>
      </c>
      <c r="E334" s="31">
        <f t="shared" si="70"/>
        <v>145.80000000000001</v>
      </c>
    </row>
    <row r="335" spans="1:6" s="43" customFormat="1" ht="15" customHeight="1" x14ac:dyDescent="0.25">
      <c r="A335" s="101"/>
      <c r="B335" s="36" t="s">
        <v>127</v>
      </c>
      <c r="C335" s="20" t="s">
        <v>21</v>
      </c>
      <c r="D335" s="22">
        <f>SUM(D336:D338)</f>
        <v>193.1</v>
      </c>
      <c r="E335" s="22">
        <f t="shared" ref="E335" si="71">SUM(E336:E338)</f>
        <v>145.80000000000001</v>
      </c>
    </row>
    <row r="336" spans="1:6" s="43" customFormat="1" ht="12.75" customHeight="1" x14ac:dyDescent="0.25">
      <c r="A336" s="102"/>
      <c r="B336" s="45" t="s">
        <v>61</v>
      </c>
      <c r="C336" s="105"/>
      <c r="D336" s="11"/>
      <c r="E336" s="11"/>
    </row>
    <row r="337" spans="1:6" s="43" customFormat="1" ht="12.75" customHeight="1" x14ac:dyDescent="0.25">
      <c r="A337" s="102"/>
      <c r="B337" s="46" t="s">
        <v>9</v>
      </c>
      <c r="C337" s="103"/>
      <c r="D337" s="11">
        <v>191.6</v>
      </c>
      <c r="E337" s="11">
        <v>145.80000000000001</v>
      </c>
      <c r="F337" s="63"/>
    </row>
    <row r="338" spans="1:6" s="43" customFormat="1" ht="12.75" customHeight="1" x14ac:dyDescent="0.25">
      <c r="A338" s="102"/>
      <c r="B338" s="47" t="s">
        <v>16</v>
      </c>
      <c r="C338" s="104"/>
      <c r="D338" s="11">
        <v>1.5</v>
      </c>
      <c r="E338" s="11"/>
      <c r="F338" s="63"/>
    </row>
    <row r="339" spans="1:6" s="43" customFormat="1" ht="18" customHeight="1" x14ac:dyDescent="0.25">
      <c r="A339" s="101" t="s">
        <v>111</v>
      </c>
      <c r="B339" s="34" t="s">
        <v>118</v>
      </c>
      <c r="C339" s="35"/>
      <c r="D339" s="31">
        <f t="shared" ref="D339:E339" si="72">SUM(D340)</f>
        <v>205.7</v>
      </c>
      <c r="E339" s="31">
        <f t="shared" si="72"/>
        <v>132</v>
      </c>
    </row>
    <row r="340" spans="1:6" s="43" customFormat="1" ht="15" customHeight="1" x14ac:dyDescent="0.25">
      <c r="A340" s="101"/>
      <c r="B340" s="36" t="s">
        <v>127</v>
      </c>
      <c r="C340" s="20" t="s">
        <v>21</v>
      </c>
      <c r="D340" s="22">
        <f>SUM(D341:D342)</f>
        <v>205.7</v>
      </c>
      <c r="E340" s="22">
        <f>SUM(E341:E342)</f>
        <v>132</v>
      </c>
    </row>
    <row r="341" spans="1:6" s="43" customFormat="1" ht="12.75" customHeight="1" x14ac:dyDescent="0.25">
      <c r="A341" s="102"/>
      <c r="B341" s="46" t="s">
        <v>9</v>
      </c>
      <c r="C341" s="103"/>
      <c r="D341" s="11">
        <v>188.1</v>
      </c>
      <c r="E341" s="11">
        <v>132</v>
      </c>
    </row>
    <row r="342" spans="1:6" s="43" customFormat="1" ht="12.75" customHeight="1" x14ac:dyDescent="0.25">
      <c r="A342" s="102"/>
      <c r="B342" s="47" t="s">
        <v>16</v>
      </c>
      <c r="C342" s="104"/>
      <c r="D342" s="11">
        <v>17.600000000000001</v>
      </c>
      <c r="E342" s="11"/>
    </row>
    <row r="343" spans="1:6" s="43" customFormat="1" ht="18" customHeight="1" x14ac:dyDescent="0.25">
      <c r="A343" s="101" t="s">
        <v>113</v>
      </c>
      <c r="B343" s="34" t="s">
        <v>120</v>
      </c>
      <c r="C343" s="35"/>
      <c r="D343" s="31">
        <f t="shared" ref="D343:E343" si="73">SUM(D344)</f>
        <v>202.10000000000002</v>
      </c>
      <c r="E343" s="31">
        <f t="shared" si="73"/>
        <v>151.4</v>
      </c>
    </row>
    <row r="344" spans="1:6" s="43" customFormat="1" ht="15" customHeight="1" x14ac:dyDescent="0.25">
      <c r="A344" s="101"/>
      <c r="B344" s="36" t="s">
        <v>127</v>
      </c>
      <c r="C344" s="20" t="s">
        <v>21</v>
      </c>
      <c r="D344" s="22">
        <f>SUM(D345:D346)</f>
        <v>202.10000000000002</v>
      </c>
      <c r="E344" s="22">
        <f>SUM(E345:E346)</f>
        <v>151.4</v>
      </c>
    </row>
    <row r="345" spans="1:6" s="43" customFormat="1" ht="12.75" customHeight="1" x14ac:dyDescent="0.25">
      <c r="A345" s="102"/>
      <c r="B345" s="46" t="s">
        <v>9</v>
      </c>
      <c r="C345" s="103"/>
      <c r="D345" s="11">
        <v>200.8</v>
      </c>
      <c r="E345" s="11">
        <v>151.4</v>
      </c>
      <c r="F345" s="63"/>
    </row>
    <row r="346" spans="1:6" s="43" customFormat="1" ht="12.75" customHeight="1" x14ac:dyDescent="0.25">
      <c r="A346" s="102"/>
      <c r="B346" s="47" t="s">
        <v>16</v>
      </c>
      <c r="C346" s="104"/>
      <c r="D346" s="11">
        <v>1.3</v>
      </c>
      <c r="E346" s="11"/>
      <c r="F346" s="63"/>
    </row>
    <row r="347" spans="1:6" s="43" customFormat="1" ht="18" customHeight="1" x14ac:dyDescent="0.25">
      <c r="A347" s="101" t="s">
        <v>115</v>
      </c>
      <c r="B347" s="34" t="s">
        <v>121</v>
      </c>
      <c r="C347" s="35"/>
      <c r="D347" s="31">
        <f t="shared" ref="D347:E347" si="74">SUM(D348)</f>
        <v>160.4</v>
      </c>
      <c r="E347" s="31">
        <f>SUM(E348)</f>
        <v>126.7</v>
      </c>
    </row>
    <row r="348" spans="1:6" s="43" customFormat="1" ht="15" customHeight="1" x14ac:dyDescent="0.25">
      <c r="A348" s="101"/>
      <c r="B348" s="36" t="s">
        <v>127</v>
      </c>
      <c r="C348" s="20" t="s">
        <v>21</v>
      </c>
      <c r="D348" s="22">
        <f>SUM(D349:D350)</f>
        <v>160.4</v>
      </c>
      <c r="E348" s="22">
        <f>SUM(E349:E350)</f>
        <v>126.7</v>
      </c>
    </row>
    <row r="349" spans="1:6" s="43" customFormat="1" ht="12.75" customHeight="1" x14ac:dyDescent="0.25">
      <c r="A349" s="102"/>
      <c r="B349" s="46" t="s">
        <v>9</v>
      </c>
      <c r="C349" s="103"/>
      <c r="D349" s="11">
        <v>159.4</v>
      </c>
      <c r="E349" s="11">
        <v>126.7</v>
      </c>
      <c r="F349" s="63"/>
    </row>
    <row r="350" spans="1:6" s="43" customFormat="1" ht="12.75" customHeight="1" x14ac:dyDescent="0.25">
      <c r="A350" s="102"/>
      <c r="B350" s="47" t="s">
        <v>16</v>
      </c>
      <c r="C350" s="104"/>
      <c r="D350" s="11">
        <v>1</v>
      </c>
      <c r="E350" s="11"/>
      <c r="F350" s="63"/>
    </row>
    <row r="351" spans="1:6" s="43" customFormat="1" ht="18" customHeight="1" x14ac:dyDescent="0.25">
      <c r="A351" s="101" t="s">
        <v>117</v>
      </c>
      <c r="B351" s="34" t="s">
        <v>122</v>
      </c>
      <c r="C351" s="35"/>
      <c r="D351" s="31">
        <f>SUM(D352+D354)</f>
        <v>2731.9</v>
      </c>
      <c r="E351" s="31">
        <f>SUM(E352+E354)</f>
        <v>2169.3000000000002</v>
      </c>
    </row>
    <row r="352" spans="1:6" s="43" customFormat="1" ht="15" customHeight="1" x14ac:dyDescent="0.25">
      <c r="A352" s="101"/>
      <c r="B352" s="18" t="s">
        <v>134</v>
      </c>
      <c r="C352" s="17" t="s">
        <v>10</v>
      </c>
      <c r="D352" s="16">
        <f>SUM(D353)</f>
        <v>135</v>
      </c>
      <c r="E352" s="16">
        <f>SUM(E353)</f>
        <v>132.30000000000001</v>
      </c>
    </row>
    <row r="353" spans="1:6" s="43" customFormat="1" ht="12.75" customHeight="1" x14ac:dyDescent="0.25">
      <c r="A353" s="101"/>
      <c r="B353" s="14" t="s">
        <v>14</v>
      </c>
      <c r="C353" s="6"/>
      <c r="D353" s="11">
        <v>135</v>
      </c>
      <c r="E353" s="11">
        <v>132.30000000000001</v>
      </c>
      <c r="F353" s="65"/>
    </row>
    <row r="354" spans="1:6" s="43" customFormat="1" ht="15" customHeight="1" x14ac:dyDescent="0.25">
      <c r="A354" s="101"/>
      <c r="B354" s="38" t="s">
        <v>142</v>
      </c>
      <c r="C354" s="17" t="s">
        <v>24</v>
      </c>
      <c r="D354" s="22">
        <f>SUM(D355:D360)</f>
        <v>2596.9</v>
      </c>
      <c r="E354" s="22">
        <f>SUM(E355:E360)</f>
        <v>2037</v>
      </c>
    </row>
    <row r="355" spans="1:6" s="43" customFormat="1" ht="12.75" customHeight="1" x14ac:dyDescent="0.25">
      <c r="A355" s="102"/>
      <c r="B355" s="45" t="s">
        <v>13</v>
      </c>
      <c r="C355" s="105"/>
      <c r="D355" s="11">
        <v>24</v>
      </c>
      <c r="E355" s="11">
        <v>23.4</v>
      </c>
      <c r="F355" s="65"/>
    </row>
    <row r="356" spans="1:6" s="43" customFormat="1" ht="12.75" customHeight="1" x14ac:dyDescent="0.25">
      <c r="A356" s="102"/>
      <c r="B356" s="46" t="s">
        <v>18</v>
      </c>
      <c r="C356" s="103"/>
      <c r="D356" s="11">
        <v>192.9</v>
      </c>
      <c r="E356" s="11">
        <v>160.4</v>
      </c>
      <c r="F356" s="65"/>
    </row>
    <row r="357" spans="1:6" s="43" customFormat="1" ht="12.75" customHeight="1" x14ac:dyDescent="0.25">
      <c r="A357" s="102"/>
      <c r="B357" s="46" t="s">
        <v>151</v>
      </c>
      <c r="C357" s="103"/>
      <c r="D357" s="11">
        <v>24.7</v>
      </c>
      <c r="E357" s="11">
        <v>19</v>
      </c>
      <c r="F357" s="63"/>
    </row>
    <row r="358" spans="1:6" s="43" customFormat="1" ht="12.75" customHeight="1" x14ac:dyDescent="0.25">
      <c r="A358" s="102"/>
      <c r="B358" s="53" t="s">
        <v>14</v>
      </c>
      <c r="C358" s="103"/>
      <c r="D358" s="11">
        <v>291.60000000000002</v>
      </c>
      <c r="E358" s="11">
        <v>265.39999999999998</v>
      </c>
      <c r="F358" s="65"/>
    </row>
    <row r="359" spans="1:6" s="43" customFormat="1" ht="12.75" customHeight="1" x14ac:dyDescent="0.25">
      <c r="A359" s="102"/>
      <c r="B359" s="46" t="s">
        <v>9</v>
      </c>
      <c r="C359" s="103"/>
      <c r="D359" s="11">
        <v>1768.7</v>
      </c>
      <c r="E359" s="11">
        <v>1519.5</v>
      </c>
      <c r="F359" s="49"/>
    </row>
    <row r="360" spans="1:6" s="43" customFormat="1" ht="12.75" customHeight="1" x14ac:dyDescent="0.25">
      <c r="A360" s="102"/>
      <c r="B360" s="47" t="s">
        <v>16</v>
      </c>
      <c r="C360" s="104"/>
      <c r="D360" s="11">
        <v>295</v>
      </c>
      <c r="E360" s="11">
        <v>49.3</v>
      </c>
      <c r="F360" s="65"/>
    </row>
    <row r="361" spans="1:6" s="43" customFormat="1" ht="18" customHeight="1" x14ac:dyDescent="0.25">
      <c r="A361" s="106" t="s">
        <v>119</v>
      </c>
      <c r="B361" s="75" t="s">
        <v>123</v>
      </c>
      <c r="C361" s="35"/>
      <c r="D361" s="31">
        <f t="shared" ref="D361:E361" si="75">SUM(D362)</f>
        <v>463.2</v>
      </c>
      <c r="E361" s="31">
        <f>SUM(E362)</f>
        <v>376.2</v>
      </c>
    </row>
    <row r="362" spans="1:6" s="43" customFormat="1" ht="15" customHeight="1" x14ac:dyDescent="0.25">
      <c r="A362" s="107"/>
      <c r="B362" s="21" t="s">
        <v>137</v>
      </c>
      <c r="C362" s="20" t="s">
        <v>26</v>
      </c>
      <c r="D362" s="22">
        <f>SUM(D363:D364)</f>
        <v>463.2</v>
      </c>
      <c r="E362" s="22">
        <f>SUM(E363:E364)</f>
        <v>376.2</v>
      </c>
    </row>
    <row r="363" spans="1:6" s="43" customFormat="1" ht="12.75" customHeight="1" x14ac:dyDescent="0.25">
      <c r="A363" s="107"/>
      <c r="B363" s="46" t="s">
        <v>14</v>
      </c>
      <c r="C363" s="103"/>
      <c r="D363" s="58">
        <v>459.4</v>
      </c>
      <c r="E363" s="58">
        <v>376.2</v>
      </c>
    </row>
    <row r="364" spans="1:6" s="43" customFormat="1" ht="12.75" customHeight="1" x14ac:dyDescent="0.25">
      <c r="A364" s="107"/>
      <c r="B364" s="47" t="s">
        <v>9</v>
      </c>
      <c r="C364" s="103"/>
      <c r="D364" s="58">
        <v>3.8</v>
      </c>
      <c r="E364" s="58"/>
    </row>
    <row r="365" spans="1:6" s="43" customFormat="1" ht="21" customHeight="1" x14ac:dyDescent="0.25">
      <c r="A365" s="89" t="s">
        <v>124</v>
      </c>
      <c r="B365" s="90"/>
      <c r="C365" s="8"/>
      <c r="D365" s="9">
        <f>SUM(D405+D402+D396+D388+D383+D377+D372+D366)</f>
        <v>52394.100000000006</v>
      </c>
      <c r="E365" s="9">
        <f>SUM(E405+E402+E396+E388+E383+E377+E372+E366)</f>
        <v>31320.5</v>
      </c>
    </row>
    <row r="366" spans="1:6" s="43" customFormat="1" ht="15" customHeight="1" x14ac:dyDescent="0.25">
      <c r="A366" s="91" t="s">
        <v>125</v>
      </c>
      <c r="B366" s="91"/>
      <c r="C366" s="59" t="s">
        <v>10</v>
      </c>
      <c r="D366" s="10">
        <f>SUM(D367:D371)</f>
        <v>11333.800000000001</v>
      </c>
      <c r="E366" s="10">
        <f>SUM(E367:E371)</f>
        <v>7112.3000000000011</v>
      </c>
    </row>
    <row r="367" spans="1:6" s="43" customFormat="1" ht="12.75" customHeight="1" x14ac:dyDescent="0.25">
      <c r="A367" s="87"/>
      <c r="B367" s="14" t="s">
        <v>14</v>
      </c>
      <c r="C367" s="94"/>
      <c r="D367" s="11">
        <f>SUM(D16+D157+D161+D168+D175+D183+D190+D198+D205+D212+D220+D227+D241+D248+D255+D263+D271+D278+D353+D234)</f>
        <v>3508.2</v>
      </c>
      <c r="E367" s="11">
        <f>SUM(E16+E157+E161+E168+E175+E183+E190+E198+E205+E212+E220+E227+E241+E248+E255+E263+E271+E278+E353+E234)</f>
        <v>2146.7000000000003</v>
      </c>
    </row>
    <row r="368" spans="1:6" s="43" customFormat="1" ht="12.75" customHeight="1" x14ac:dyDescent="0.25">
      <c r="A368" s="87"/>
      <c r="B368" s="45" t="s">
        <v>150</v>
      </c>
      <c r="C368" s="94"/>
      <c r="D368" s="11">
        <f>SUM(D17)</f>
        <v>200</v>
      </c>
      <c r="E368" s="11"/>
    </row>
    <row r="369" spans="1:5" s="43" customFormat="1" ht="12.75" customHeight="1" x14ac:dyDescent="0.25">
      <c r="A369" s="87"/>
      <c r="B369" s="60" t="s">
        <v>9</v>
      </c>
      <c r="C369" s="94"/>
      <c r="D369" s="11">
        <f>SUM(D19+D57+D65+D73+D81+D91+D99+D107+D115+D123+D131+D139+D147+D158+D13)</f>
        <v>7345.0000000000009</v>
      </c>
      <c r="E369" s="11">
        <f>SUM(E19+E57+E65+E73+E81+E91+E99+E107+E115+E123+E131+E139+E147+E158+E13)</f>
        <v>4965.6000000000004</v>
      </c>
    </row>
    <row r="370" spans="1:5" s="43" customFormat="1" ht="12.75" customHeight="1" x14ac:dyDescent="0.25">
      <c r="A370" s="87"/>
      <c r="B370" s="46" t="s">
        <v>15</v>
      </c>
      <c r="C370" s="94"/>
      <c r="D370" s="11">
        <f>SUM(D18)</f>
        <v>248.1</v>
      </c>
      <c r="E370" s="11"/>
    </row>
    <row r="371" spans="1:5" s="43" customFormat="1" ht="12.95" customHeight="1" x14ac:dyDescent="0.25">
      <c r="A371" s="97"/>
      <c r="B371" s="12" t="s">
        <v>16</v>
      </c>
      <c r="C371" s="95"/>
      <c r="D371" s="11">
        <f>SUM(D20)</f>
        <v>32.5</v>
      </c>
      <c r="E371" s="11"/>
    </row>
    <row r="372" spans="1:5" s="43" customFormat="1" ht="15" customHeight="1" x14ac:dyDescent="0.25">
      <c r="A372" s="87" t="s">
        <v>126</v>
      </c>
      <c r="B372" s="87"/>
      <c r="C372" s="59" t="s">
        <v>17</v>
      </c>
      <c r="D372" s="10">
        <f>SUM(D373:D376)</f>
        <v>22044</v>
      </c>
      <c r="E372" s="10">
        <f>SUM(E373:E376)</f>
        <v>18109</v>
      </c>
    </row>
    <row r="373" spans="1:5" s="43" customFormat="1" ht="12.95" customHeight="1" x14ac:dyDescent="0.25">
      <c r="A373" s="98"/>
      <c r="B373" s="12" t="s">
        <v>18</v>
      </c>
      <c r="C373" s="87"/>
      <c r="D373" s="11">
        <f>SUM(D22+D257+D265+D177+D192+D214)</f>
        <v>185.19999999999996</v>
      </c>
      <c r="E373" s="11">
        <f>SUM(E22+E257+E265+E177+E192+E214)</f>
        <v>26.2</v>
      </c>
    </row>
    <row r="374" spans="1:5" s="43" customFormat="1" ht="12.95" customHeight="1" x14ac:dyDescent="0.25">
      <c r="A374" s="98"/>
      <c r="B374" s="12" t="s">
        <v>19</v>
      </c>
      <c r="C374" s="87"/>
      <c r="D374" s="11">
        <f>SUM(D23+D163+D170+D178+D185+D200+D193+D215+D207+D222+D229+D236+D243+D250+D258+D266+D273+D280+D292+D285)</f>
        <v>10581.2</v>
      </c>
      <c r="E374" s="11">
        <f>SUM(E23+E163+E170+E178+E185+E200+E193+E215+E207+E222+E229+E236+E243+E250+E258+E266+E273+E280+E292+E285)</f>
        <v>10179.5</v>
      </c>
    </row>
    <row r="375" spans="1:5" s="43" customFormat="1" ht="12.95" customHeight="1" x14ac:dyDescent="0.25">
      <c r="A375" s="98"/>
      <c r="B375" s="12" t="s">
        <v>9</v>
      </c>
      <c r="C375" s="87"/>
      <c r="D375" s="11">
        <f>SUM(D24+D164+D171+D179+D186+D194+D201+D216+D223+D230+D237+D244+D251+D259+D267+D274+D281+D286+D293+D208)</f>
        <v>10815</v>
      </c>
      <c r="E375" s="11">
        <f>SUM(E24+E164+E171+E179+E186+E194+E201+E216+E223+E230+E237+E244+E251+E259+E267+E274+E281+E286+E293+E208)</f>
        <v>7903.3</v>
      </c>
    </row>
    <row r="376" spans="1:5" s="43" customFormat="1" ht="12.95" customHeight="1" x14ac:dyDescent="0.25">
      <c r="A376" s="98"/>
      <c r="B376" s="62" t="s">
        <v>16</v>
      </c>
      <c r="C376" s="87"/>
      <c r="D376" s="11">
        <f>SUM(D165+D172+D180+D187+D195+D202+D209+D217+D224+D231+D238+D245+D252+D260+D268+D275+D282+D287+D294)</f>
        <v>462.59999999999991</v>
      </c>
      <c r="E376" s="11"/>
    </row>
    <row r="377" spans="1:5" s="43" customFormat="1" ht="15" customHeight="1" x14ac:dyDescent="0.25">
      <c r="A377" s="92" t="s">
        <v>127</v>
      </c>
      <c r="B377" s="93"/>
      <c r="C377" s="79" t="s">
        <v>21</v>
      </c>
      <c r="D377" s="10">
        <f>SUM(D378:D382)</f>
        <v>5432.6000000000013</v>
      </c>
      <c r="E377" s="10">
        <f>SUM(E378:E382)</f>
        <v>3147.2000000000007</v>
      </c>
    </row>
    <row r="378" spans="1:5" s="43" customFormat="1" ht="12.75" customHeight="1" x14ac:dyDescent="0.25">
      <c r="A378" s="87"/>
      <c r="B378" s="80" t="s">
        <v>13</v>
      </c>
      <c r="C378" s="96"/>
      <c r="D378" s="11">
        <f>SUM(D26)</f>
        <v>150.4</v>
      </c>
      <c r="E378" s="11">
        <f>SUM(E26)</f>
        <v>0.8</v>
      </c>
    </row>
    <row r="379" spans="1:5" s="43" customFormat="1" ht="12.75" customHeight="1" x14ac:dyDescent="0.25">
      <c r="A379" s="87"/>
      <c r="B379" s="12" t="s">
        <v>20</v>
      </c>
      <c r="C379" s="94"/>
      <c r="D379" s="11">
        <f>SUM(D27)</f>
        <v>26.4</v>
      </c>
      <c r="E379" s="11"/>
    </row>
    <row r="380" spans="1:5" s="43" customFormat="1" ht="12.75" customHeight="1" x14ac:dyDescent="0.25">
      <c r="A380" s="87"/>
      <c r="B380" s="12" t="s">
        <v>18</v>
      </c>
      <c r="C380" s="94"/>
      <c r="D380" s="11">
        <f>SUM(D297)</f>
        <v>42</v>
      </c>
      <c r="E380" s="11"/>
    </row>
    <row r="381" spans="1:5" s="43" customFormat="1" ht="12.95" customHeight="1" x14ac:dyDescent="0.25">
      <c r="A381" s="87"/>
      <c r="B381" s="12" t="s">
        <v>9</v>
      </c>
      <c r="C381" s="94"/>
      <c r="D381" s="11">
        <f>SUM(D28+D289+D298+D303+D307+D311+D315+D320+D324+D328+D332+D337+D341+D345+D349+D83)</f>
        <v>5170.7000000000007</v>
      </c>
      <c r="E381" s="11">
        <f>SUM(E28+E289+E298+E303+E307+E311+E315+E320+E324+E328+E332+E337+E341+E345+E349)</f>
        <v>3146.4000000000005</v>
      </c>
    </row>
    <row r="382" spans="1:5" s="43" customFormat="1" ht="12.95" customHeight="1" x14ac:dyDescent="0.25">
      <c r="A382" s="97"/>
      <c r="B382" s="12" t="s">
        <v>16</v>
      </c>
      <c r="C382" s="95"/>
      <c r="D382" s="11">
        <f>SUM(D299+D304+D308+D312+D316+D321+D325+D329+D333+D338+D342+D346+D350)</f>
        <v>43.099999999999994</v>
      </c>
      <c r="E382" s="11"/>
    </row>
    <row r="383" spans="1:5" s="43" customFormat="1" ht="15" customHeight="1" x14ac:dyDescent="0.25">
      <c r="A383" s="87" t="s">
        <v>128</v>
      </c>
      <c r="B383" s="87"/>
      <c r="C383" s="59" t="s">
        <v>22</v>
      </c>
      <c r="D383" s="10">
        <f>SUM(D384:D387)</f>
        <v>1531.8999999999999</v>
      </c>
      <c r="E383" s="10">
        <f>SUM(E384:E387)</f>
        <v>157.1</v>
      </c>
    </row>
    <row r="384" spans="1:5" s="43" customFormat="1" ht="12.75" customHeight="1" x14ac:dyDescent="0.25">
      <c r="A384" s="87"/>
      <c r="B384" s="14" t="s">
        <v>14</v>
      </c>
      <c r="C384" s="94"/>
      <c r="D384" s="11">
        <f>SUM(D31)</f>
        <v>29.9</v>
      </c>
      <c r="E384" s="11">
        <f>SUM(E31)</f>
        <v>20.9</v>
      </c>
    </row>
    <row r="385" spans="1:5" s="43" customFormat="1" ht="12.75" customHeight="1" x14ac:dyDescent="0.25">
      <c r="A385" s="87"/>
      <c r="B385" s="12" t="s">
        <v>23</v>
      </c>
      <c r="C385" s="94"/>
      <c r="D385" s="11">
        <f>SUM(D30)</f>
        <v>0</v>
      </c>
      <c r="E385" s="11"/>
    </row>
    <row r="386" spans="1:5" s="43" customFormat="1" ht="12.95" customHeight="1" x14ac:dyDescent="0.25">
      <c r="A386" s="87"/>
      <c r="B386" s="61" t="s">
        <v>9</v>
      </c>
      <c r="C386" s="94"/>
      <c r="D386" s="11">
        <f>SUM(D32+D59+D67+D75+D85+D93+D101+D109+D117+D125+D133+D141+D149)</f>
        <v>1466.1999999999998</v>
      </c>
      <c r="E386" s="11">
        <f>SUM(E32+E59+E67+E75+E85+E93+E101+E109+E117+E125+E133+E141+E149)</f>
        <v>136.19999999999999</v>
      </c>
    </row>
    <row r="387" spans="1:5" s="43" customFormat="1" ht="12.95" customHeight="1" x14ac:dyDescent="0.25">
      <c r="A387" s="97"/>
      <c r="B387" s="12" t="s">
        <v>16</v>
      </c>
      <c r="C387" s="95"/>
      <c r="D387" s="11">
        <f>SUM(D60+D68+D76+D86+D94+D102+D110+D118+D126+D134+D142+D150)</f>
        <v>35.799999999999997</v>
      </c>
      <c r="E387" s="11"/>
    </row>
    <row r="388" spans="1:5" s="43" customFormat="1" ht="15" customHeight="1" x14ac:dyDescent="0.25">
      <c r="A388" s="87" t="s">
        <v>129</v>
      </c>
      <c r="B388" s="87"/>
      <c r="C388" s="59" t="s">
        <v>24</v>
      </c>
      <c r="D388" s="10">
        <f>SUM(D389:D395)</f>
        <v>8238.6</v>
      </c>
      <c r="E388" s="10">
        <f>SUM(E389:E395)</f>
        <v>2413.3000000000002</v>
      </c>
    </row>
    <row r="389" spans="1:5" s="43" customFormat="1" ht="12.95" customHeight="1" x14ac:dyDescent="0.25">
      <c r="A389" s="99"/>
      <c r="B389" s="12" t="s">
        <v>13</v>
      </c>
      <c r="C389" s="91"/>
      <c r="D389" s="11">
        <f>SUM(D355+D34)</f>
        <v>171.4</v>
      </c>
      <c r="E389" s="11">
        <f>SUM(E355+E34)</f>
        <v>58.4</v>
      </c>
    </row>
    <row r="390" spans="1:5" s="43" customFormat="1" ht="12.95" customHeight="1" x14ac:dyDescent="0.25">
      <c r="A390" s="98"/>
      <c r="B390" s="12" t="s">
        <v>18</v>
      </c>
      <c r="C390" s="87"/>
      <c r="D390" s="58">
        <f>SUM(D356+D35)</f>
        <v>285.7</v>
      </c>
      <c r="E390" s="58">
        <f>SUM(E356+E35)</f>
        <v>164.6</v>
      </c>
    </row>
    <row r="391" spans="1:5" s="43" customFormat="1" ht="12.95" customHeight="1" x14ac:dyDescent="0.25">
      <c r="A391" s="98"/>
      <c r="B391" s="14" t="s">
        <v>14</v>
      </c>
      <c r="C391" s="87"/>
      <c r="D391" s="11">
        <f>SUM(D358+D36)</f>
        <v>295.3</v>
      </c>
      <c r="E391" s="11">
        <f>SUM(E358+E36)</f>
        <v>265.39999999999998</v>
      </c>
    </row>
    <row r="392" spans="1:5" s="43" customFormat="1" ht="12.95" customHeight="1" x14ac:dyDescent="0.25">
      <c r="A392" s="98"/>
      <c r="B392" s="12" t="s">
        <v>151</v>
      </c>
      <c r="C392" s="87"/>
      <c r="D392" s="11">
        <f>SUM(D357+D37)</f>
        <v>31.7</v>
      </c>
      <c r="E392" s="11">
        <f>SUM(E357+E37)</f>
        <v>19.100000000000001</v>
      </c>
    </row>
    <row r="393" spans="1:5" s="43" customFormat="1" ht="12.95" customHeight="1" x14ac:dyDescent="0.25">
      <c r="A393" s="98"/>
      <c r="B393" s="12" t="s">
        <v>9</v>
      </c>
      <c r="C393" s="87"/>
      <c r="D393" s="11">
        <f>SUM(D38+D62+D70+D78+D88+D96+D104+D112+D120+D128+D136+D144+D152+D359)</f>
        <v>3638.7000000000003</v>
      </c>
      <c r="E393" s="11">
        <f>SUM(E38+E62+E70+E78+E88+E96+E104+E112+E120+E128+E136+E144+E152+E359)</f>
        <v>1856.5</v>
      </c>
    </row>
    <row r="394" spans="1:5" s="43" customFormat="1" ht="12.75" customHeight="1" x14ac:dyDescent="0.25">
      <c r="A394" s="98"/>
      <c r="B394" s="62" t="s">
        <v>25</v>
      </c>
      <c r="C394" s="87"/>
      <c r="D394" s="15">
        <f>SUM(D39)</f>
        <v>3520.8</v>
      </c>
      <c r="E394" s="15"/>
    </row>
    <row r="395" spans="1:5" s="43" customFormat="1" ht="12.95" customHeight="1" x14ac:dyDescent="0.25">
      <c r="A395" s="100"/>
      <c r="B395" s="12" t="s">
        <v>16</v>
      </c>
      <c r="C395" s="97"/>
      <c r="D395" s="15">
        <f>SUM(D360)</f>
        <v>295</v>
      </c>
      <c r="E395" s="15">
        <f>SUM(E360)</f>
        <v>49.3</v>
      </c>
    </row>
    <row r="396" spans="1:5" s="43" customFormat="1" ht="15" customHeight="1" x14ac:dyDescent="0.25">
      <c r="A396" s="87" t="s">
        <v>130</v>
      </c>
      <c r="B396" s="87"/>
      <c r="C396" s="59" t="s">
        <v>26</v>
      </c>
      <c r="D396" s="10">
        <f>SUM(D397:D401)</f>
        <v>550.1</v>
      </c>
      <c r="E396" s="10">
        <f>SUM(E397:E401)</f>
        <v>381.59999999999997</v>
      </c>
    </row>
    <row r="397" spans="1:5" s="43" customFormat="1" ht="12.95" customHeight="1" x14ac:dyDescent="0.25">
      <c r="A397" s="99"/>
      <c r="B397" s="57" t="s">
        <v>13</v>
      </c>
      <c r="C397" s="91"/>
      <c r="D397" s="11">
        <f>SUM(D41)</f>
        <v>8.6</v>
      </c>
      <c r="E397" s="11">
        <f>SUM(E41)</f>
        <v>2</v>
      </c>
    </row>
    <row r="398" spans="1:5" s="43" customFormat="1" ht="12.95" customHeight="1" x14ac:dyDescent="0.25">
      <c r="A398" s="98"/>
      <c r="B398" s="14" t="s">
        <v>14</v>
      </c>
      <c r="C398" s="87"/>
      <c r="D398" s="11">
        <f>SUM(D363+D42)</f>
        <v>462.9</v>
      </c>
      <c r="E398" s="11">
        <f>SUM(E363+E42)</f>
        <v>379.59999999999997</v>
      </c>
    </row>
    <row r="399" spans="1:5" s="43" customFormat="1" ht="12.95" customHeight="1" x14ac:dyDescent="0.25">
      <c r="A399" s="98"/>
      <c r="B399" s="12" t="s">
        <v>20</v>
      </c>
      <c r="C399" s="87"/>
      <c r="D399" s="11">
        <f>SUM(D43)</f>
        <v>0.7</v>
      </c>
      <c r="E399" s="11"/>
    </row>
    <row r="400" spans="1:5" s="43" customFormat="1" ht="12.95" customHeight="1" x14ac:dyDescent="0.25">
      <c r="A400" s="98"/>
      <c r="B400" s="12" t="s">
        <v>9</v>
      </c>
      <c r="C400" s="87"/>
      <c r="D400" s="11">
        <f>SUM(D364+D44)</f>
        <v>44.5</v>
      </c>
      <c r="E400" s="11"/>
    </row>
    <row r="401" spans="1:5" s="43" customFormat="1" ht="12.95" customHeight="1" x14ac:dyDescent="0.25">
      <c r="A401" s="100"/>
      <c r="B401" s="12" t="s">
        <v>27</v>
      </c>
      <c r="C401" s="97"/>
      <c r="D401" s="15">
        <f>SUM(D45)</f>
        <v>33.4</v>
      </c>
      <c r="E401" s="15"/>
    </row>
    <row r="402" spans="1:5" s="43" customFormat="1" ht="15" customHeight="1" x14ac:dyDescent="0.25">
      <c r="A402" s="87" t="s">
        <v>131</v>
      </c>
      <c r="B402" s="87"/>
      <c r="C402" s="59" t="s">
        <v>28</v>
      </c>
      <c r="D402" s="10">
        <f>SUM(D403:D404)</f>
        <v>1086.3999999999999</v>
      </c>
      <c r="E402" s="82">
        <f>SUM(E403:E404)</f>
        <v>0</v>
      </c>
    </row>
    <row r="403" spans="1:5" s="43" customFormat="1" ht="12.95" customHeight="1" x14ac:dyDescent="0.25">
      <c r="A403" s="98"/>
      <c r="B403" s="12" t="s">
        <v>9</v>
      </c>
      <c r="C403" s="94"/>
      <c r="D403" s="13">
        <f>SUM(D47+D154)</f>
        <v>902.8</v>
      </c>
      <c r="E403" s="13"/>
    </row>
    <row r="404" spans="1:5" s="43" customFormat="1" ht="12.95" customHeight="1" x14ac:dyDescent="0.25">
      <c r="A404" s="100"/>
      <c r="B404" s="12" t="s">
        <v>27</v>
      </c>
      <c r="C404" s="95"/>
      <c r="D404" s="13">
        <f>SUM(D48)</f>
        <v>183.6</v>
      </c>
      <c r="E404" s="13"/>
    </row>
    <row r="405" spans="1:5" s="43" customFormat="1" ht="15" customHeight="1" x14ac:dyDescent="0.25">
      <c r="A405" s="87" t="s">
        <v>132</v>
      </c>
      <c r="B405" s="87"/>
      <c r="C405" s="59" t="s">
        <v>29</v>
      </c>
      <c r="D405" s="10">
        <f>SUM(D406:D410)</f>
        <v>2176.6999999999998</v>
      </c>
      <c r="E405" s="82">
        <f>SUM(E406:E410)</f>
        <v>0</v>
      </c>
    </row>
    <row r="406" spans="1:5" s="43" customFormat="1" ht="12.95" customHeight="1" x14ac:dyDescent="0.25">
      <c r="A406" s="99"/>
      <c r="B406" s="12" t="s">
        <v>13</v>
      </c>
      <c r="C406" s="91"/>
      <c r="D406" s="11">
        <f>SUM(D50)</f>
        <v>478.1</v>
      </c>
      <c r="E406" s="11"/>
    </row>
    <row r="407" spans="1:5" s="43" customFormat="1" ht="12.95" customHeight="1" x14ac:dyDescent="0.25">
      <c r="A407" s="98"/>
      <c r="B407" s="14" t="s">
        <v>14</v>
      </c>
      <c r="C407" s="87"/>
      <c r="D407" s="11">
        <f t="shared" ref="D407" si="76">SUM(D51)</f>
        <v>453</v>
      </c>
      <c r="E407" s="11"/>
    </row>
    <row r="408" spans="1:5" s="43" customFormat="1" ht="12.95" customHeight="1" x14ac:dyDescent="0.25">
      <c r="A408" s="98"/>
      <c r="B408" s="12" t="s">
        <v>152</v>
      </c>
      <c r="C408" s="87"/>
      <c r="D408" s="11">
        <f t="shared" ref="D408" si="77">SUM(D52)</f>
        <v>656</v>
      </c>
      <c r="E408" s="11"/>
    </row>
    <row r="409" spans="1:5" s="43" customFormat="1" ht="12.95" customHeight="1" x14ac:dyDescent="0.25">
      <c r="A409" s="98"/>
      <c r="B409" s="12" t="s">
        <v>20</v>
      </c>
      <c r="C409" s="87"/>
      <c r="D409" s="11">
        <f t="shared" ref="D409" si="78">SUM(D53)</f>
        <v>84.3</v>
      </c>
      <c r="E409" s="11"/>
    </row>
    <row r="410" spans="1:5" s="43" customFormat="1" ht="12.95" customHeight="1" x14ac:dyDescent="0.25">
      <c r="A410" s="100"/>
      <c r="B410" s="12" t="s">
        <v>9</v>
      </c>
      <c r="C410" s="97"/>
      <c r="D410" s="11">
        <f t="shared" ref="D410" si="79">SUM(D54)</f>
        <v>505.3</v>
      </c>
      <c r="E410" s="11"/>
    </row>
    <row r="411" spans="1:5" ht="15" customHeight="1" x14ac:dyDescent="0.25">
      <c r="A411" s="88" t="s">
        <v>133</v>
      </c>
      <c r="B411" s="88"/>
      <c r="C411" s="88"/>
      <c r="D411" s="88"/>
      <c r="E411" s="88"/>
    </row>
    <row r="412" spans="1:5" ht="15" customHeight="1" x14ac:dyDescent="0.25"/>
    <row r="413" spans="1:5" ht="15" customHeight="1" x14ac:dyDescent="0.25"/>
  </sheetData>
  <mergeCells count="130">
    <mergeCell ref="A403:A404"/>
    <mergeCell ref="A406:A410"/>
    <mergeCell ref="A7:E7"/>
    <mergeCell ref="A55:A62"/>
    <mergeCell ref="C59:C60"/>
    <mergeCell ref="A63:A70"/>
    <mergeCell ref="C67:C68"/>
    <mergeCell ref="A71:A78"/>
    <mergeCell ref="C75:C76"/>
    <mergeCell ref="A11:A13"/>
    <mergeCell ref="A14:A54"/>
    <mergeCell ref="C22:C24"/>
    <mergeCell ref="C26:C28"/>
    <mergeCell ref="C30:C32"/>
    <mergeCell ref="C34:C39"/>
    <mergeCell ref="C41:C45"/>
    <mergeCell ref="C47:C48"/>
    <mergeCell ref="C50:C54"/>
    <mergeCell ref="A105:A112"/>
    <mergeCell ref="C109:C110"/>
    <mergeCell ref="A113:A120"/>
    <mergeCell ref="C117:C118"/>
    <mergeCell ref="C125:C126"/>
    <mergeCell ref="A79:A88"/>
    <mergeCell ref="A129:A136"/>
    <mergeCell ref="C133:C134"/>
    <mergeCell ref="A137:A144"/>
    <mergeCell ref="C141:C142"/>
    <mergeCell ref="C149:C150"/>
    <mergeCell ref="A196:A202"/>
    <mergeCell ref="C200:C202"/>
    <mergeCell ref="C85:C86"/>
    <mergeCell ref="A89:A96"/>
    <mergeCell ref="C93:C94"/>
    <mergeCell ref="A97:A104"/>
    <mergeCell ref="C101:C102"/>
    <mergeCell ref="A121:A128"/>
    <mergeCell ref="A155:A158"/>
    <mergeCell ref="C157:C158"/>
    <mergeCell ref="A159:A165"/>
    <mergeCell ref="C163:C165"/>
    <mergeCell ref="A173:A180"/>
    <mergeCell ref="C178:C180"/>
    <mergeCell ref="A181:A187"/>
    <mergeCell ref="C185:C187"/>
    <mergeCell ref="C193:C195"/>
    <mergeCell ref="A188:A195"/>
    <mergeCell ref="A145:A154"/>
    <mergeCell ref="A203:A209"/>
    <mergeCell ref="A166:A172"/>
    <mergeCell ref="C170:C172"/>
    <mergeCell ref="A232:A238"/>
    <mergeCell ref="C236:C238"/>
    <mergeCell ref="C222:C224"/>
    <mergeCell ref="A225:A231"/>
    <mergeCell ref="C229:C231"/>
    <mergeCell ref="A218:A224"/>
    <mergeCell ref="C207:C209"/>
    <mergeCell ref="A210:A217"/>
    <mergeCell ref="C215:C217"/>
    <mergeCell ref="A261:A268"/>
    <mergeCell ref="A269:A275"/>
    <mergeCell ref="A276:A282"/>
    <mergeCell ref="C265:C268"/>
    <mergeCell ref="A239:A245"/>
    <mergeCell ref="C243:C245"/>
    <mergeCell ref="A246:A252"/>
    <mergeCell ref="C250:C252"/>
    <mergeCell ref="A253:A260"/>
    <mergeCell ref="C257:C260"/>
    <mergeCell ref="C280:C282"/>
    <mergeCell ref="C273:C275"/>
    <mergeCell ref="A295:A299"/>
    <mergeCell ref="C297:C299"/>
    <mergeCell ref="A300:A304"/>
    <mergeCell ref="C302:C304"/>
    <mergeCell ref="A305:A308"/>
    <mergeCell ref="C307:C308"/>
    <mergeCell ref="A283:A289"/>
    <mergeCell ref="C286:C287"/>
    <mergeCell ref="A290:A294"/>
    <mergeCell ref="C292:C294"/>
    <mergeCell ref="C324:C325"/>
    <mergeCell ref="A326:A329"/>
    <mergeCell ref="C328:C329"/>
    <mergeCell ref="A330:A333"/>
    <mergeCell ref="C332:C333"/>
    <mergeCell ref="A322:A325"/>
    <mergeCell ref="A309:A312"/>
    <mergeCell ref="C311:C312"/>
    <mergeCell ref="A313:A316"/>
    <mergeCell ref="C315:C316"/>
    <mergeCell ref="A317:A321"/>
    <mergeCell ref="C319:C321"/>
    <mergeCell ref="A347:A350"/>
    <mergeCell ref="C349:C350"/>
    <mergeCell ref="A351:A360"/>
    <mergeCell ref="C355:C360"/>
    <mergeCell ref="A361:A364"/>
    <mergeCell ref="C363:C364"/>
    <mergeCell ref="A334:A338"/>
    <mergeCell ref="C336:C338"/>
    <mergeCell ref="A339:A342"/>
    <mergeCell ref="C341:C342"/>
    <mergeCell ref="A343:A346"/>
    <mergeCell ref="C345:C346"/>
    <mergeCell ref="A402:B402"/>
    <mergeCell ref="A405:B405"/>
    <mergeCell ref="A411:E411"/>
    <mergeCell ref="A365:B365"/>
    <mergeCell ref="A366:B366"/>
    <mergeCell ref="A372:B372"/>
    <mergeCell ref="A377:B377"/>
    <mergeCell ref="A383:B383"/>
    <mergeCell ref="A388:B388"/>
    <mergeCell ref="C367:C371"/>
    <mergeCell ref="C373:C376"/>
    <mergeCell ref="C378:C382"/>
    <mergeCell ref="C384:C387"/>
    <mergeCell ref="C389:C395"/>
    <mergeCell ref="C397:C401"/>
    <mergeCell ref="C403:C404"/>
    <mergeCell ref="C406:C410"/>
    <mergeCell ref="A367:A371"/>
    <mergeCell ref="A373:A376"/>
    <mergeCell ref="A378:A382"/>
    <mergeCell ref="A384:A387"/>
    <mergeCell ref="A389:A395"/>
    <mergeCell ref="A397:A401"/>
    <mergeCell ref="A396:B396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2023-01-17T12:55:52Z</cp:lastPrinted>
  <dcterms:created xsi:type="dcterms:W3CDTF">2021-07-29T06:19:49Z</dcterms:created>
  <dcterms:modified xsi:type="dcterms:W3CDTF">2023-01-17T12:55:53Z</dcterms:modified>
</cp:coreProperties>
</file>