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2-23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5" i="1" l="1"/>
  <c r="D395" i="1" l="1"/>
  <c r="E389" i="1" l="1"/>
  <c r="D389" i="1"/>
  <c r="D83" i="1" l="1"/>
  <c r="E387" i="1" l="1"/>
  <c r="D387" i="1"/>
  <c r="D418" i="1" l="1"/>
  <c r="E154" i="1"/>
  <c r="D154" i="1"/>
  <c r="E407" i="1"/>
  <c r="D407" i="1"/>
  <c r="E405" i="1"/>
  <c r="D405" i="1"/>
  <c r="D409" i="1"/>
  <c r="D396" i="1"/>
  <c r="D391" i="1" l="1"/>
  <c r="E390" i="1"/>
  <c r="D390" i="1"/>
  <c r="E388" i="1"/>
  <c r="D388" i="1"/>
  <c r="E299" i="1"/>
  <c r="D299" i="1"/>
  <c r="E220" i="1"/>
  <c r="D220" i="1"/>
  <c r="E178" i="1"/>
  <c r="D178" i="1"/>
  <c r="D382" i="1"/>
  <c r="D253" i="1"/>
  <c r="D383" i="1" l="1"/>
  <c r="D195" i="1" l="1"/>
  <c r="E195" i="1"/>
  <c r="D386" i="1" l="1"/>
  <c r="D286" i="1"/>
  <c r="E286" i="1"/>
  <c r="D384" i="1"/>
  <c r="D385" i="1"/>
  <c r="E383" i="1"/>
  <c r="D381" i="1"/>
  <c r="E381" i="1"/>
  <c r="D156" i="1"/>
  <c r="D380" i="1" l="1"/>
  <c r="D397" i="1"/>
  <c r="E396" i="1"/>
  <c r="D394" i="1"/>
  <c r="D393" i="1"/>
  <c r="D402" i="1"/>
  <c r="D401" i="1"/>
  <c r="E401" i="1"/>
  <c r="D400" i="1"/>
  <c r="D399" i="1"/>
  <c r="D392" i="1" l="1"/>
  <c r="D398" i="1"/>
  <c r="D410" i="1"/>
  <c r="D406" i="1"/>
  <c r="D404" i="1"/>
  <c r="D422" i="1" l="1"/>
  <c r="D423" i="1"/>
  <c r="D424" i="1"/>
  <c r="D425" i="1"/>
  <c r="D421" i="1"/>
  <c r="D419" i="1"/>
  <c r="D416" i="1"/>
  <c r="D415" i="1"/>
  <c r="D414" i="1"/>
  <c r="D413" i="1"/>
  <c r="D412" i="1"/>
  <c r="E412" i="1"/>
  <c r="D420" i="1" l="1"/>
  <c r="D417" i="1"/>
  <c r="D411" i="1"/>
  <c r="E293" i="1" l="1"/>
  <c r="E408" i="1" l="1"/>
  <c r="E376" i="1" l="1"/>
  <c r="E375" i="1" s="1"/>
  <c r="E368" i="1"/>
  <c r="E366" i="1"/>
  <c r="E358" i="1"/>
  <c r="E357" i="1" s="1"/>
  <c r="E362" i="1"/>
  <c r="E361" i="1" s="1"/>
  <c r="E354" i="1"/>
  <c r="E353" i="1" s="1"/>
  <c r="E350" i="1"/>
  <c r="E349" i="1" s="1"/>
  <c r="E346" i="1"/>
  <c r="E345" i="1" s="1"/>
  <c r="E342" i="1"/>
  <c r="E341" i="1" s="1"/>
  <c r="E338" i="1"/>
  <c r="E337" i="1" s="1"/>
  <c r="E333" i="1"/>
  <c r="E332" i="1" s="1"/>
  <c r="E329" i="1"/>
  <c r="E328" i="1" s="1"/>
  <c r="E325" i="1"/>
  <c r="E324" i="1" s="1"/>
  <c r="E321" i="1"/>
  <c r="E320" i="1" s="1"/>
  <c r="E316" i="1"/>
  <c r="E315" i="1" s="1"/>
  <c r="E311" i="1"/>
  <c r="E310" i="1" s="1"/>
  <c r="E306" i="1"/>
  <c r="E305" i="1" s="1"/>
  <c r="E303" i="1"/>
  <c r="E277" i="1"/>
  <c r="E268" i="1"/>
  <c r="E261" i="1"/>
  <c r="E291" i="1"/>
  <c r="E284" i="1"/>
  <c r="E275" i="1"/>
  <c r="E266" i="1"/>
  <c r="E259" i="1"/>
  <c r="E253" i="1"/>
  <c r="E245" i="1"/>
  <c r="E251" i="1"/>
  <c r="E243" i="1"/>
  <c r="E237" i="1"/>
  <c r="E229" i="1"/>
  <c r="E235" i="1"/>
  <c r="E227" i="1"/>
  <c r="E218" i="1"/>
  <c r="E212" i="1"/>
  <c r="E210" i="1"/>
  <c r="E204" i="1"/>
  <c r="E202" i="1"/>
  <c r="E193" i="1"/>
  <c r="E192" i="1" s="1"/>
  <c r="E187" i="1"/>
  <c r="E185" i="1"/>
  <c r="E176" i="1"/>
  <c r="E226" i="1" l="1"/>
  <c r="E209" i="1"/>
  <c r="E234" i="1"/>
  <c r="E298" i="1"/>
  <c r="E365" i="1"/>
  <c r="E175" i="1"/>
  <c r="E250" i="1"/>
  <c r="E184" i="1"/>
  <c r="E201" i="1"/>
  <c r="E217" i="1"/>
  <c r="E242" i="1"/>
  <c r="E171" i="1"/>
  <c r="E169" i="1"/>
  <c r="E163" i="1"/>
  <c r="E161" i="1"/>
  <c r="E157" i="1"/>
  <c r="E152" i="1"/>
  <c r="E149" i="1"/>
  <c r="E147" i="1"/>
  <c r="E144" i="1"/>
  <c r="E141" i="1"/>
  <c r="E139" i="1"/>
  <c r="E136" i="1"/>
  <c r="E133" i="1"/>
  <c r="E131" i="1"/>
  <c r="E128" i="1"/>
  <c r="E125" i="1"/>
  <c r="E123" i="1"/>
  <c r="E120" i="1"/>
  <c r="E117" i="1"/>
  <c r="E115" i="1"/>
  <c r="E112" i="1"/>
  <c r="E109" i="1"/>
  <c r="E107" i="1"/>
  <c r="E104" i="1"/>
  <c r="E101" i="1"/>
  <c r="E99" i="1"/>
  <c r="E96" i="1"/>
  <c r="E93" i="1"/>
  <c r="E91" i="1"/>
  <c r="E88" i="1"/>
  <c r="E85" i="1"/>
  <c r="E83" i="1" s="1"/>
  <c r="E81" i="1"/>
  <c r="E78" i="1"/>
  <c r="E75" i="1"/>
  <c r="E73" i="1"/>
  <c r="E70" i="1"/>
  <c r="E67" i="1"/>
  <c r="E65" i="1"/>
  <c r="E62" i="1"/>
  <c r="E57" i="1"/>
  <c r="E59" i="1"/>
  <c r="E50" i="1"/>
  <c r="E47" i="1"/>
  <c r="E41" i="1"/>
  <c r="E34" i="1"/>
  <c r="E30" i="1"/>
  <c r="E25" i="1"/>
  <c r="E21" i="1"/>
  <c r="E15" i="1"/>
  <c r="E12" i="1"/>
  <c r="E11" i="1" s="1"/>
  <c r="E420" i="1"/>
  <c r="E417" i="1"/>
  <c r="E413" i="1"/>
  <c r="E410" i="1"/>
  <c r="E406" i="1"/>
  <c r="E404" i="1"/>
  <c r="E399" i="1"/>
  <c r="E393" i="1"/>
  <c r="D366" i="1"/>
  <c r="D303" i="1"/>
  <c r="E290" i="1"/>
  <c r="E283" i="1" s="1"/>
  <c r="E274" i="1" s="1"/>
  <c r="D291" i="1"/>
  <c r="D284" i="1"/>
  <c r="D283" i="1" s="1"/>
  <c r="D275" i="1"/>
  <c r="D266" i="1"/>
  <c r="D259" i="1"/>
  <c r="D251" i="1"/>
  <c r="D243" i="1"/>
  <c r="D235" i="1"/>
  <c r="D227" i="1"/>
  <c r="D218" i="1"/>
  <c r="D210" i="1"/>
  <c r="D202" i="1"/>
  <c r="D193" i="1"/>
  <c r="D192" i="1" s="1"/>
  <c r="D185" i="1"/>
  <c r="D176" i="1"/>
  <c r="D169" i="1"/>
  <c r="D161" i="1"/>
  <c r="E156" i="1"/>
  <c r="D152" i="1"/>
  <c r="D147" i="1"/>
  <c r="D144" i="1"/>
  <c r="D139" i="1"/>
  <c r="D136" i="1"/>
  <c r="D131" i="1"/>
  <c r="D128" i="1"/>
  <c r="D123" i="1"/>
  <c r="D120" i="1"/>
  <c r="D115" i="1"/>
  <c r="D112" i="1"/>
  <c r="D107" i="1"/>
  <c r="D104" i="1"/>
  <c r="D99" i="1"/>
  <c r="D96" i="1"/>
  <c r="D91" i="1"/>
  <c r="D88" i="1"/>
  <c r="D81" i="1"/>
  <c r="D78" i="1"/>
  <c r="D73" i="1"/>
  <c r="D70" i="1"/>
  <c r="D65" i="1"/>
  <c r="D62" i="1"/>
  <c r="D57" i="1"/>
  <c r="D12" i="1"/>
  <c r="D11" i="1" s="1"/>
  <c r="E80" i="1" l="1"/>
  <c r="E72" i="1"/>
  <c r="E106" i="1"/>
  <c r="E138" i="1"/>
  <c r="E56" i="1"/>
  <c r="E114" i="1"/>
  <c r="E146" i="1"/>
  <c r="E64" i="1"/>
  <c r="E98" i="1"/>
  <c r="E130" i="1"/>
  <c r="E90" i="1"/>
  <c r="E122" i="1"/>
  <c r="E14" i="1"/>
  <c r="D293" i="1"/>
  <c r="D290" i="1" s="1"/>
  <c r="D408" i="1"/>
  <c r="D358" i="1"/>
  <c r="D357" i="1" s="1"/>
  <c r="D362" i="1"/>
  <c r="D361" i="1" s="1"/>
  <c r="E403" i="1"/>
  <c r="E160" i="1"/>
  <c r="D354" i="1"/>
  <c r="D353" i="1" s="1"/>
  <c r="D376" i="1"/>
  <c r="D375" i="1" s="1"/>
  <c r="D368" i="1"/>
  <c r="D365" i="1" s="1"/>
  <c r="D321" i="1"/>
  <c r="D320" i="1" s="1"/>
  <c r="D325" i="1"/>
  <c r="D324" i="1" s="1"/>
  <c r="D329" i="1"/>
  <c r="D328" i="1" s="1"/>
  <c r="D342" i="1"/>
  <c r="D341" i="1" s="1"/>
  <c r="D346" i="1"/>
  <c r="D345" i="1" s="1"/>
  <c r="E411" i="1"/>
  <c r="D350" i="1"/>
  <c r="D349" i="1" s="1"/>
  <c r="D333" i="1"/>
  <c r="D332" i="1" s="1"/>
  <c r="D338" i="1"/>
  <c r="D337" i="1" s="1"/>
  <c r="D316" i="1"/>
  <c r="D315" i="1" s="1"/>
  <c r="D306" i="1"/>
  <c r="D305" i="1" s="1"/>
  <c r="D311" i="1"/>
  <c r="D310" i="1" s="1"/>
  <c r="D298" i="1"/>
  <c r="D268" i="1"/>
  <c r="D265" i="1" s="1"/>
  <c r="D277" i="1"/>
  <c r="D274" i="1" s="1"/>
  <c r="E168" i="1"/>
  <c r="E398" i="1"/>
  <c r="E265" i="1"/>
  <c r="E258" i="1" s="1"/>
  <c r="D261" i="1"/>
  <c r="D258" i="1" s="1"/>
  <c r="D245" i="1"/>
  <c r="D242" i="1" s="1"/>
  <c r="D250" i="1"/>
  <c r="D229" i="1"/>
  <c r="D226" i="1" s="1"/>
  <c r="D237" i="1"/>
  <c r="D234" i="1" s="1"/>
  <c r="D217" i="1"/>
  <c r="D212" i="1"/>
  <c r="D209" i="1" s="1"/>
  <c r="D204" i="1"/>
  <c r="D201" i="1" s="1"/>
  <c r="D187" i="1"/>
  <c r="D184" i="1" s="1"/>
  <c r="D171" i="1"/>
  <c r="D168" i="1" s="1"/>
  <c r="D175" i="1"/>
  <c r="D157" i="1"/>
  <c r="D163" i="1"/>
  <c r="D160" i="1" s="1"/>
  <c r="D149" i="1"/>
  <c r="D146" i="1" s="1"/>
  <c r="D141" i="1"/>
  <c r="D138" i="1" s="1"/>
  <c r="D133" i="1"/>
  <c r="D130" i="1" s="1"/>
  <c r="D125" i="1"/>
  <c r="D122" i="1" s="1"/>
  <c r="D117" i="1"/>
  <c r="D114" i="1" s="1"/>
  <c r="D109" i="1"/>
  <c r="D106" i="1" s="1"/>
  <c r="D101" i="1"/>
  <c r="D98" i="1" s="1"/>
  <c r="D93" i="1"/>
  <c r="D90" i="1" s="1"/>
  <c r="D75" i="1"/>
  <c r="D72" i="1" s="1"/>
  <c r="D85" i="1"/>
  <c r="D59" i="1"/>
  <c r="D56" i="1" s="1"/>
  <c r="D67" i="1"/>
  <c r="D64" i="1" s="1"/>
  <c r="D47" i="1"/>
  <c r="D50" i="1"/>
  <c r="E386" i="1"/>
  <c r="D41" i="1"/>
  <c r="D34" i="1"/>
  <c r="D30" i="1"/>
  <c r="D25" i="1"/>
  <c r="D21" i="1"/>
  <c r="D15" i="1"/>
  <c r="E380" i="1"/>
  <c r="E392" i="1"/>
  <c r="D80" i="1" l="1"/>
  <c r="D14" i="1"/>
  <c r="D403" i="1"/>
  <c r="D379" i="1" s="1"/>
  <c r="E379" i="1"/>
</calcChain>
</file>

<file path=xl/sharedStrings.xml><?xml version="1.0" encoding="utf-8"?>
<sst xmlns="http://schemas.openxmlformats.org/spreadsheetml/2006/main" count="585" uniqueCount="154">
  <si>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</si>
  <si>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</si>
  <si>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</si>
  <si>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</si>
  <si>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</si>
  <si>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</si>
  <si>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</si>
  <si>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</si>
  <si>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</si>
  <si>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</si>
  <si>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</si>
  <si>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</si>
  <si>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</si>
  <si>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</si>
  <si>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</si>
  <si>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</si>
  <si>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</si>
  <si>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</si>
  <si>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</si>
  <si>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</si>
  <si>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</si>
  <si>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</si>
  <si>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</si>
  <si>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</si>
  <si>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</si>
  <si>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</si>
  <si>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</si>
  <si>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</si>
  <si>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</si>
  <si>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</si>
  <si>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</si>
  <si>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</si>
  <si>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</si>
  <si>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</si>
  <si>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</si>
  <si>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</si>
  <si>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</si>
  <si>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</si>
  <si>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</si>
  <si>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</si>
  <si>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</si>
  <si>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</si>
  <si>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</si>
  <si>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</si>
  <si>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</si>
  <si>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</si>
  <si>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</si>
  <si>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</si>
  <si>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</si>
  <si>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</si>
  <si>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</si>
  <si>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</si>
  <si>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</si>
  <si>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</si>
  <si>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</si>
  <si>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</si>
  <si>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</si>
  <si>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</si>
  <si>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</si>
  <si>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</si>
  <si>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</si>
  <si>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</si>
  <si>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</si>
  <si>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</si>
  <si>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</si>
  <si>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</si>
  <si>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</si>
  <si>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</si>
  <si>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</si>
  <si>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</si>
  <si>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</si>
  <si>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</si>
  <si>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</si>
  <si>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</si>
  <si>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</si>
  <si>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</si>
  <si>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</si>
  <si>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</si>
  <si>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</si>
  <si>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</si>
  <si>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</si>
  <si>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</si>
  <si>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</si>
  <si>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</si>
  <si>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</si>
  <si>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</si>
  <si>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</si>
  <si>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</si>
  <si>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</si>
  <si>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</si>
  <si>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</si>
  <si>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</si>
  <si>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</si>
  <si>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</si>
  <si>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</si>
  <si>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</si>
  <si>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</si>
  <si>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</si>
  <si>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</si>
  <si>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</si>
  <si>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</si>
  <si>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</si>
  <si>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</si>
  <si>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</si>
  <si>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</si>
  <si>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</si>
  <si>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</si>
  <si>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</si>
  <si>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</si>
  <si>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</si>
  <si>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</si>
  <si>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</si>
  <si>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</si>
  <si>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</si>
  <si>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</si>
  <si>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</si>
  <si>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</si>
  <si>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</si>
  <si>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</si>
  <si>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</si>
  <si>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</si>
  <si>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</si>
  <si>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</si>
  <si>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</si>
  <si>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</si>
  <si>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</si>
  <si>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</si>
  <si>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</si>
  <si>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</si>
  <si>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</si>
  <si>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</si>
  <si>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</si>
  <si>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</si>
  <si>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</si>
  <si>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</si>
  <si>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</si>
  <si>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</si>
  <si>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</si>
  <si>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</si>
  <si>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</si>
  <si>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</si>
  <si>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</si>
  <si>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</si>
  <si>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</si>
  <si>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</si>
  <si>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Iš viso išlaidoms</t>
  </si>
  <si>
    <t>PANEVĖŽIO RAJONO SAVIVALDYBĖS 2023 METŲ ASIGNAVIMAI PAGAL PROGRAMAS</t>
  </si>
  <si>
    <t xml:space="preserve">valstybės lėšos </t>
  </si>
  <si>
    <t>Naujamiesčio mokykla, iš viso</t>
  </si>
  <si>
    <t>valstybės lėšos</t>
  </si>
  <si>
    <t>valstybės biudžeto lėšos</t>
  </si>
  <si>
    <t>pažangos priemonės lėšos</t>
  </si>
  <si>
    <t>2023 m. vasario 23 d. sprendimu Nr. T-</t>
  </si>
  <si>
    <t>valstybės skolintos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</si>
</sst>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4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49" fontId="10" fillId="2" borderId="9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20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/>
    <xf numFmtId="0" fontId="2" fillId="0" borderId="0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6" fillId="2" borderId="30" xfId="2" applyNumberFormat="1" applyFont="1" applyFill="1" applyBorder="1" applyAlignment="1" applyProtection="1">
      <alignment horizontal="center" vertical="center"/>
    </xf>
    <xf numFmtId="0" fontId="16" fillId="2" borderId="25" xfId="2" applyNumberFormat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left" vertical="center"/>
    </xf>
    <xf numFmtId="164" fontId="9" fillId="6" borderId="6" xfId="1" applyNumberFormat="1" applyFont="1" applyFill="1" applyBorder="1" applyAlignment="1">
      <alignment vertical="center"/>
    </xf>
    <xf numFmtId="164" fontId="9" fillId="6" borderId="2" xfId="1" applyNumberFormat="1" applyFont="1" applyFill="1" applyBorder="1" applyAlignment="1">
      <alignment vertical="center"/>
    </xf>
    <xf numFmtId="164" fontId="16" fillId="6" borderId="2" xfId="1" applyNumberFormat="1" applyFont="1" applyFill="1" applyBorder="1" applyAlignment="1">
      <alignment vertical="center"/>
    </xf>
    <xf numFmtId="164" fontId="16" fillId="6" borderId="6" xfId="1" applyNumberFormat="1" applyFont="1" applyFill="1" applyBorder="1" applyAlignment="1">
      <alignment vertical="center"/>
    </xf>
    <xf numFmtId="0" fontId="16" fillId="2" borderId="33" xfId="2" applyNumberFormat="1" applyFont="1" applyFill="1" applyBorder="1" applyAlignment="1" applyProtection="1">
      <alignment horizontal="center" vertical="center" wrapText="1"/>
    </xf>
    <xf numFmtId="0" fontId="16" fillId="2" borderId="33" xfId="2" applyNumberFormat="1" applyFont="1" applyFill="1" applyBorder="1" applyAlignment="1" applyProtection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center" vertical="center"/>
    </xf>
    <xf numFmtId="49" fontId="5" fillId="2" borderId="22" xfId="1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31" xfId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8"/>
  <sheetViews>
    <sheetView tabSelected="1" topLeftCell="A370" zoomScaleNormal="100" workbookViewId="0">
      <selection activeCell="N447" sqref="N447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7" width="10" style="2" customWidth="1"/>
    <col min="8" max="16384" width="8.7109375" style="2"/>
  </cols>
  <sheetData>
    <row r="1" spans="1:6" ht="15.75" x14ac:dyDescent="0.25">
      <c r="A1" s="1"/>
      <c r="B1" s="1"/>
      <c r="C1" s="1" t="s">
        <v>0</v>
      </c>
      <c r="E1" s="1"/>
    </row>
    <row r="2" spans="1:6" ht="15.75" x14ac:dyDescent="0.25">
      <c r="A2" s="1"/>
      <c r="B2" s="1"/>
      <c r="C2" s="1" t="s">
        <v>1</v>
      </c>
      <c r="E2" s="1"/>
    </row>
    <row r="3" spans="1:6" ht="15.75" x14ac:dyDescent="0.25">
      <c r="A3" s="1"/>
      <c r="B3" s="1"/>
      <c r="C3" s="1" t="s">
        <v>152</v>
      </c>
      <c r="E3" s="1"/>
    </row>
    <row r="4" spans="1:6" ht="15.75" x14ac:dyDescent="0.25">
      <c r="A4" s="1"/>
      <c r="B4" s="1"/>
      <c r="C4" s="1" t="s">
        <v>2</v>
      </c>
      <c r="E4" s="1"/>
    </row>
    <row r="5" spans="1:6" ht="15.75" x14ac:dyDescent="0.25">
      <c r="A5" s="1"/>
      <c r="B5" s="1"/>
      <c r="C5" s="1"/>
      <c r="D5" s="3"/>
      <c r="E5" s="1"/>
    </row>
    <row r="6" spans="1:6" ht="15.75" x14ac:dyDescent="0.25">
      <c r="A6" s="1"/>
      <c r="B6" s="1"/>
      <c r="C6" s="1"/>
      <c r="D6" s="1"/>
      <c r="E6" s="1"/>
    </row>
    <row r="7" spans="1:6" ht="15.75" x14ac:dyDescent="0.25">
      <c r="A7" s="136" t="s">
        <v>146</v>
      </c>
      <c r="B7" s="136"/>
      <c r="C7" s="136"/>
      <c r="D7" s="136"/>
      <c r="E7" s="136"/>
    </row>
    <row r="8" spans="1:6" ht="15.75" x14ac:dyDescent="0.25">
      <c r="A8" s="1"/>
      <c r="B8" s="1"/>
      <c r="C8" s="1"/>
      <c r="D8" s="1"/>
      <c r="E8" s="1"/>
    </row>
    <row r="9" spans="1:6" ht="15.75" x14ac:dyDescent="0.25">
      <c r="A9" s="1"/>
      <c r="B9" s="1"/>
      <c r="C9" s="1"/>
      <c r="D9" s="1"/>
      <c r="E9" s="69" t="s">
        <v>3</v>
      </c>
      <c r="F9" s="70"/>
    </row>
    <row r="10" spans="1:6" ht="45.75" customHeight="1" x14ac:dyDescent="0.25">
      <c r="A10" s="67" t="s">
        <v>4</v>
      </c>
      <c r="B10" s="68" t="s">
        <v>5</v>
      </c>
      <c r="C10" s="67" t="s">
        <v>6</v>
      </c>
      <c r="D10" s="68" t="s">
        <v>145</v>
      </c>
      <c r="E10" s="4" t="s">
        <v>7</v>
      </c>
    </row>
    <row r="11" spans="1:6" s="50" customFormat="1" ht="18" customHeight="1" x14ac:dyDescent="0.25">
      <c r="A11" s="137" t="s">
        <v>8</v>
      </c>
      <c r="B11" s="23" t="s">
        <v>9</v>
      </c>
      <c r="C11" s="24"/>
      <c r="D11" s="25">
        <f>SUM(D12)</f>
        <v>136.30000000000001</v>
      </c>
      <c r="E11" s="25">
        <f>SUM(E12)</f>
        <v>127.1</v>
      </c>
    </row>
    <row r="12" spans="1:6" s="50" customFormat="1" ht="15" customHeight="1" x14ac:dyDescent="0.25">
      <c r="A12" s="138"/>
      <c r="B12" s="18" t="s">
        <v>135</v>
      </c>
      <c r="C12" s="17" t="s">
        <v>11</v>
      </c>
      <c r="D12" s="16">
        <f>SUM(D13)</f>
        <v>136.30000000000001</v>
      </c>
      <c r="E12" s="16">
        <f>SUM(E13)</f>
        <v>127.1</v>
      </c>
    </row>
    <row r="13" spans="1:6" s="50" customFormat="1" ht="12.75" customHeight="1" x14ac:dyDescent="0.25">
      <c r="A13" s="139"/>
      <c r="B13" s="51" t="s">
        <v>10</v>
      </c>
      <c r="C13" s="41"/>
      <c r="D13" s="52">
        <v>136.30000000000001</v>
      </c>
      <c r="E13" s="11">
        <v>127.1</v>
      </c>
    </row>
    <row r="14" spans="1:6" s="42" customFormat="1" ht="18" customHeight="1" x14ac:dyDescent="0.25">
      <c r="A14" s="120" t="s">
        <v>12</v>
      </c>
      <c r="B14" s="26" t="s">
        <v>13</v>
      </c>
      <c r="C14" s="27"/>
      <c r="D14" s="28">
        <f>SUM(D50+D47+D41+D34+D30+D25+D21+D15)</f>
        <v>21512.9</v>
      </c>
      <c r="E14" s="28">
        <f>SUM(E50+E47+E41+E34+E30+E25+E21+E15)</f>
        <v>6415</v>
      </c>
    </row>
    <row r="15" spans="1:6" s="42" customFormat="1" ht="15" customHeight="1" x14ac:dyDescent="0.25">
      <c r="A15" s="119"/>
      <c r="B15" s="18" t="s">
        <v>135</v>
      </c>
      <c r="C15" s="17" t="s">
        <v>11</v>
      </c>
      <c r="D15" s="16">
        <f>SUM(D16:D20)</f>
        <v>9319.2000000000007</v>
      </c>
      <c r="E15" s="16">
        <f>SUM(E16:E20)</f>
        <v>5763.5</v>
      </c>
    </row>
    <row r="16" spans="1:6" s="42" customFormat="1" ht="12.75" customHeight="1" x14ac:dyDescent="0.25">
      <c r="A16" s="118"/>
      <c r="B16" s="46" t="s">
        <v>15</v>
      </c>
      <c r="C16" s="19"/>
      <c r="D16" s="86">
        <v>1876</v>
      </c>
      <c r="E16" s="87">
        <v>1003.6</v>
      </c>
      <c r="F16" s="62"/>
    </row>
    <row r="17" spans="1:7" s="42" customFormat="1" ht="12.75" customHeight="1" x14ac:dyDescent="0.25">
      <c r="A17" s="118"/>
      <c r="B17" s="46" t="s">
        <v>147</v>
      </c>
      <c r="C17" s="19"/>
      <c r="D17" s="86">
        <v>200</v>
      </c>
      <c r="E17" s="87"/>
      <c r="F17" s="62"/>
    </row>
    <row r="18" spans="1:7" s="42" customFormat="1" ht="12.75" customHeight="1" x14ac:dyDescent="0.25">
      <c r="A18" s="118"/>
      <c r="B18" s="46" t="s">
        <v>16</v>
      </c>
      <c r="C18" s="19"/>
      <c r="D18" s="86">
        <v>248.1</v>
      </c>
      <c r="E18" s="87"/>
      <c r="F18" s="49"/>
    </row>
    <row r="19" spans="1:7" s="42" customFormat="1" ht="12.95" customHeight="1" x14ac:dyDescent="0.25">
      <c r="A19" s="118"/>
      <c r="B19" s="46" t="s">
        <v>10</v>
      </c>
      <c r="C19" s="19"/>
      <c r="D19" s="86">
        <v>6962.6</v>
      </c>
      <c r="E19" s="87">
        <v>4759.8999999999996</v>
      </c>
      <c r="F19" s="62"/>
      <c r="G19" s="62"/>
    </row>
    <row r="20" spans="1:7" s="42" customFormat="1" ht="12.95" customHeight="1" x14ac:dyDescent="0.25">
      <c r="A20" s="118"/>
      <c r="B20" s="47" t="s">
        <v>17</v>
      </c>
      <c r="C20" s="19"/>
      <c r="D20" s="86">
        <v>32.5</v>
      </c>
      <c r="E20" s="87"/>
    </row>
    <row r="21" spans="1:7" s="42" customFormat="1" ht="30.75" customHeight="1" x14ac:dyDescent="0.25">
      <c r="A21" s="117"/>
      <c r="B21" s="21" t="s">
        <v>127</v>
      </c>
      <c r="C21" s="20" t="s">
        <v>18</v>
      </c>
      <c r="D21" s="88">
        <f>SUM(D22:D24)</f>
        <v>265.29999999999995</v>
      </c>
      <c r="E21" s="88">
        <f>SUM(E22:E24)</f>
        <v>4.0999999999999996</v>
      </c>
    </row>
    <row r="22" spans="1:7" s="42" customFormat="1" ht="12.95" customHeight="1" x14ac:dyDescent="0.25">
      <c r="A22" s="118"/>
      <c r="B22" s="46" t="s">
        <v>19</v>
      </c>
      <c r="C22" s="140"/>
      <c r="D22" s="86">
        <v>135.69999999999999</v>
      </c>
      <c r="E22" s="87">
        <v>4.0999999999999996</v>
      </c>
      <c r="F22" s="49"/>
    </row>
    <row r="23" spans="1:7" s="42" customFormat="1" ht="12.95" customHeight="1" x14ac:dyDescent="0.25">
      <c r="A23" s="118"/>
      <c r="B23" s="46" t="s">
        <v>20</v>
      </c>
      <c r="C23" s="140"/>
      <c r="D23" s="86">
        <v>55.2</v>
      </c>
      <c r="E23" s="87"/>
      <c r="F23" s="64"/>
    </row>
    <row r="24" spans="1:7" s="42" customFormat="1" ht="12.95" customHeight="1" x14ac:dyDescent="0.25">
      <c r="A24" s="118"/>
      <c r="B24" s="47" t="s">
        <v>10</v>
      </c>
      <c r="C24" s="140"/>
      <c r="D24" s="86">
        <v>74.400000000000006</v>
      </c>
      <c r="E24" s="87"/>
      <c r="F24" s="64"/>
    </row>
    <row r="25" spans="1:7" s="42" customFormat="1" ht="15" customHeight="1" x14ac:dyDescent="0.25">
      <c r="A25" s="117"/>
      <c r="B25" s="18" t="s">
        <v>128</v>
      </c>
      <c r="C25" s="20" t="s">
        <v>22</v>
      </c>
      <c r="D25" s="89">
        <f>SUM(D26:D29)</f>
        <v>1390.9</v>
      </c>
      <c r="E25" s="88">
        <f>SUM(E26:E29)</f>
        <v>102.2</v>
      </c>
    </row>
    <row r="26" spans="1:7" s="42" customFormat="1" ht="12.95" customHeight="1" x14ac:dyDescent="0.25">
      <c r="A26" s="118"/>
      <c r="B26" s="45" t="s">
        <v>14</v>
      </c>
      <c r="C26" s="114"/>
      <c r="D26" s="87">
        <v>150.4</v>
      </c>
      <c r="E26" s="87">
        <v>0.8</v>
      </c>
      <c r="F26" s="49"/>
      <c r="G26" s="49"/>
    </row>
    <row r="27" spans="1:7" s="42" customFormat="1" ht="12.95" customHeight="1" x14ac:dyDescent="0.25">
      <c r="A27" s="118"/>
      <c r="B27" s="46" t="s">
        <v>21</v>
      </c>
      <c r="C27" s="114"/>
      <c r="D27" s="87">
        <v>26.4</v>
      </c>
      <c r="E27" s="87"/>
      <c r="F27" s="49"/>
    </row>
    <row r="28" spans="1:7" s="42" customFormat="1" ht="12.95" customHeight="1" x14ac:dyDescent="0.25">
      <c r="A28" s="118"/>
      <c r="B28" s="46" t="s">
        <v>19</v>
      </c>
      <c r="C28" s="114"/>
      <c r="D28" s="87">
        <v>25.1</v>
      </c>
      <c r="E28" s="87">
        <v>0.5</v>
      </c>
      <c r="F28" s="49"/>
    </row>
    <row r="29" spans="1:7" s="42" customFormat="1" ht="12.95" customHeight="1" x14ac:dyDescent="0.25">
      <c r="A29" s="118"/>
      <c r="B29" s="47" t="s">
        <v>10</v>
      </c>
      <c r="C29" s="114"/>
      <c r="D29" s="87">
        <v>1189</v>
      </c>
      <c r="E29" s="87">
        <v>100.9</v>
      </c>
      <c r="F29" s="62"/>
    </row>
    <row r="30" spans="1:7" s="42" customFormat="1" ht="27" x14ac:dyDescent="0.25">
      <c r="A30" s="118"/>
      <c r="B30" s="21" t="s">
        <v>139</v>
      </c>
      <c r="C30" s="83" t="s">
        <v>23</v>
      </c>
      <c r="D30" s="22">
        <f>SUM(D31:D33)</f>
        <v>1414</v>
      </c>
      <c r="E30" s="22">
        <f>SUM(E31:E33)</f>
        <v>157.1</v>
      </c>
      <c r="F30" s="49"/>
    </row>
    <row r="31" spans="1:7" s="42" customFormat="1" ht="12.95" customHeight="1" x14ac:dyDescent="0.25">
      <c r="A31" s="118"/>
      <c r="B31" s="46" t="s">
        <v>24</v>
      </c>
      <c r="C31" s="114"/>
      <c r="D31" s="48">
        <v>0</v>
      </c>
      <c r="E31" s="11"/>
      <c r="F31" s="49"/>
    </row>
    <row r="32" spans="1:7" s="42" customFormat="1" ht="12.95" customHeight="1" x14ac:dyDescent="0.25">
      <c r="A32" s="118"/>
      <c r="B32" s="53" t="s">
        <v>15</v>
      </c>
      <c r="C32" s="114"/>
      <c r="D32" s="11">
        <v>29.9</v>
      </c>
      <c r="E32" s="11">
        <v>20.9</v>
      </c>
      <c r="F32" s="49"/>
    </row>
    <row r="33" spans="1:6" s="42" customFormat="1" ht="12.95" customHeight="1" x14ac:dyDescent="0.25">
      <c r="A33" s="118"/>
      <c r="B33" s="47" t="s">
        <v>10</v>
      </c>
      <c r="C33" s="114"/>
      <c r="D33" s="11">
        <v>1384.1</v>
      </c>
      <c r="E33" s="11">
        <v>136.19999999999999</v>
      </c>
      <c r="F33" s="62"/>
    </row>
    <row r="34" spans="1:6" s="42" customFormat="1" ht="15" customHeight="1" x14ac:dyDescent="0.25">
      <c r="A34" s="118"/>
      <c r="B34" s="21" t="s">
        <v>130</v>
      </c>
      <c r="C34" s="17" t="s">
        <v>25</v>
      </c>
      <c r="D34" s="22">
        <f>SUM(D35:D40)</f>
        <v>5774.8</v>
      </c>
      <c r="E34" s="22">
        <f>SUM(E35:E40)</f>
        <v>382.7</v>
      </c>
      <c r="F34" s="49"/>
    </row>
    <row r="35" spans="1:6" s="42" customFormat="1" ht="12.95" customHeight="1" x14ac:dyDescent="0.25">
      <c r="A35" s="118"/>
      <c r="B35" s="45" t="s">
        <v>14</v>
      </c>
      <c r="C35" s="141"/>
      <c r="D35" s="52">
        <v>147.4</v>
      </c>
      <c r="E35" s="11">
        <v>35</v>
      </c>
      <c r="F35" s="64"/>
    </row>
    <row r="36" spans="1:6" s="42" customFormat="1" ht="12.95" customHeight="1" x14ac:dyDescent="0.25">
      <c r="A36" s="118"/>
      <c r="B36" s="46" t="s">
        <v>19</v>
      </c>
      <c r="C36" s="142"/>
      <c r="D36" s="86">
        <v>293.8</v>
      </c>
      <c r="E36" s="87">
        <v>10.6</v>
      </c>
    </row>
    <row r="37" spans="1:6" s="42" customFormat="1" ht="12.95" customHeight="1" x14ac:dyDescent="0.25">
      <c r="A37" s="118"/>
      <c r="B37" s="53" t="s">
        <v>15</v>
      </c>
      <c r="C37" s="142"/>
      <c r="D37" s="52">
        <v>3.7</v>
      </c>
      <c r="E37" s="11"/>
      <c r="F37" s="64"/>
    </row>
    <row r="38" spans="1:6" s="42" customFormat="1" ht="12.95" customHeight="1" x14ac:dyDescent="0.25">
      <c r="A38" s="118"/>
      <c r="B38" s="46" t="s">
        <v>150</v>
      </c>
      <c r="C38" s="142"/>
      <c r="D38" s="52">
        <v>7</v>
      </c>
      <c r="E38" s="11">
        <v>0.1</v>
      </c>
      <c r="F38" s="64"/>
    </row>
    <row r="39" spans="1:6" s="42" customFormat="1" ht="12.95" customHeight="1" x14ac:dyDescent="0.25">
      <c r="A39" s="118"/>
      <c r="B39" s="46" t="s">
        <v>10</v>
      </c>
      <c r="C39" s="142"/>
      <c r="D39" s="52">
        <v>1802.1</v>
      </c>
      <c r="E39" s="11">
        <v>337</v>
      </c>
      <c r="F39" s="62"/>
    </row>
    <row r="40" spans="1:6" s="42" customFormat="1" ht="12.95" customHeight="1" x14ac:dyDescent="0.25">
      <c r="A40" s="118"/>
      <c r="B40" s="47" t="s">
        <v>26</v>
      </c>
      <c r="C40" s="143"/>
      <c r="D40" s="52">
        <v>3520.8</v>
      </c>
      <c r="E40" s="11"/>
    </row>
    <row r="41" spans="1:6" s="42" customFormat="1" ht="15" customHeight="1" x14ac:dyDescent="0.25">
      <c r="A41" s="118"/>
      <c r="B41" s="21" t="s">
        <v>131</v>
      </c>
      <c r="C41" s="20" t="s">
        <v>27</v>
      </c>
      <c r="D41" s="22">
        <f>SUM(D42:D46)</f>
        <v>86.9</v>
      </c>
      <c r="E41" s="22">
        <f>SUM(E42:E46)</f>
        <v>5.4</v>
      </c>
    </row>
    <row r="42" spans="1:6" s="42" customFormat="1" ht="12.95" customHeight="1" x14ac:dyDescent="0.25">
      <c r="A42" s="118"/>
      <c r="B42" s="45" t="s">
        <v>14</v>
      </c>
      <c r="C42" s="141"/>
      <c r="D42" s="52">
        <v>8.6</v>
      </c>
      <c r="E42" s="11">
        <v>2</v>
      </c>
      <c r="F42" s="64"/>
    </row>
    <row r="43" spans="1:6" s="42" customFormat="1" ht="12.95" customHeight="1" x14ac:dyDescent="0.25">
      <c r="A43" s="118"/>
      <c r="B43" s="53" t="s">
        <v>15</v>
      </c>
      <c r="C43" s="142"/>
      <c r="D43" s="52">
        <v>3.5</v>
      </c>
      <c r="E43" s="11">
        <v>3.4</v>
      </c>
      <c r="F43" s="49"/>
    </row>
    <row r="44" spans="1:6" s="42" customFormat="1" ht="12.95" customHeight="1" x14ac:dyDescent="0.25">
      <c r="A44" s="118"/>
      <c r="B44" s="46" t="s">
        <v>21</v>
      </c>
      <c r="C44" s="142"/>
      <c r="D44" s="52">
        <v>0.7</v>
      </c>
      <c r="E44" s="11"/>
      <c r="F44" s="64"/>
    </row>
    <row r="45" spans="1:6" s="42" customFormat="1" ht="12.95" customHeight="1" x14ac:dyDescent="0.25">
      <c r="A45" s="118"/>
      <c r="B45" s="46" t="s">
        <v>10</v>
      </c>
      <c r="C45" s="142"/>
      <c r="D45" s="52">
        <v>40.700000000000003</v>
      </c>
      <c r="E45" s="11"/>
      <c r="F45" s="49"/>
    </row>
    <row r="46" spans="1:6" s="42" customFormat="1" ht="12.95" customHeight="1" x14ac:dyDescent="0.25">
      <c r="A46" s="118"/>
      <c r="B46" s="47" t="s">
        <v>28</v>
      </c>
      <c r="C46" s="143"/>
      <c r="D46" s="52">
        <v>33.4</v>
      </c>
      <c r="E46" s="11"/>
    </row>
    <row r="47" spans="1:6" s="42" customFormat="1" ht="15" customHeight="1" x14ac:dyDescent="0.25">
      <c r="A47" s="118"/>
      <c r="B47" s="21" t="s">
        <v>140</v>
      </c>
      <c r="C47" s="20" t="s">
        <v>29</v>
      </c>
      <c r="D47" s="22">
        <f>SUM(D48:D49)</f>
        <v>1085.0999999999999</v>
      </c>
      <c r="E47" s="71">
        <f>SUM(E48:E49)</f>
        <v>0</v>
      </c>
    </row>
    <row r="48" spans="1:6" s="42" customFormat="1" ht="12.75" customHeight="1" x14ac:dyDescent="0.25">
      <c r="A48" s="118"/>
      <c r="B48" s="46" t="s">
        <v>10</v>
      </c>
      <c r="C48" s="142"/>
      <c r="D48" s="52">
        <v>901.5</v>
      </c>
      <c r="E48" s="11"/>
      <c r="F48" s="49"/>
    </row>
    <row r="49" spans="1:7" s="42" customFormat="1" ht="12.95" customHeight="1" x14ac:dyDescent="0.25">
      <c r="A49" s="118"/>
      <c r="B49" s="47" t="s">
        <v>28</v>
      </c>
      <c r="C49" s="143"/>
      <c r="D49" s="52">
        <v>183.6</v>
      </c>
      <c r="E49" s="11"/>
    </row>
    <row r="50" spans="1:7" s="42" customFormat="1" ht="15" customHeight="1" x14ac:dyDescent="0.25">
      <c r="A50" s="118"/>
      <c r="B50" s="21" t="s">
        <v>133</v>
      </c>
      <c r="C50" s="33" t="s">
        <v>30</v>
      </c>
      <c r="D50" s="22">
        <f t="shared" ref="D50:E50" si="0">SUM(D51:D55)</f>
        <v>2176.6999999999998</v>
      </c>
      <c r="E50" s="71">
        <f t="shared" si="0"/>
        <v>0</v>
      </c>
    </row>
    <row r="51" spans="1:7" s="42" customFormat="1" ht="12.95" customHeight="1" x14ac:dyDescent="0.25">
      <c r="A51" s="118"/>
      <c r="B51" s="46" t="s">
        <v>14</v>
      </c>
      <c r="C51" s="114"/>
      <c r="D51" s="11">
        <v>478.1</v>
      </c>
      <c r="E51" s="11"/>
      <c r="F51" s="49"/>
      <c r="G51" s="49"/>
    </row>
    <row r="52" spans="1:7" s="42" customFormat="1" ht="12.95" customHeight="1" x14ac:dyDescent="0.25">
      <c r="A52" s="118"/>
      <c r="B52" s="53" t="s">
        <v>15</v>
      </c>
      <c r="C52" s="114"/>
      <c r="D52" s="11">
        <v>453</v>
      </c>
      <c r="E52" s="11"/>
      <c r="F52" s="49"/>
      <c r="G52" s="49"/>
    </row>
    <row r="53" spans="1:7" s="42" customFormat="1" ht="12.95" customHeight="1" x14ac:dyDescent="0.25">
      <c r="A53" s="118"/>
      <c r="B53" s="46" t="s">
        <v>151</v>
      </c>
      <c r="C53" s="114"/>
      <c r="D53" s="11">
        <v>656</v>
      </c>
      <c r="E53" s="11"/>
      <c r="F53" s="49"/>
      <c r="G53" s="49"/>
    </row>
    <row r="54" spans="1:7" s="42" customFormat="1" ht="12.95" customHeight="1" x14ac:dyDescent="0.25">
      <c r="A54" s="118"/>
      <c r="B54" s="46" t="s">
        <v>21</v>
      </c>
      <c r="C54" s="114"/>
      <c r="D54" s="11">
        <v>84.3</v>
      </c>
      <c r="E54" s="11"/>
      <c r="F54" s="49"/>
      <c r="G54" s="49"/>
    </row>
    <row r="55" spans="1:7" s="42" customFormat="1" ht="12.95" customHeight="1" x14ac:dyDescent="0.25">
      <c r="A55" s="118"/>
      <c r="B55" s="47" t="s">
        <v>10</v>
      </c>
      <c r="C55" s="114"/>
      <c r="D55" s="11">
        <v>505.3</v>
      </c>
      <c r="E55" s="11"/>
      <c r="F55" s="49"/>
    </row>
    <row r="56" spans="1:7" s="42" customFormat="1" ht="18" customHeight="1" x14ac:dyDescent="0.25">
      <c r="A56" s="112" t="s">
        <v>31</v>
      </c>
      <c r="B56" s="34" t="s">
        <v>32</v>
      </c>
      <c r="C56" s="37"/>
      <c r="D56" s="31">
        <f>SUM(D57+D59+D62)</f>
        <v>39.300000000000004</v>
      </c>
      <c r="E56" s="72">
        <f>SUM(E57+E59+E62)</f>
        <v>0</v>
      </c>
    </row>
    <row r="57" spans="1:7" s="42" customFormat="1" ht="15" customHeight="1" x14ac:dyDescent="0.25">
      <c r="A57" s="112"/>
      <c r="B57" s="18" t="s">
        <v>135</v>
      </c>
      <c r="C57" s="17" t="s">
        <v>11</v>
      </c>
      <c r="D57" s="16">
        <f>SUM(D58)</f>
        <v>15.8</v>
      </c>
      <c r="E57" s="73">
        <f>SUM(E58)</f>
        <v>0</v>
      </c>
    </row>
    <row r="58" spans="1:7" s="42" customFormat="1" ht="12.75" customHeight="1" x14ac:dyDescent="0.25">
      <c r="A58" s="112"/>
      <c r="B58" s="12" t="s">
        <v>10</v>
      </c>
      <c r="C58" s="6"/>
      <c r="D58" s="11">
        <v>15.8</v>
      </c>
      <c r="E58" s="48"/>
    </row>
    <row r="59" spans="1:7" s="42" customFormat="1" ht="27" x14ac:dyDescent="0.25">
      <c r="A59" s="112"/>
      <c r="B59" s="29" t="s">
        <v>141</v>
      </c>
      <c r="C59" s="17" t="s">
        <v>23</v>
      </c>
      <c r="D59" s="22">
        <f t="shared" ref="D59" si="1">SUM(D60:D61)</f>
        <v>19.100000000000001</v>
      </c>
      <c r="E59" s="71">
        <f t="shared" ref="E59" si="2">SUM(E60:E61)</f>
        <v>0</v>
      </c>
    </row>
    <row r="60" spans="1:7" s="42" customFormat="1" ht="12.95" customHeight="1" x14ac:dyDescent="0.25">
      <c r="A60" s="113"/>
      <c r="B60" s="45" t="s">
        <v>10</v>
      </c>
      <c r="C60" s="116"/>
      <c r="D60" s="11">
        <v>18.600000000000001</v>
      </c>
      <c r="E60" s="48"/>
      <c r="F60" s="62"/>
    </row>
    <row r="61" spans="1:7" s="42" customFormat="1" ht="12.95" customHeight="1" x14ac:dyDescent="0.25">
      <c r="A61" s="113"/>
      <c r="B61" s="47" t="s">
        <v>17</v>
      </c>
      <c r="C61" s="114"/>
      <c r="D61" s="11">
        <v>0.5</v>
      </c>
      <c r="E61" s="48"/>
    </row>
    <row r="62" spans="1:7" s="42" customFormat="1" ht="15" customHeight="1" x14ac:dyDescent="0.25">
      <c r="A62" s="112"/>
      <c r="B62" s="21" t="s">
        <v>142</v>
      </c>
      <c r="C62" s="17" t="s">
        <v>25</v>
      </c>
      <c r="D62" s="22">
        <f t="shared" ref="D62:E62" si="3">SUM(D63)</f>
        <v>4.4000000000000004</v>
      </c>
      <c r="E62" s="71">
        <f t="shared" si="3"/>
        <v>0</v>
      </c>
    </row>
    <row r="63" spans="1:7" s="42" customFormat="1" ht="12.75" customHeight="1" x14ac:dyDescent="0.25">
      <c r="A63" s="112"/>
      <c r="B63" s="12" t="s">
        <v>10</v>
      </c>
      <c r="C63" s="6"/>
      <c r="D63" s="11">
        <v>4.4000000000000004</v>
      </c>
      <c r="E63" s="5"/>
    </row>
    <row r="64" spans="1:7" s="42" customFormat="1" ht="18" customHeight="1" x14ac:dyDescent="0.25">
      <c r="A64" s="112" t="s">
        <v>33</v>
      </c>
      <c r="B64" s="30" t="s">
        <v>34</v>
      </c>
      <c r="C64" s="37"/>
      <c r="D64" s="31">
        <f>SUM(D65+D67+D70)</f>
        <v>56.800000000000004</v>
      </c>
      <c r="E64" s="72">
        <f>SUM(E65+E67+E70)</f>
        <v>0</v>
      </c>
    </row>
    <row r="65" spans="1:7" s="42" customFormat="1" ht="15" customHeight="1" x14ac:dyDescent="0.25">
      <c r="A65" s="112"/>
      <c r="B65" s="18" t="s">
        <v>135</v>
      </c>
      <c r="C65" s="17" t="s">
        <v>11</v>
      </c>
      <c r="D65" s="16">
        <f>SUM(D66)</f>
        <v>20.2</v>
      </c>
      <c r="E65" s="73">
        <f>SUM(E66)</f>
        <v>0</v>
      </c>
    </row>
    <row r="66" spans="1:7" s="42" customFormat="1" ht="12.75" customHeight="1" x14ac:dyDescent="0.25">
      <c r="A66" s="112"/>
      <c r="B66" s="12" t="s">
        <v>10</v>
      </c>
      <c r="C66" s="6"/>
      <c r="D66" s="11">
        <v>20.2</v>
      </c>
      <c r="E66" s="48"/>
      <c r="F66" s="62"/>
      <c r="G66" s="62"/>
    </row>
    <row r="67" spans="1:7" s="42" customFormat="1" ht="27" x14ac:dyDescent="0.25">
      <c r="A67" s="112"/>
      <c r="B67" s="29" t="s">
        <v>139</v>
      </c>
      <c r="C67" s="17" t="s">
        <v>23</v>
      </c>
      <c r="D67" s="22">
        <f t="shared" ref="D67" si="4">SUM(D68:D69)</f>
        <v>29</v>
      </c>
      <c r="E67" s="71">
        <f t="shared" ref="E67" si="5">SUM(E68:E69)</f>
        <v>0</v>
      </c>
    </row>
    <row r="68" spans="1:7" s="42" customFormat="1" ht="12.75" customHeight="1" x14ac:dyDescent="0.25">
      <c r="A68" s="113"/>
      <c r="B68" s="45" t="s">
        <v>10</v>
      </c>
      <c r="C68" s="116"/>
      <c r="D68" s="11">
        <v>27</v>
      </c>
      <c r="E68" s="48"/>
      <c r="F68" s="62"/>
    </row>
    <row r="69" spans="1:7" s="42" customFormat="1" ht="12.75" customHeight="1" x14ac:dyDescent="0.25">
      <c r="A69" s="113"/>
      <c r="B69" s="47" t="s">
        <v>17</v>
      </c>
      <c r="C69" s="115"/>
      <c r="D69" s="11">
        <v>2</v>
      </c>
      <c r="E69" s="48"/>
    </row>
    <row r="70" spans="1:7" s="42" customFormat="1" ht="15" customHeight="1" x14ac:dyDescent="0.25">
      <c r="A70" s="112"/>
      <c r="B70" s="21" t="s">
        <v>130</v>
      </c>
      <c r="C70" s="17" t="s">
        <v>25</v>
      </c>
      <c r="D70" s="22">
        <f t="shared" ref="D70" si="6">SUM(D71)</f>
        <v>7.6</v>
      </c>
      <c r="E70" s="71">
        <f t="shared" ref="E70" si="7">SUM(E71)</f>
        <v>0</v>
      </c>
    </row>
    <row r="71" spans="1:7" s="42" customFormat="1" ht="12.75" customHeight="1" x14ac:dyDescent="0.25">
      <c r="A71" s="112"/>
      <c r="B71" s="12" t="s">
        <v>10</v>
      </c>
      <c r="C71" s="6"/>
      <c r="D71" s="11">
        <v>7.6</v>
      </c>
      <c r="E71" s="5"/>
      <c r="F71" s="62"/>
    </row>
    <row r="72" spans="1:7" s="42" customFormat="1" ht="18" customHeight="1" x14ac:dyDescent="0.25">
      <c r="A72" s="112" t="s">
        <v>35</v>
      </c>
      <c r="B72" s="30" t="s">
        <v>36</v>
      </c>
      <c r="C72" s="35"/>
      <c r="D72" s="31">
        <f>SUM(D73+D75+D78)</f>
        <v>36.5</v>
      </c>
      <c r="E72" s="72">
        <f>SUM(E73+E75+E78)</f>
        <v>0</v>
      </c>
    </row>
    <row r="73" spans="1:7" s="42" customFormat="1" ht="15" customHeight="1" x14ac:dyDescent="0.25">
      <c r="A73" s="112"/>
      <c r="B73" s="18" t="s">
        <v>135</v>
      </c>
      <c r="C73" s="17" t="s">
        <v>11</v>
      </c>
      <c r="D73" s="16">
        <f>SUM(D74)</f>
        <v>12.2</v>
      </c>
      <c r="E73" s="73">
        <f>SUM(E74)</f>
        <v>0</v>
      </c>
    </row>
    <row r="74" spans="1:7" s="42" customFormat="1" ht="12.75" customHeight="1" x14ac:dyDescent="0.25">
      <c r="A74" s="112"/>
      <c r="B74" s="12" t="s">
        <v>10</v>
      </c>
      <c r="C74" s="6"/>
      <c r="D74" s="11">
        <v>12.2</v>
      </c>
      <c r="E74" s="48"/>
      <c r="F74" s="62"/>
    </row>
    <row r="75" spans="1:7" s="42" customFormat="1" ht="27" x14ac:dyDescent="0.25">
      <c r="A75" s="112"/>
      <c r="B75" s="29" t="s">
        <v>141</v>
      </c>
      <c r="C75" s="17" t="s">
        <v>23</v>
      </c>
      <c r="D75" s="22">
        <f t="shared" ref="D75" si="8">SUM(D76:D77)</f>
        <v>20.100000000000001</v>
      </c>
      <c r="E75" s="71">
        <f t="shared" ref="E75" si="9">SUM(E76:E77)</f>
        <v>0</v>
      </c>
    </row>
    <row r="76" spans="1:7" s="42" customFormat="1" ht="12.75" customHeight="1" x14ac:dyDescent="0.25">
      <c r="A76" s="113"/>
      <c r="B76" s="45" t="s">
        <v>10</v>
      </c>
      <c r="C76" s="116"/>
      <c r="D76" s="11">
        <v>19.5</v>
      </c>
      <c r="E76" s="48"/>
      <c r="F76" s="62"/>
    </row>
    <row r="77" spans="1:7" s="42" customFormat="1" ht="12.75" customHeight="1" x14ac:dyDescent="0.25">
      <c r="A77" s="113"/>
      <c r="B77" s="47" t="s">
        <v>17</v>
      </c>
      <c r="C77" s="115"/>
      <c r="D77" s="11">
        <v>0.6</v>
      </c>
      <c r="E77" s="48"/>
    </row>
    <row r="78" spans="1:7" s="42" customFormat="1" ht="15" customHeight="1" x14ac:dyDescent="0.25">
      <c r="A78" s="112"/>
      <c r="B78" s="32" t="s">
        <v>130</v>
      </c>
      <c r="C78" s="17" t="s">
        <v>25</v>
      </c>
      <c r="D78" s="22">
        <f t="shared" ref="D78" si="10">SUM(D79)</f>
        <v>4.2</v>
      </c>
      <c r="E78" s="71">
        <f t="shared" ref="E78" si="11">SUM(E79)</f>
        <v>0</v>
      </c>
    </row>
    <row r="79" spans="1:7" s="42" customFormat="1" ht="12.75" customHeight="1" x14ac:dyDescent="0.25">
      <c r="A79" s="112"/>
      <c r="B79" s="12" t="s">
        <v>10</v>
      </c>
      <c r="C79" s="6"/>
      <c r="D79" s="11">
        <v>4.2</v>
      </c>
      <c r="E79" s="5"/>
    </row>
    <row r="80" spans="1:7" s="42" customFormat="1" ht="18" customHeight="1" x14ac:dyDescent="0.25">
      <c r="A80" s="112" t="s">
        <v>37</v>
      </c>
      <c r="B80" s="30" t="s">
        <v>38</v>
      </c>
      <c r="C80" s="37"/>
      <c r="D80" s="31">
        <f>SUM(D81+D85+D88+D83)</f>
        <v>55.4</v>
      </c>
      <c r="E80" s="31">
        <f>SUM(E81+E85+E88+E83)</f>
        <v>0</v>
      </c>
    </row>
    <row r="81" spans="1:6" s="42" customFormat="1" ht="15" customHeight="1" x14ac:dyDescent="0.25">
      <c r="A81" s="112"/>
      <c r="B81" s="18" t="s">
        <v>135</v>
      </c>
      <c r="C81" s="17" t="s">
        <v>11</v>
      </c>
      <c r="D81" s="16">
        <f>SUM(D82)</f>
        <v>20.2</v>
      </c>
      <c r="E81" s="73">
        <f>SUM(E82)</f>
        <v>0</v>
      </c>
    </row>
    <row r="82" spans="1:6" s="42" customFormat="1" ht="12.75" customHeight="1" x14ac:dyDescent="0.25">
      <c r="A82" s="112"/>
      <c r="B82" s="12" t="s">
        <v>10</v>
      </c>
      <c r="C82" s="6"/>
      <c r="D82" s="11">
        <v>20.2</v>
      </c>
      <c r="E82" s="48"/>
      <c r="F82" s="62"/>
    </row>
    <row r="83" spans="1:6" s="42" customFormat="1" ht="15" customHeight="1" x14ac:dyDescent="0.25">
      <c r="A83" s="112"/>
      <c r="B83" s="18" t="s">
        <v>128</v>
      </c>
      <c r="C83" s="20" t="s">
        <v>22</v>
      </c>
      <c r="D83" s="22">
        <f>SUM(D84)</f>
        <v>0.6</v>
      </c>
      <c r="E83" s="71">
        <f t="shared" ref="E83" si="12">SUM(E84:E86)</f>
        <v>0</v>
      </c>
      <c r="F83" s="62"/>
    </row>
    <row r="84" spans="1:6" s="42" customFormat="1" ht="12.75" customHeight="1" x14ac:dyDescent="0.25">
      <c r="A84" s="112"/>
      <c r="B84" s="12" t="s">
        <v>10</v>
      </c>
      <c r="C84" s="82"/>
      <c r="D84" s="11">
        <v>0.6</v>
      </c>
      <c r="E84" s="48"/>
      <c r="F84" s="62"/>
    </row>
    <row r="85" spans="1:6" s="42" customFormat="1" ht="27" x14ac:dyDescent="0.25">
      <c r="A85" s="112"/>
      <c r="B85" s="29" t="s">
        <v>141</v>
      </c>
      <c r="C85" s="17" t="s">
        <v>23</v>
      </c>
      <c r="D85" s="22">
        <f t="shared" ref="D85" si="13">SUM(D86:D87)</f>
        <v>29.6</v>
      </c>
      <c r="E85" s="71">
        <f t="shared" ref="E85" si="14">SUM(E86:E87)</f>
        <v>0</v>
      </c>
    </row>
    <row r="86" spans="1:6" s="42" customFormat="1" ht="12.75" customHeight="1" x14ac:dyDescent="0.25">
      <c r="A86" s="113"/>
      <c r="B86" s="45" t="s">
        <v>10</v>
      </c>
      <c r="C86" s="116"/>
      <c r="D86" s="11">
        <v>27.6</v>
      </c>
      <c r="E86" s="48"/>
      <c r="F86" s="62"/>
    </row>
    <row r="87" spans="1:6" s="42" customFormat="1" ht="12.75" customHeight="1" x14ac:dyDescent="0.25">
      <c r="A87" s="113"/>
      <c r="B87" s="47" t="s">
        <v>17</v>
      </c>
      <c r="C87" s="114"/>
      <c r="D87" s="11">
        <v>2</v>
      </c>
      <c r="E87" s="48"/>
      <c r="F87" s="62"/>
    </row>
    <row r="88" spans="1:6" s="42" customFormat="1" ht="15" customHeight="1" x14ac:dyDescent="0.25">
      <c r="A88" s="112"/>
      <c r="B88" s="32" t="s">
        <v>130</v>
      </c>
      <c r="C88" s="17" t="s">
        <v>25</v>
      </c>
      <c r="D88" s="22">
        <f t="shared" ref="D88" si="15">SUM(D89)</f>
        <v>5</v>
      </c>
      <c r="E88" s="71">
        <f t="shared" ref="E88" si="16">SUM(E89)</f>
        <v>0</v>
      </c>
    </row>
    <row r="89" spans="1:6" s="42" customFormat="1" ht="12.75" customHeight="1" x14ac:dyDescent="0.25">
      <c r="A89" s="112"/>
      <c r="B89" s="12" t="s">
        <v>10</v>
      </c>
      <c r="C89" s="6"/>
      <c r="D89" s="11">
        <v>5</v>
      </c>
      <c r="E89" s="5"/>
    </row>
    <row r="90" spans="1:6" s="42" customFormat="1" ht="18" customHeight="1" x14ac:dyDescent="0.25">
      <c r="A90" s="131" t="s">
        <v>39</v>
      </c>
      <c r="B90" s="30" t="s">
        <v>40</v>
      </c>
      <c r="C90" s="37"/>
      <c r="D90" s="31">
        <f>SUM(D91+D93+D96)</f>
        <v>35.9</v>
      </c>
      <c r="E90" s="72">
        <f>SUM(E91+E93+E96)</f>
        <v>0</v>
      </c>
    </row>
    <row r="91" spans="1:6" s="42" customFormat="1" ht="15" customHeight="1" x14ac:dyDescent="0.25">
      <c r="A91" s="131"/>
      <c r="B91" s="18" t="s">
        <v>135</v>
      </c>
      <c r="C91" s="17" t="s">
        <v>11</v>
      </c>
      <c r="D91" s="16">
        <f>SUM(D92)</f>
        <v>17.3</v>
      </c>
      <c r="E91" s="73">
        <f>SUM(E92)</f>
        <v>0</v>
      </c>
    </row>
    <row r="92" spans="1:6" s="42" customFormat="1" ht="12.75" customHeight="1" x14ac:dyDescent="0.25">
      <c r="A92" s="131"/>
      <c r="B92" s="12" t="s">
        <v>10</v>
      </c>
      <c r="C92" s="6"/>
      <c r="D92" s="11">
        <v>17.3</v>
      </c>
      <c r="E92" s="48"/>
    </row>
    <row r="93" spans="1:6" s="42" customFormat="1" ht="27" x14ac:dyDescent="0.25">
      <c r="A93" s="131"/>
      <c r="B93" s="29" t="s">
        <v>139</v>
      </c>
      <c r="C93" s="17" t="s">
        <v>23</v>
      </c>
      <c r="D93" s="22">
        <f t="shared" ref="D93" si="17">SUM(D94:D95)</f>
        <v>11.399999999999999</v>
      </c>
      <c r="E93" s="71">
        <f t="shared" ref="E93" si="18">SUM(E94:E95)</f>
        <v>0</v>
      </c>
    </row>
    <row r="94" spans="1:6" s="42" customFormat="1" ht="12.75" customHeight="1" x14ac:dyDescent="0.25">
      <c r="A94" s="132"/>
      <c r="B94" s="45" t="s">
        <v>10</v>
      </c>
      <c r="C94" s="116"/>
      <c r="D94" s="11">
        <v>10.199999999999999</v>
      </c>
      <c r="E94" s="48"/>
      <c r="F94" s="62"/>
    </row>
    <row r="95" spans="1:6" s="42" customFormat="1" ht="12.75" customHeight="1" x14ac:dyDescent="0.25">
      <c r="A95" s="132"/>
      <c r="B95" s="47" t="s">
        <v>17</v>
      </c>
      <c r="C95" s="114"/>
      <c r="D95" s="11">
        <v>1.2</v>
      </c>
      <c r="E95" s="48"/>
    </row>
    <row r="96" spans="1:6" s="42" customFormat="1" ht="15" customHeight="1" x14ac:dyDescent="0.25">
      <c r="A96" s="131"/>
      <c r="B96" s="32" t="s">
        <v>130</v>
      </c>
      <c r="C96" s="17" t="s">
        <v>25</v>
      </c>
      <c r="D96" s="22">
        <f t="shared" ref="D96" si="19">SUM(D97)</f>
        <v>7.2</v>
      </c>
      <c r="E96" s="71">
        <f t="shared" ref="E96" si="20">SUM(E97)</f>
        <v>0</v>
      </c>
    </row>
    <row r="97" spans="1:7" s="42" customFormat="1" ht="12.75" customHeight="1" x14ac:dyDescent="0.25">
      <c r="A97" s="131"/>
      <c r="B97" s="12" t="s">
        <v>10</v>
      </c>
      <c r="C97" s="6"/>
      <c r="D97" s="11">
        <v>7.2</v>
      </c>
      <c r="E97" s="5"/>
    </row>
    <row r="98" spans="1:7" s="42" customFormat="1" ht="18" customHeight="1" x14ac:dyDescent="0.25">
      <c r="A98" s="131" t="s">
        <v>41</v>
      </c>
      <c r="B98" s="30" t="s">
        <v>42</v>
      </c>
      <c r="C98" s="35"/>
      <c r="D98" s="31">
        <f>SUM(D99+D101+D104)</f>
        <v>63.400000000000006</v>
      </c>
      <c r="E98" s="72">
        <f>SUM(E99+E101+E104)</f>
        <v>0</v>
      </c>
    </row>
    <row r="99" spans="1:7" s="42" customFormat="1" ht="15" customHeight="1" x14ac:dyDescent="0.25">
      <c r="A99" s="131"/>
      <c r="B99" s="18" t="s">
        <v>135</v>
      </c>
      <c r="C99" s="17" t="s">
        <v>11</v>
      </c>
      <c r="D99" s="16">
        <f>SUM(D100)</f>
        <v>20.100000000000001</v>
      </c>
      <c r="E99" s="73">
        <f>SUM(E100)</f>
        <v>0</v>
      </c>
    </row>
    <row r="100" spans="1:7" s="42" customFormat="1" ht="12.75" customHeight="1" x14ac:dyDescent="0.25">
      <c r="A100" s="131"/>
      <c r="B100" s="12" t="s">
        <v>10</v>
      </c>
      <c r="C100" s="6"/>
      <c r="D100" s="11">
        <v>20.100000000000001</v>
      </c>
      <c r="E100" s="48"/>
      <c r="F100" s="62"/>
    </row>
    <row r="101" spans="1:7" s="42" customFormat="1" ht="27" x14ac:dyDescent="0.25">
      <c r="A101" s="131"/>
      <c r="B101" s="29" t="s">
        <v>141</v>
      </c>
      <c r="C101" s="17" t="s">
        <v>23</v>
      </c>
      <c r="D101" s="22">
        <f t="shared" ref="D101" si="21">SUM(D102:D103)</f>
        <v>37.200000000000003</v>
      </c>
      <c r="E101" s="71">
        <f t="shared" ref="E101" si="22">SUM(E102:E103)</f>
        <v>0</v>
      </c>
    </row>
    <row r="102" spans="1:7" s="42" customFormat="1" ht="12.75" customHeight="1" x14ac:dyDescent="0.25">
      <c r="A102" s="132"/>
      <c r="B102" s="45" t="s">
        <v>10</v>
      </c>
      <c r="C102" s="116"/>
      <c r="D102" s="11">
        <v>30</v>
      </c>
      <c r="E102" s="48"/>
      <c r="F102" s="62"/>
      <c r="G102" s="62"/>
    </row>
    <row r="103" spans="1:7" s="42" customFormat="1" ht="12.75" customHeight="1" x14ac:dyDescent="0.25">
      <c r="A103" s="132"/>
      <c r="B103" s="47" t="s">
        <v>17</v>
      </c>
      <c r="C103" s="114"/>
      <c r="D103" s="11">
        <v>7.2</v>
      </c>
      <c r="E103" s="48"/>
    </row>
    <row r="104" spans="1:7" s="42" customFormat="1" ht="15" customHeight="1" x14ac:dyDescent="0.25">
      <c r="A104" s="131"/>
      <c r="B104" s="32" t="s">
        <v>130</v>
      </c>
      <c r="C104" s="17" t="s">
        <v>25</v>
      </c>
      <c r="D104" s="22">
        <f t="shared" ref="D104" si="23">SUM(D105)</f>
        <v>6.1</v>
      </c>
      <c r="E104" s="71">
        <f t="shared" ref="E104" si="24">SUM(E105)</f>
        <v>0</v>
      </c>
    </row>
    <row r="105" spans="1:7" s="42" customFormat="1" ht="12.75" customHeight="1" x14ac:dyDescent="0.25">
      <c r="A105" s="131"/>
      <c r="B105" s="12" t="s">
        <v>10</v>
      </c>
      <c r="C105" s="6"/>
      <c r="D105" s="11">
        <v>6.1</v>
      </c>
      <c r="E105" s="5"/>
    </row>
    <row r="106" spans="1:7" s="42" customFormat="1" ht="18" customHeight="1" x14ac:dyDescent="0.25">
      <c r="A106" s="131" t="s">
        <v>43</v>
      </c>
      <c r="B106" s="30" t="s">
        <v>44</v>
      </c>
      <c r="C106" s="37"/>
      <c r="D106" s="31">
        <f>SUM(D107+D109+D112)</f>
        <v>43.199999999999996</v>
      </c>
      <c r="E106" s="72">
        <f>SUM(E107+E109+E112)</f>
        <v>0</v>
      </c>
    </row>
    <row r="107" spans="1:7" s="42" customFormat="1" ht="15" customHeight="1" x14ac:dyDescent="0.25">
      <c r="A107" s="131"/>
      <c r="B107" s="18" t="s">
        <v>135</v>
      </c>
      <c r="C107" s="17" t="s">
        <v>11</v>
      </c>
      <c r="D107" s="16">
        <f>SUM(D108)</f>
        <v>12.6</v>
      </c>
      <c r="E107" s="73">
        <f>SUM(E108)</f>
        <v>0</v>
      </c>
    </row>
    <row r="108" spans="1:7" s="42" customFormat="1" ht="12.95" customHeight="1" x14ac:dyDescent="0.25">
      <c r="A108" s="131"/>
      <c r="B108" s="12" t="s">
        <v>10</v>
      </c>
      <c r="C108" s="6"/>
      <c r="D108" s="11">
        <v>12.6</v>
      </c>
      <c r="E108" s="48"/>
      <c r="F108" s="62"/>
      <c r="G108" s="62"/>
    </row>
    <row r="109" spans="1:7" s="42" customFormat="1" ht="27" x14ac:dyDescent="0.25">
      <c r="A109" s="131"/>
      <c r="B109" s="29" t="s">
        <v>141</v>
      </c>
      <c r="C109" s="17" t="s">
        <v>23</v>
      </c>
      <c r="D109" s="22">
        <f t="shared" ref="D109" si="25">SUM(D110:D111)</f>
        <v>26.7</v>
      </c>
      <c r="E109" s="71">
        <f t="shared" ref="E109" si="26">SUM(E110:E111)</f>
        <v>0</v>
      </c>
    </row>
    <row r="110" spans="1:7" s="42" customFormat="1" ht="12.95" customHeight="1" x14ac:dyDescent="0.25">
      <c r="A110" s="132"/>
      <c r="B110" s="45" t="s">
        <v>10</v>
      </c>
      <c r="C110" s="116"/>
      <c r="D110" s="11">
        <v>24.2</v>
      </c>
      <c r="E110" s="11"/>
      <c r="F110" s="62"/>
      <c r="G110" s="62"/>
    </row>
    <row r="111" spans="1:7" s="42" customFormat="1" ht="12.95" customHeight="1" x14ac:dyDescent="0.25">
      <c r="A111" s="132"/>
      <c r="B111" s="47" t="s">
        <v>17</v>
      </c>
      <c r="C111" s="115"/>
      <c r="D111" s="11">
        <v>2.5</v>
      </c>
      <c r="E111" s="11"/>
    </row>
    <row r="112" spans="1:7" s="42" customFormat="1" ht="15" customHeight="1" x14ac:dyDescent="0.25">
      <c r="A112" s="131"/>
      <c r="B112" s="32" t="s">
        <v>142</v>
      </c>
      <c r="C112" s="17" t="s">
        <v>25</v>
      </c>
      <c r="D112" s="22">
        <f t="shared" ref="D112" si="27">SUM(D113)</f>
        <v>3.9</v>
      </c>
      <c r="E112" s="71">
        <f t="shared" ref="E112" si="28">SUM(E113)</f>
        <v>0</v>
      </c>
    </row>
    <row r="113" spans="1:6" s="42" customFormat="1" ht="12.95" customHeight="1" x14ac:dyDescent="0.25">
      <c r="A113" s="131"/>
      <c r="B113" s="12" t="s">
        <v>10</v>
      </c>
      <c r="C113" s="6"/>
      <c r="D113" s="11">
        <v>3.9</v>
      </c>
      <c r="E113" s="5"/>
    </row>
    <row r="114" spans="1:6" s="42" customFormat="1" ht="18" customHeight="1" x14ac:dyDescent="0.25">
      <c r="A114" s="131" t="s">
        <v>45</v>
      </c>
      <c r="B114" s="30" t="s">
        <v>46</v>
      </c>
      <c r="C114" s="37"/>
      <c r="D114" s="31">
        <f>SUM(D115+D117+D120)</f>
        <v>71</v>
      </c>
      <c r="E114" s="72">
        <f>SUM(E115+E117+E120)</f>
        <v>0</v>
      </c>
    </row>
    <row r="115" spans="1:6" s="42" customFormat="1" ht="15" customHeight="1" x14ac:dyDescent="0.25">
      <c r="A115" s="131"/>
      <c r="B115" s="18" t="s">
        <v>135</v>
      </c>
      <c r="C115" s="17" t="s">
        <v>11</v>
      </c>
      <c r="D115" s="16">
        <f>SUM(D116)</f>
        <v>18.600000000000001</v>
      </c>
      <c r="E115" s="73">
        <f>SUM(E116)</f>
        <v>0</v>
      </c>
    </row>
    <row r="116" spans="1:6" s="42" customFormat="1" ht="12.75" customHeight="1" x14ac:dyDescent="0.25">
      <c r="A116" s="131"/>
      <c r="B116" s="12" t="s">
        <v>10</v>
      </c>
      <c r="C116" s="6"/>
      <c r="D116" s="11">
        <v>18.600000000000001</v>
      </c>
      <c r="E116" s="48"/>
      <c r="F116" s="62"/>
    </row>
    <row r="117" spans="1:6" s="42" customFormat="1" ht="27" x14ac:dyDescent="0.25">
      <c r="A117" s="131"/>
      <c r="B117" s="29" t="s">
        <v>139</v>
      </c>
      <c r="C117" s="17" t="s">
        <v>23</v>
      </c>
      <c r="D117" s="22">
        <f t="shared" ref="D117" si="29">SUM(D118:D119)</f>
        <v>45.2</v>
      </c>
      <c r="E117" s="71">
        <f t="shared" ref="E117" si="30">SUM(E118:E119)</f>
        <v>0</v>
      </c>
    </row>
    <row r="118" spans="1:6" s="42" customFormat="1" ht="12.75" customHeight="1" x14ac:dyDescent="0.25">
      <c r="A118" s="132"/>
      <c r="B118" s="45" t="s">
        <v>10</v>
      </c>
      <c r="C118" s="116"/>
      <c r="D118" s="11">
        <v>41.2</v>
      </c>
      <c r="E118" s="48"/>
      <c r="F118" s="62"/>
    </row>
    <row r="119" spans="1:6" s="42" customFormat="1" ht="12.75" customHeight="1" x14ac:dyDescent="0.25">
      <c r="A119" s="132"/>
      <c r="B119" s="47" t="s">
        <v>17</v>
      </c>
      <c r="C119" s="114"/>
      <c r="D119" s="11">
        <v>4</v>
      </c>
      <c r="E119" s="48"/>
    </row>
    <row r="120" spans="1:6" s="42" customFormat="1" ht="15" customHeight="1" x14ac:dyDescent="0.25">
      <c r="A120" s="131"/>
      <c r="B120" s="32" t="s">
        <v>130</v>
      </c>
      <c r="C120" s="17" t="s">
        <v>25</v>
      </c>
      <c r="D120" s="22">
        <f t="shared" ref="D120" si="31">SUM(D121)</f>
        <v>7.2</v>
      </c>
      <c r="E120" s="71">
        <f t="shared" ref="E120" si="32">SUM(E121)</f>
        <v>0</v>
      </c>
    </row>
    <row r="121" spans="1:6" s="42" customFormat="1" ht="12.75" customHeight="1" x14ac:dyDescent="0.25">
      <c r="A121" s="131"/>
      <c r="B121" s="12" t="s">
        <v>10</v>
      </c>
      <c r="C121" s="6"/>
      <c r="D121" s="11">
        <v>7.2</v>
      </c>
      <c r="E121" s="5"/>
      <c r="F121" s="62"/>
    </row>
    <row r="122" spans="1:6" s="42" customFormat="1" ht="18" customHeight="1" x14ac:dyDescent="0.25">
      <c r="A122" s="133" t="s">
        <v>47</v>
      </c>
      <c r="B122" s="30" t="s">
        <v>48</v>
      </c>
      <c r="C122" s="37"/>
      <c r="D122" s="31">
        <f>SUM(D123+D125+D128)</f>
        <v>40</v>
      </c>
      <c r="E122" s="72">
        <f>SUM(E123+E125+E128)</f>
        <v>0</v>
      </c>
    </row>
    <row r="123" spans="1:6" s="42" customFormat="1" ht="15" customHeight="1" x14ac:dyDescent="0.25">
      <c r="A123" s="134"/>
      <c r="B123" s="18" t="s">
        <v>135</v>
      </c>
      <c r="C123" s="17" t="s">
        <v>11</v>
      </c>
      <c r="D123" s="16">
        <f>SUM(D124)</f>
        <v>12.4</v>
      </c>
      <c r="E123" s="73">
        <f>SUM(E124)</f>
        <v>0</v>
      </c>
    </row>
    <row r="124" spans="1:6" s="42" customFormat="1" ht="12.75" customHeight="1" x14ac:dyDescent="0.25">
      <c r="A124" s="134"/>
      <c r="B124" s="12" t="s">
        <v>10</v>
      </c>
      <c r="C124" s="6"/>
      <c r="D124" s="11">
        <v>12.4</v>
      </c>
      <c r="E124" s="48"/>
    </row>
    <row r="125" spans="1:6" s="42" customFormat="1" ht="27" x14ac:dyDescent="0.25">
      <c r="A125" s="134"/>
      <c r="B125" s="29" t="s">
        <v>141</v>
      </c>
      <c r="C125" s="17" t="s">
        <v>23</v>
      </c>
      <c r="D125" s="22">
        <f t="shared" ref="D125" si="33">SUM(D126:D127)</f>
        <v>20.399999999999999</v>
      </c>
      <c r="E125" s="71">
        <f t="shared" ref="E125" si="34">SUM(E126:E127)</f>
        <v>0</v>
      </c>
    </row>
    <row r="126" spans="1:6" s="42" customFormat="1" ht="12.75" customHeight="1" x14ac:dyDescent="0.25">
      <c r="A126" s="134"/>
      <c r="B126" s="45" t="s">
        <v>10</v>
      </c>
      <c r="C126" s="116"/>
      <c r="D126" s="11">
        <v>19.2</v>
      </c>
      <c r="E126" s="48"/>
      <c r="F126" s="62"/>
    </row>
    <row r="127" spans="1:6" s="42" customFormat="1" ht="12.75" customHeight="1" x14ac:dyDescent="0.25">
      <c r="A127" s="134"/>
      <c r="B127" s="47" t="s">
        <v>17</v>
      </c>
      <c r="C127" s="114"/>
      <c r="D127" s="11">
        <v>1.2</v>
      </c>
      <c r="E127" s="48"/>
    </row>
    <row r="128" spans="1:6" s="42" customFormat="1" ht="15" customHeight="1" x14ac:dyDescent="0.25">
      <c r="A128" s="134"/>
      <c r="B128" s="32" t="s">
        <v>130</v>
      </c>
      <c r="C128" s="17" t="s">
        <v>25</v>
      </c>
      <c r="D128" s="22">
        <f t="shared" ref="D128" si="35">SUM(D129)</f>
        <v>7.2</v>
      </c>
      <c r="E128" s="71">
        <f t="shared" ref="E128" si="36">SUM(E129)</f>
        <v>0</v>
      </c>
    </row>
    <row r="129" spans="1:7" s="42" customFormat="1" ht="12.75" customHeight="1" x14ac:dyDescent="0.25">
      <c r="A129" s="134"/>
      <c r="B129" s="12" t="s">
        <v>10</v>
      </c>
      <c r="C129" s="6"/>
      <c r="D129" s="11">
        <v>7.2</v>
      </c>
      <c r="E129" s="5"/>
    </row>
    <row r="130" spans="1:7" s="42" customFormat="1" ht="18" customHeight="1" x14ac:dyDescent="0.25">
      <c r="A130" s="131" t="s">
        <v>49</v>
      </c>
      <c r="B130" s="30" t="s">
        <v>50</v>
      </c>
      <c r="C130" s="37"/>
      <c r="D130" s="31">
        <f>SUM(D131+D133+D136)</f>
        <v>35.4</v>
      </c>
      <c r="E130" s="72">
        <f>SUM(E131+E133+E136)</f>
        <v>0</v>
      </c>
    </row>
    <row r="131" spans="1:7" s="42" customFormat="1" ht="15" customHeight="1" x14ac:dyDescent="0.25">
      <c r="A131" s="131"/>
      <c r="B131" s="18" t="s">
        <v>135</v>
      </c>
      <c r="C131" s="17" t="s">
        <v>11</v>
      </c>
      <c r="D131" s="16">
        <f>SUM(D132)</f>
        <v>11.6</v>
      </c>
      <c r="E131" s="73">
        <f>SUM(E132)</f>
        <v>0</v>
      </c>
    </row>
    <row r="132" spans="1:7" s="42" customFormat="1" ht="12.75" customHeight="1" x14ac:dyDescent="0.25">
      <c r="A132" s="131"/>
      <c r="B132" s="12" t="s">
        <v>10</v>
      </c>
      <c r="C132" s="6"/>
      <c r="D132" s="11">
        <v>11.6</v>
      </c>
      <c r="E132" s="48"/>
      <c r="F132" s="62"/>
    </row>
    <row r="133" spans="1:7" s="42" customFormat="1" ht="27" x14ac:dyDescent="0.25">
      <c r="A133" s="131"/>
      <c r="B133" s="29" t="s">
        <v>141</v>
      </c>
      <c r="C133" s="17" t="s">
        <v>23</v>
      </c>
      <c r="D133" s="22">
        <f t="shared" ref="D133" si="37">SUM(D134:D135)</f>
        <v>19.399999999999999</v>
      </c>
      <c r="E133" s="71">
        <f t="shared" ref="E133" si="38">SUM(E134:E135)</f>
        <v>0</v>
      </c>
    </row>
    <row r="134" spans="1:7" s="42" customFormat="1" ht="12.75" customHeight="1" x14ac:dyDescent="0.25">
      <c r="A134" s="132"/>
      <c r="B134" s="45" t="s">
        <v>10</v>
      </c>
      <c r="C134" s="116"/>
      <c r="D134" s="11">
        <v>17</v>
      </c>
      <c r="E134" s="48"/>
      <c r="F134" s="62"/>
    </row>
    <row r="135" spans="1:7" s="42" customFormat="1" ht="12.75" customHeight="1" x14ac:dyDescent="0.25">
      <c r="A135" s="132"/>
      <c r="B135" s="47" t="s">
        <v>17</v>
      </c>
      <c r="C135" s="115"/>
      <c r="D135" s="11">
        <v>2.4</v>
      </c>
      <c r="E135" s="48"/>
    </row>
    <row r="136" spans="1:7" s="42" customFormat="1" ht="15" customHeight="1" x14ac:dyDescent="0.25">
      <c r="A136" s="131"/>
      <c r="B136" s="32" t="s">
        <v>142</v>
      </c>
      <c r="C136" s="17" t="s">
        <v>25</v>
      </c>
      <c r="D136" s="22">
        <f t="shared" ref="D136" si="39">SUM(D137)</f>
        <v>4.4000000000000004</v>
      </c>
      <c r="E136" s="71">
        <f t="shared" ref="E136" si="40">SUM(E137)</f>
        <v>0</v>
      </c>
    </row>
    <row r="137" spans="1:7" s="42" customFormat="1" ht="12.75" customHeight="1" x14ac:dyDescent="0.25">
      <c r="A137" s="131"/>
      <c r="B137" s="12" t="s">
        <v>10</v>
      </c>
      <c r="C137" s="6"/>
      <c r="D137" s="11">
        <v>4.4000000000000004</v>
      </c>
      <c r="E137" s="5"/>
    </row>
    <row r="138" spans="1:7" s="42" customFormat="1" ht="18" customHeight="1" x14ac:dyDescent="0.25">
      <c r="A138" s="112" t="s">
        <v>51</v>
      </c>
      <c r="B138" s="30" t="s">
        <v>52</v>
      </c>
      <c r="C138" s="37"/>
      <c r="D138" s="31">
        <f>SUM(D139+D141+D144)</f>
        <v>33.699999999999996</v>
      </c>
      <c r="E138" s="72">
        <f>SUM(E139+E141+E144)</f>
        <v>0</v>
      </c>
    </row>
    <row r="139" spans="1:7" s="42" customFormat="1" ht="15" customHeight="1" x14ac:dyDescent="0.25">
      <c r="A139" s="112"/>
      <c r="B139" s="18" t="s">
        <v>135</v>
      </c>
      <c r="C139" s="17" t="s">
        <v>11</v>
      </c>
      <c r="D139" s="16">
        <f>SUM(D140)</f>
        <v>12.4</v>
      </c>
      <c r="E139" s="73">
        <f>SUM(E140)</f>
        <v>0</v>
      </c>
    </row>
    <row r="140" spans="1:7" s="42" customFormat="1" ht="12.75" customHeight="1" x14ac:dyDescent="0.25">
      <c r="A140" s="112"/>
      <c r="B140" s="12" t="s">
        <v>10</v>
      </c>
      <c r="C140" s="6"/>
      <c r="D140" s="11">
        <v>12.4</v>
      </c>
      <c r="E140" s="48"/>
      <c r="F140" s="62"/>
      <c r="G140" s="62"/>
    </row>
    <row r="141" spans="1:7" s="42" customFormat="1" ht="27" x14ac:dyDescent="0.25">
      <c r="A141" s="112"/>
      <c r="B141" s="29" t="s">
        <v>141</v>
      </c>
      <c r="C141" s="17" t="s">
        <v>23</v>
      </c>
      <c r="D141" s="22">
        <f t="shared" ref="D141" si="41">SUM(D142:D143)</f>
        <v>16.899999999999999</v>
      </c>
      <c r="E141" s="71">
        <f t="shared" ref="E141" si="42">SUM(E142:E143)</f>
        <v>0</v>
      </c>
    </row>
    <row r="142" spans="1:7" s="42" customFormat="1" ht="12.75" customHeight="1" x14ac:dyDescent="0.25">
      <c r="A142" s="113"/>
      <c r="B142" s="45" t="s">
        <v>10</v>
      </c>
      <c r="C142" s="116"/>
      <c r="D142" s="11">
        <v>14</v>
      </c>
      <c r="E142" s="48"/>
      <c r="F142" s="62"/>
    </row>
    <row r="143" spans="1:7" s="42" customFormat="1" ht="12.75" customHeight="1" x14ac:dyDescent="0.25">
      <c r="A143" s="113"/>
      <c r="B143" s="47" t="s">
        <v>17</v>
      </c>
      <c r="C143" s="114"/>
      <c r="D143" s="11">
        <v>2.9</v>
      </c>
      <c r="E143" s="48"/>
    </row>
    <row r="144" spans="1:7" s="42" customFormat="1" ht="15" customHeight="1" x14ac:dyDescent="0.25">
      <c r="A144" s="112"/>
      <c r="B144" s="32" t="s">
        <v>142</v>
      </c>
      <c r="C144" s="17" t="s">
        <v>25</v>
      </c>
      <c r="D144" s="22">
        <f t="shared" ref="D144" si="43">SUM(D145)</f>
        <v>4.4000000000000004</v>
      </c>
      <c r="E144" s="71">
        <f t="shared" ref="E144" si="44">SUM(E145)</f>
        <v>0</v>
      </c>
    </row>
    <row r="145" spans="1:7" s="42" customFormat="1" ht="12.75" customHeight="1" x14ac:dyDescent="0.25">
      <c r="A145" s="112"/>
      <c r="B145" s="12" t="s">
        <v>10</v>
      </c>
      <c r="C145" s="6"/>
      <c r="D145" s="11">
        <v>4.4000000000000004</v>
      </c>
      <c r="E145" s="5"/>
      <c r="F145" s="62"/>
    </row>
    <row r="146" spans="1:7" s="42" customFormat="1" ht="18" customHeight="1" x14ac:dyDescent="0.25">
      <c r="A146" s="118" t="s">
        <v>53</v>
      </c>
      <c r="B146" s="30" t="s">
        <v>54</v>
      </c>
      <c r="C146" s="37"/>
      <c r="D146" s="31">
        <f>SUM(D147+D149+D152+D154)</f>
        <v>62.1</v>
      </c>
      <c r="E146" s="72">
        <f>SUM(E147+E149+E152)</f>
        <v>0</v>
      </c>
    </row>
    <row r="147" spans="1:7" s="42" customFormat="1" ht="15" customHeight="1" x14ac:dyDescent="0.25">
      <c r="A147" s="119"/>
      <c r="B147" s="18" t="s">
        <v>135</v>
      </c>
      <c r="C147" s="17" t="s">
        <v>11</v>
      </c>
      <c r="D147" s="16">
        <f>SUM(D148)</f>
        <v>21.6</v>
      </c>
      <c r="E147" s="73">
        <f>SUM(E148)</f>
        <v>0</v>
      </c>
    </row>
    <row r="148" spans="1:7" s="42" customFormat="1" ht="12.75" customHeight="1" x14ac:dyDescent="0.25">
      <c r="A148" s="119"/>
      <c r="B148" s="12" t="s">
        <v>10</v>
      </c>
      <c r="C148" s="6"/>
      <c r="D148" s="11">
        <v>21.6</v>
      </c>
      <c r="E148" s="48"/>
      <c r="F148" s="62"/>
    </row>
    <row r="149" spans="1:7" s="42" customFormat="1" ht="27" x14ac:dyDescent="0.25">
      <c r="A149" s="119"/>
      <c r="B149" s="29" t="s">
        <v>139</v>
      </c>
      <c r="C149" s="17" t="s">
        <v>23</v>
      </c>
      <c r="D149" s="22">
        <f t="shared" ref="D149" si="45">SUM(D150:D151)</f>
        <v>32.900000000000006</v>
      </c>
      <c r="E149" s="71">
        <f t="shared" ref="E149" si="46">SUM(E150:E151)</f>
        <v>0</v>
      </c>
    </row>
    <row r="150" spans="1:7" s="42" customFormat="1" ht="12.75" customHeight="1" x14ac:dyDescent="0.25">
      <c r="A150" s="119"/>
      <c r="B150" s="45" t="s">
        <v>10</v>
      </c>
      <c r="C150" s="116"/>
      <c r="D150" s="11">
        <v>23.6</v>
      </c>
      <c r="E150" s="48"/>
      <c r="F150" s="66"/>
      <c r="G150" s="55"/>
    </row>
    <row r="151" spans="1:7" s="42" customFormat="1" ht="12.75" customHeight="1" x14ac:dyDescent="0.25">
      <c r="A151" s="119"/>
      <c r="B151" s="47" t="s">
        <v>17</v>
      </c>
      <c r="C151" s="114"/>
      <c r="D151" s="11">
        <v>9.3000000000000007</v>
      </c>
      <c r="E151" s="48"/>
      <c r="F151" s="66"/>
      <c r="G151" s="56"/>
    </row>
    <row r="152" spans="1:7" s="42" customFormat="1" ht="15" customHeight="1" x14ac:dyDescent="0.25">
      <c r="A152" s="119"/>
      <c r="B152" s="32" t="s">
        <v>142</v>
      </c>
      <c r="C152" s="17" t="s">
        <v>25</v>
      </c>
      <c r="D152" s="22">
        <f t="shared" ref="D152" si="47">SUM(D153)</f>
        <v>6.3</v>
      </c>
      <c r="E152" s="71">
        <f t="shared" ref="E152" si="48">SUM(E153)</f>
        <v>0</v>
      </c>
      <c r="F152" s="54"/>
      <c r="G152" s="56"/>
    </row>
    <row r="153" spans="1:7" s="42" customFormat="1" ht="12.75" customHeight="1" x14ac:dyDescent="0.25">
      <c r="A153" s="119"/>
      <c r="B153" s="12" t="s">
        <v>10</v>
      </c>
      <c r="C153" s="6"/>
      <c r="D153" s="11">
        <v>6.3</v>
      </c>
      <c r="E153" s="5"/>
      <c r="F153" s="62"/>
      <c r="G153" s="56"/>
    </row>
    <row r="154" spans="1:7" s="42" customFormat="1" ht="15" customHeight="1" x14ac:dyDescent="0.25">
      <c r="A154" s="119"/>
      <c r="B154" s="21" t="s">
        <v>140</v>
      </c>
      <c r="C154" s="20" t="s">
        <v>29</v>
      </c>
      <c r="D154" s="22">
        <f>SUM(D155)</f>
        <v>1.3</v>
      </c>
      <c r="E154" s="71">
        <f>SUM(E155)</f>
        <v>0</v>
      </c>
      <c r="F154" s="62"/>
      <c r="G154" s="56"/>
    </row>
    <row r="155" spans="1:7" s="42" customFormat="1" ht="12.75" customHeight="1" x14ac:dyDescent="0.25">
      <c r="A155" s="135"/>
      <c r="B155" s="12" t="s">
        <v>10</v>
      </c>
      <c r="C155" s="6"/>
      <c r="D155" s="11">
        <v>1.3</v>
      </c>
      <c r="E155" s="5"/>
      <c r="F155" s="62"/>
      <c r="G155" s="56"/>
    </row>
    <row r="156" spans="1:7" s="42" customFormat="1" ht="18" customHeight="1" x14ac:dyDescent="0.25">
      <c r="A156" s="112" t="s">
        <v>55</v>
      </c>
      <c r="B156" s="74" t="s">
        <v>56</v>
      </c>
      <c r="C156" s="35"/>
      <c r="D156" s="31">
        <f>SUM(D158:D159)</f>
        <v>1162.0999999999999</v>
      </c>
      <c r="E156" s="31">
        <f>SUM(E158:E159)</f>
        <v>1072.7</v>
      </c>
      <c r="F156" s="54"/>
      <c r="G156" s="56"/>
    </row>
    <row r="157" spans="1:7" s="42" customFormat="1" ht="15" customHeight="1" x14ac:dyDescent="0.25">
      <c r="A157" s="113"/>
      <c r="B157" s="18" t="s">
        <v>135</v>
      </c>
      <c r="C157" s="17" t="s">
        <v>11</v>
      </c>
      <c r="D157" s="16">
        <f>SUM(D158:D159)</f>
        <v>1162.0999999999999</v>
      </c>
      <c r="E157" s="16">
        <f>SUM(E158:E159)</f>
        <v>1072.7</v>
      </c>
      <c r="F157" s="54"/>
      <c r="G157" s="56"/>
    </row>
    <row r="158" spans="1:7" s="42" customFormat="1" ht="12.75" customHeight="1" x14ac:dyDescent="0.25">
      <c r="A158" s="113"/>
      <c r="B158" s="53" t="s">
        <v>15</v>
      </c>
      <c r="C158" s="116"/>
      <c r="D158" s="11">
        <v>1112.5999999999999</v>
      </c>
      <c r="E158" s="11">
        <v>1032.2</v>
      </c>
      <c r="F158" s="54"/>
      <c r="G158" s="56"/>
    </row>
    <row r="159" spans="1:7" s="42" customFormat="1" ht="12.75" customHeight="1" x14ac:dyDescent="0.25">
      <c r="A159" s="113"/>
      <c r="B159" s="47" t="s">
        <v>10</v>
      </c>
      <c r="C159" s="114"/>
      <c r="D159" s="11">
        <v>49.5</v>
      </c>
      <c r="E159" s="11">
        <v>40.5</v>
      </c>
      <c r="F159" s="54"/>
      <c r="G159" s="56"/>
    </row>
    <row r="160" spans="1:7" s="42" customFormat="1" ht="18" customHeight="1" x14ac:dyDescent="0.25">
      <c r="A160" s="112" t="s">
        <v>57</v>
      </c>
      <c r="B160" s="34" t="s">
        <v>58</v>
      </c>
      <c r="C160" s="37"/>
      <c r="D160" s="31">
        <f t="shared" ref="D160:E160" si="49">SUM(D161+D163)</f>
        <v>1449.6</v>
      </c>
      <c r="E160" s="31">
        <f t="shared" si="49"/>
        <v>1182.0999999999999</v>
      </c>
      <c r="F160" s="54"/>
      <c r="G160" s="56"/>
    </row>
    <row r="161" spans="1:7" s="42" customFormat="1" ht="15" customHeight="1" x14ac:dyDescent="0.25">
      <c r="A161" s="112"/>
      <c r="B161" s="18" t="s">
        <v>135</v>
      </c>
      <c r="C161" s="17" t="s">
        <v>11</v>
      </c>
      <c r="D161" s="16">
        <f>SUM(D162)</f>
        <v>34</v>
      </c>
      <c r="E161" s="73">
        <f>SUM(E162)</f>
        <v>0</v>
      </c>
      <c r="F161" s="54"/>
      <c r="G161" s="56"/>
    </row>
    <row r="162" spans="1:7" s="42" customFormat="1" ht="12.75" customHeight="1" x14ac:dyDescent="0.25">
      <c r="A162" s="112"/>
      <c r="B162" s="76" t="s">
        <v>15</v>
      </c>
      <c r="C162" s="6"/>
      <c r="D162" s="11">
        <v>34</v>
      </c>
      <c r="E162" s="11"/>
      <c r="F162" s="63"/>
      <c r="G162" s="56"/>
    </row>
    <row r="163" spans="1:7" s="42" customFormat="1" ht="30.75" customHeight="1" x14ac:dyDescent="0.25">
      <c r="A163" s="113"/>
      <c r="B163" s="21" t="s">
        <v>138</v>
      </c>
      <c r="C163" s="20" t="s">
        <v>18</v>
      </c>
      <c r="D163" s="22">
        <f>SUM(D164:D167)</f>
        <v>1415.6</v>
      </c>
      <c r="E163" s="22">
        <f>SUM(E164:E167)</f>
        <v>1182.0999999999999</v>
      </c>
      <c r="F163" s="54"/>
      <c r="G163" s="56"/>
    </row>
    <row r="164" spans="1:7" s="42" customFormat="1" ht="12.75" customHeight="1" x14ac:dyDescent="0.25">
      <c r="A164" s="113"/>
      <c r="B164" s="46" t="s">
        <v>20</v>
      </c>
      <c r="C164" s="114"/>
      <c r="D164" s="11">
        <v>815.3</v>
      </c>
      <c r="E164" s="11">
        <v>786.1</v>
      </c>
      <c r="F164" s="62"/>
      <c r="G164" s="56"/>
    </row>
    <row r="165" spans="1:7" s="42" customFormat="1" ht="12.75" customHeight="1" x14ac:dyDescent="0.25">
      <c r="A165" s="113"/>
      <c r="B165" s="46" t="s">
        <v>153</v>
      </c>
      <c r="C165" s="114"/>
      <c r="D165" s="11">
        <v>19.899999999999999</v>
      </c>
      <c r="E165" s="11">
        <v>19.600000000000001</v>
      </c>
      <c r="F165" s="62"/>
      <c r="G165" s="56"/>
    </row>
    <row r="166" spans="1:7" s="42" customFormat="1" ht="12.75" customHeight="1" x14ac:dyDescent="0.25">
      <c r="A166" s="113"/>
      <c r="B166" s="46" t="s">
        <v>10</v>
      </c>
      <c r="C166" s="114"/>
      <c r="D166" s="11">
        <v>577.79999999999995</v>
      </c>
      <c r="E166" s="11">
        <v>376.4</v>
      </c>
      <c r="F166" s="62"/>
    </row>
    <row r="167" spans="1:7" s="42" customFormat="1" ht="12.75" customHeight="1" x14ac:dyDescent="0.25">
      <c r="A167" s="113"/>
      <c r="B167" s="47" t="s">
        <v>17</v>
      </c>
      <c r="C167" s="115"/>
      <c r="D167" s="11">
        <v>2.6</v>
      </c>
      <c r="E167" s="48"/>
      <c r="F167" s="54"/>
      <c r="G167" s="56"/>
    </row>
    <row r="168" spans="1:7" s="42" customFormat="1" ht="18" customHeight="1" x14ac:dyDescent="0.25">
      <c r="A168" s="112" t="s">
        <v>59</v>
      </c>
      <c r="B168" s="34" t="s">
        <v>61</v>
      </c>
      <c r="C168" s="37"/>
      <c r="D168" s="31">
        <f t="shared" ref="D168:E168" si="50">SUM(D169+D171)</f>
        <v>1447</v>
      </c>
      <c r="E168" s="31">
        <f t="shared" si="50"/>
        <v>1141.5</v>
      </c>
      <c r="F168" s="54"/>
      <c r="G168" s="43"/>
    </row>
    <row r="169" spans="1:7" s="42" customFormat="1" ht="15" customHeight="1" x14ac:dyDescent="0.25">
      <c r="A169" s="112"/>
      <c r="B169" s="18" t="s">
        <v>135</v>
      </c>
      <c r="C169" s="17" t="s">
        <v>11</v>
      </c>
      <c r="D169" s="16">
        <f>SUM(D170)</f>
        <v>30</v>
      </c>
      <c r="E169" s="73">
        <f>SUM(E170)</f>
        <v>0</v>
      </c>
      <c r="F169" s="54"/>
      <c r="G169" s="43"/>
    </row>
    <row r="170" spans="1:7" s="42" customFormat="1" ht="12.75" customHeight="1" x14ac:dyDescent="0.25">
      <c r="A170" s="112"/>
      <c r="B170" s="76" t="s">
        <v>15</v>
      </c>
      <c r="C170" s="6"/>
      <c r="D170" s="11">
        <v>30</v>
      </c>
      <c r="E170" s="11"/>
      <c r="F170" s="63"/>
      <c r="G170" s="43"/>
    </row>
    <row r="171" spans="1:7" s="42" customFormat="1" ht="30.75" customHeight="1" x14ac:dyDescent="0.25">
      <c r="A171" s="113"/>
      <c r="B171" s="21" t="s">
        <v>143</v>
      </c>
      <c r="C171" s="20" t="s">
        <v>18</v>
      </c>
      <c r="D171" s="22">
        <f>SUM(D172:D174)</f>
        <v>1417</v>
      </c>
      <c r="E171" s="22">
        <f>SUM(E172:E174)</f>
        <v>1141.5</v>
      </c>
      <c r="F171" s="54"/>
      <c r="G171" s="43"/>
    </row>
    <row r="172" spans="1:7" s="42" customFormat="1" ht="12.75" customHeight="1" x14ac:dyDescent="0.25">
      <c r="A172" s="113"/>
      <c r="B172" s="46" t="s">
        <v>20</v>
      </c>
      <c r="C172" s="114"/>
      <c r="D172" s="11">
        <v>749.2</v>
      </c>
      <c r="E172" s="11">
        <v>724.2</v>
      </c>
      <c r="F172" s="62"/>
      <c r="G172" s="43"/>
    </row>
    <row r="173" spans="1:7" s="42" customFormat="1" ht="12.75" customHeight="1" x14ac:dyDescent="0.25">
      <c r="A173" s="113"/>
      <c r="B173" s="46" t="s">
        <v>10</v>
      </c>
      <c r="C173" s="114"/>
      <c r="D173" s="11">
        <v>650.4</v>
      </c>
      <c r="E173" s="11">
        <v>417.3</v>
      </c>
      <c r="F173" s="62"/>
      <c r="G173" s="43"/>
    </row>
    <row r="174" spans="1:7" s="42" customFormat="1" ht="12.75" customHeight="1" x14ac:dyDescent="0.25">
      <c r="A174" s="113"/>
      <c r="B174" s="47" t="s">
        <v>17</v>
      </c>
      <c r="C174" s="115"/>
      <c r="D174" s="11">
        <v>17.399999999999999</v>
      </c>
      <c r="E174" s="11"/>
      <c r="F174" s="54"/>
      <c r="G174" s="43"/>
    </row>
    <row r="175" spans="1:7" s="42" customFormat="1" ht="18" customHeight="1" x14ac:dyDescent="0.25">
      <c r="A175" s="117" t="s">
        <v>60</v>
      </c>
      <c r="B175" s="34" t="s">
        <v>64</v>
      </c>
      <c r="C175" s="35"/>
      <c r="D175" s="31">
        <f t="shared" ref="D175:E175" si="51">SUM(D176+D178)</f>
        <v>1968.7</v>
      </c>
      <c r="E175" s="31">
        <f t="shared" si="51"/>
        <v>1578.9</v>
      </c>
      <c r="F175" s="54"/>
      <c r="G175" s="43"/>
    </row>
    <row r="176" spans="1:7" s="42" customFormat="1" ht="15" customHeight="1" x14ac:dyDescent="0.25">
      <c r="A176" s="120"/>
      <c r="B176" s="18" t="s">
        <v>135</v>
      </c>
      <c r="C176" s="17" t="s">
        <v>11</v>
      </c>
      <c r="D176" s="16">
        <f>SUM(D177)</f>
        <v>28</v>
      </c>
      <c r="E176" s="73">
        <f>SUM(E177)</f>
        <v>0</v>
      </c>
      <c r="F176" s="54"/>
      <c r="G176" s="43"/>
    </row>
    <row r="177" spans="1:7" s="42" customFormat="1" ht="12.75" customHeight="1" x14ac:dyDescent="0.25">
      <c r="A177" s="120"/>
      <c r="B177" s="76" t="s">
        <v>15</v>
      </c>
      <c r="C177" s="6"/>
      <c r="D177" s="11">
        <v>28</v>
      </c>
      <c r="E177" s="11"/>
      <c r="F177" s="44"/>
      <c r="G177" s="43"/>
    </row>
    <row r="178" spans="1:7" s="42" customFormat="1" ht="30.75" customHeight="1" x14ac:dyDescent="0.25">
      <c r="A178" s="119"/>
      <c r="B178" s="21" t="s">
        <v>138</v>
      </c>
      <c r="C178" s="20" t="s">
        <v>18</v>
      </c>
      <c r="D178" s="22">
        <f>SUM(D179:D183)</f>
        <v>1940.7</v>
      </c>
      <c r="E178" s="22">
        <f>SUM(E179:E183)</f>
        <v>1578.9</v>
      </c>
      <c r="F178" s="44"/>
      <c r="G178" s="43"/>
    </row>
    <row r="179" spans="1:7" s="42" customFormat="1" ht="12.75" customHeight="1" x14ac:dyDescent="0.25">
      <c r="A179" s="119"/>
      <c r="B179" s="46" t="s">
        <v>19</v>
      </c>
      <c r="C179" s="78"/>
      <c r="D179" s="11">
        <v>7.1</v>
      </c>
      <c r="E179" s="11">
        <v>4.2</v>
      </c>
      <c r="F179" s="44"/>
      <c r="G179" s="43"/>
    </row>
    <row r="180" spans="1:7" s="42" customFormat="1" ht="12.75" customHeight="1" x14ac:dyDescent="0.25">
      <c r="A180" s="119"/>
      <c r="B180" s="46" t="s">
        <v>20</v>
      </c>
      <c r="C180" s="114"/>
      <c r="D180" s="11">
        <v>896.9</v>
      </c>
      <c r="E180" s="11">
        <v>868.1</v>
      </c>
      <c r="F180" s="62"/>
      <c r="G180" s="43"/>
    </row>
    <row r="181" spans="1:7" s="42" customFormat="1" ht="12.75" customHeight="1" x14ac:dyDescent="0.25">
      <c r="A181" s="119"/>
      <c r="B181" s="46" t="s">
        <v>153</v>
      </c>
      <c r="C181" s="114"/>
      <c r="D181" s="11">
        <v>14.7</v>
      </c>
      <c r="E181" s="11">
        <v>14.5</v>
      </c>
      <c r="F181" s="62"/>
      <c r="G181" s="43"/>
    </row>
    <row r="182" spans="1:7" s="42" customFormat="1" ht="12.75" customHeight="1" x14ac:dyDescent="0.25">
      <c r="A182" s="119"/>
      <c r="B182" s="46" t="s">
        <v>10</v>
      </c>
      <c r="C182" s="114"/>
      <c r="D182" s="11">
        <v>991.5</v>
      </c>
      <c r="E182" s="11">
        <v>692.1</v>
      </c>
      <c r="G182" s="43"/>
    </row>
    <row r="183" spans="1:7" s="42" customFormat="1" ht="12.75" customHeight="1" x14ac:dyDescent="0.25">
      <c r="A183" s="119"/>
      <c r="B183" s="47" t="s">
        <v>17</v>
      </c>
      <c r="C183" s="115"/>
      <c r="D183" s="11">
        <v>30.5</v>
      </c>
      <c r="E183" s="48"/>
      <c r="F183" s="62"/>
      <c r="G183" s="43"/>
    </row>
    <row r="184" spans="1:7" s="42" customFormat="1" ht="18" customHeight="1" x14ac:dyDescent="0.25">
      <c r="A184" s="117" t="s">
        <v>63</v>
      </c>
      <c r="B184" s="39" t="s">
        <v>66</v>
      </c>
      <c r="C184" s="35"/>
      <c r="D184" s="31">
        <f t="shared" ref="D184:E184" si="52">SUM(D185+D187)</f>
        <v>2296.6</v>
      </c>
      <c r="E184" s="31">
        <f t="shared" si="52"/>
        <v>1840</v>
      </c>
      <c r="G184" s="43"/>
    </row>
    <row r="185" spans="1:7" s="42" customFormat="1" ht="15" customHeight="1" x14ac:dyDescent="0.25">
      <c r="A185" s="117"/>
      <c r="B185" s="18" t="s">
        <v>135</v>
      </c>
      <c r="C185" s="17" t="s">
        <v>11</v>
      </c>
      <c r="D185" s="16">
        <f>SUM(D186)</f>
        <v>65</v>
      </c>
      <c r="E185" s="73">
        <f>SUM(E186)</f>
        <v>0</v>
      </c>
      <c r="G185" s="43"/>
    </row>
    <row r="186" spans="1:7" s="42" customFormat="1" ht="12.75" customHeight="1" x14ac:dyDescent="0.25">
      <c r="A186" s="117"/>
      <c r="B186" s="76" t="s">
        <v>15</v>
      </c>
      <c r="C186" s="6"/>
      <c r="D186" s="11">
        <v>65</v>
      </c>
      <c r="E186" s="11"/>
      <c r="F186" s="63"/>
      <c r="G186" s="43"/>
    </row>
    <row r="187" spans="1:7" s="42" customFormat="1" ht="30.75" customHeight="1" x14ac:dyDescent="0.25">
      <c r="A187" s="118"/>
      <c r="B187" s="21" t="s">
        <v>138</v>
      </c>
      <c r="C187" s="20" t="s">
        <v>18</v>
      </c>
      <c r="D187" s="22">
        <f>SUM(D188:D191)</f>
        <v>2231.6</v>
      </c>
      <c r="E187" s="22">
        <f>SUM(E188:E191)</f>
        <v>1840</v>
      </c>
      <c r="G187" s="43"/>
    </row>
    <row r="188" spans="1:7" s="42" customFormat="1" ht="12.75" customHeight="1" x14ac:dyDescent="0.25">
      <c r="A188" s="118"/>
      <c r="B188" s="46" t="s">
        <v>20</v>
      </c>
      <c r="C188" s="114"/>
      <c r="D188" s="11">
        <v>1308.8</v>
      </c>
      <c r="E188" s="11">
        <v>1267.0999999999999</v>
      </c>
      <c r="F188" s="62"/>
      <c r="G188" s="43"/>
    </row>
    <row r="189" spans="1:7" s="42" customFormat="1" ht="12.75" customHeight="1" x14ac:dyDescent="0.25">
      <c r="A189" s="118"/>
      <c r="B189" s="46" t="s">
        <v>153</v>
      </c>
      <c r="C189" s="114"/>
      <c r="D189" s="11">
        <v>12.4</v>
      </c>
      <c r="E189" s="11">
        <v>12.2</v>
      </c>
      <c r="F189" s="62"/>
      <c r="G189" s="43"/>
    </row>
    <row r="190" spans="1:7" s="42" customFormat="1" ht="12.75" customHeight="1" x14ac:dyDescent="0.25">
      <c r="A190" s="118"/>
      <c r="B190" s="46" t="s">
        <v>10</v>
      </c>
      <c r="C190" s="114"/>
      <c r="D190" s="11">
        <v>902.9</v>
      </c>
      <c r="E190" s="11">
        <v>560.70000000000005</v>
      </c>
      <c r="F190" s="62"/>
      <c r="G190" s="43"/>
    </row>
    <row r="191" spans="1:7" s="42" customFormat="1" ht="12.75" customHeight="1" x14ac:dyDescent="0.25">
      <c r="A191" s="118"/>
      <c r="B191" s="47" t="s">
        <v>17</v>
      </c>
      <c r="C191" s="115"/>
      <c r="D191" s="11">
        <v>7.5</v>
      </c>
      <c r="E191" s="48"/>
      <c r="F191" s="63"/>
      <c r="G191" s="43"/>
    </row>
    <row r="192" spans="1:7" s="42" customFormat="1" ht="18" customHeight="1" x14ac:dyDescent="0.25">
      <c r="A192" s="124" t="s">
        <v>65</v>
      </c>
      <c r="B192" s="34" t="s">
        <v>68</v>
      </c>
      <c r="C192" s="35"/>
      <c r="D192" s="31">
        <f>SUM(D193+D195)</f>
        <v>1576.4999999999998</v>
      </c>
      <c r="E192" s="31">
        <f>SUM(E193+E195)</f>
        <v>1235.3999999999999</v>
      </c>
      <c r="G192" s="43"/>
    </row>
    <row r="193" spans="1:7" s="42" customFormat="1" ht="15" customHeight="1" x14ac:dyDescent="0.25">
      <c r="A193" s="125"/>
      <c r="B193" s="40" t="s">
        <v>135</v>
      </c>
      <c r="C193" s="17" t="s">
        <v>11</v>
      </c>
      <c r="D193" s="16">
        <f>SUM(D194)</f>
        <v>45</v>
      </c>
      <c r="E193" s="73">
        <f>SUM(E194)</f>
        <v>0</v>
      </c>
      <c r="G193" s="43"/>
    </row>
    <row r="194" spans="1:7" s="42" customFormat="1" ht="12.75" customHeight="1" x14ac:dyDescent="0.25">
      <c r="A194" s="125"/>
      <c r="B194" s="77" t="s">
        <v>15</v>
      </c>
      <c r="C194" s="6"/>
      <c r="D194" s="11">
        <v>45</v>
      </c>
      <c r="E194" s="11"/>
      <c r="G194" s="43"/>
    </row>
    <row r="195" spans="1:7" s="42" customFormat="1" ht="30.75" customHeight="1" x14ac:dyDescent="0.25">
      <c r="A195" s="125"/>
      <c r="B195" s="21" t="s">
        <v>138</v>
      </c>
      <c r="C195" s="20" t="s">
        <v>18</v>
      </c>
      <c r="D195" s="22">
        <f>SUM(D196:D200)</f>
        <v>1531.4999999999998</v>
      </c>
      <c r="E195" s="22">
        <f>SUM(E196:E200)</f>
        <v>1235.3999999999999</v>
      </c>
      <c r="G195" s="43"/>
    </row>
    <row r="196" spans="1:7" s="42" customFormat="1" ht="12.75" customHeight="1" x14ac:dyDescent="0.25">
      <c r="A196" s="125"/>
      <c r="B196" s="46" t="s">
        <v>19</v>
      </c>
      <c r="C196" s="78"/>
      <c r="D196" s="11">
        <v>10.6</v>
      </c>
      <c r="E196" s="11">
        <v>0.3</v>
      </c>
      <c r="G196" s="43"/>
    </row>
    <row r="197" spans="1:7" s="42" customFormat="1" ht="12.75" customHeight="1" x14ac:dyDescent="0.25">
      <c r="A197" s="125"/>
      <c r="B197" s="57" t="s">
        <v>20</v>
      </c>
      <c r="C197" s="114"/>
      <c r="D197" s="11">
        <v>818.8</v>
      </c>
      <c r="E197" s="11">
        <v>790.9</v>
      </c>
      <c r="F197" s="62"/>
      <c r="G197" s="43"/>
    </row>
    <row r="198" spans="1:7" s="42" customFormat="1" ht="12.75" customHeight="1" x14ac:dyDescent="0.25">
      <c r="A198" s="125"/>
      <c r="B198" s="57" t="s">
        <v>153</v>
      </c>
      <c r="C198" s="114"/>
      <c r="D198" s="11">
        <v>2.5</v>
      </c>
      <c r="E198" s="11">
        <v>2.5</v>
      </c>
      <c r="F198" s="62"/>
      <c r="G198" s="43"/>
    </row>
    <row r="199" spans="1:7" s="42" customFormat="1" ht="12.75" customHeight="1" x14ac:dyDescent="0.25">
      <c r="A199" s="125"/>
      <c r="B199" s="57" t="s">
        <v>10</v>
      </c>
      <c r="C199" s="114"/>
      <c r="D199" s="11">
        <v>683.3</v>
      </c>
      <c r="E199" s="11">
        <v>441.7</v>
      </c>
      <c r="G199" s="43"/>
    </row>
    <row r="200" spans="1:7" s="42" customFormat="1" ht="12.75" customHeight="1" x14ac:dyDescent="0.25">
      <c r="A200" s="125"/>
      <c r="B200" s="58" t="s">
        <v>17</v>
      </c>
      <c r="C200" s="115"/>
      <c r="D200" s="11">
        <v>16.3</v>
      </c>
      <c r="E200" s="48"/>
      <c r="G200" s="43"/>
    </row>
    <row r="201" spans="1:7" s="42" customFormat="1" ht="18" customHeight="1" x14ac:dyDescent="0.25">
      <c r="A201" s="117" t="s">
        <v>67</v>
      </c>
      <c r="B201" s="39" t="s">
        <v>70</v>
      </c>
      <c r="C201" s="35"/>
      <c r="D201" s="31">
        <f t="shared" ref="D201:E201" si="53">SUM(D202+D204)</f>
        <v>2564.4</v>
      </c>
      <c r="E201" s="31">
        <f t="shared" si="53"/>
        <v>2074.2000000000003</v>
      </c>
      <c r="G201" s="43"/>
    </row>
    <row r="202" spans="1:7" s="42" customFormat="1" ht="15" customHeight="1" x14ac:dyDescent="0.25">
      <c r="A202" s="120"/>
      <c r="B202" s="18" t="s">
        <v>135</v>
      </c>
      <c r="C202" s="17" t="s">
        <v>11</v>
      </c>
      <c r="D202" s="16">
        <f>SUM(D203)</f>
        <v>50</v>
      </c>
      <c r="E202" s="73">
        <f>SUM(E203)</f>
        <v>0</v>
      </c>
      <c r="G202" s="43"/>
    </row>
    <row r="203" spans="1:7" s="42" customFormat="1" ht="12.75" customHeight="1" x14ac:dyDescent="0.25">
      <c r="A203" s="120"/>
      <c r="B203" s="76" t="s">
        <v>15</v>
      </c>
      <c r="C203" s="6"/>
      <c r="D203" s="11">
        <v>50</v>
      </c>
      <c r="E203" s="11"/>
      <c r="G203" s="43"/>
    </row>
    <row r="204" spans="1:7" s="42" customFormat="1" ht="30.75" customHeight="1" x14ac:dyDescent="0.25">
      <c r="A204" s="119"/>
      <c r="B204" s="21" t="s">
        <v>138</v>
      </c>
      <c r="C204" s="20" t="s">
        <v>18</v>
      </c>
      <c r="D204" s="22">
        <f>SUM(D205:D208)</f>
        <v>2514.4</v>
      </c>
      <c r="E204" s="22">
        <f>SUM(E205:E208)</f>
        <v>2074.2000000000003</v>
      </c>
      <c r="G204" s="43"/>
    </row>
    <row r="205" spans="1:7" s="42" customFormat="1" ht="12.75" customHeight="1" x14ac:dyDescent="0.25">
      <c r="A205" s="119"/>
      <c r="B205" s="46" t="s">
        <v>20</v>
      </c>
      <c r="C205" s="114"/>
      <c r="D205" s="11">
        <v>1722.9</v>
      </c>
      <c r="E205" s="11">
        <v>1660.7</v>
      </c>
      <c r="F205" s="62"/>
      <c r="G205" s="43"/>
    </row>
    <row r="206" spans="1:7" s="42" customFormat="1" ht="12.75" customHeight="1" x14ac:dyDescent="0.25">
      <c r="A206" s="119"/>
      <c r="B206" s="46" t="s">
        <v>153</v>
      </c>
      <c r="C206" s="114"/>
      <c r="D206" s="11">
        <v>12.4</v>
      </c>
      <c r="E206" s="11">
        <v>12.2</v>
      </c>
      <c r="F206" s="62"/>
      <c r="G206" s="43"/>
    </row>
    <row r="207" spans="1:7" s="42" customFormat="1" ht="12.75" customHeight="1" x14ac:dyDescent="0.25">
      <c r="A207" s="119"/>
      <c r="B207" s="46" t="s">
        <v>10</v>
      </c>
      <c r="C207" s="114"/>
      <c r="D207" s="11">
        <v>775.7</v>
      </c>
      <c r="E207" s="11">
        <v>401.3</v>
      </c>
      <c r="F207" s="62"/>
      <c r="G207" s="43"/>
    </row>
    <row r="208" spans="1:7" s="42" customFormat="1" ht="12.75" customHeight="1" x14ac:dyDescent="0.25">
      <c r="A208" s="119"/>
      <c r="B208" s="47" t="s">
        <v>17</v>
      </c>
      <c r="C208" s="115"/>
      <c r="D208" s="11">
        <v>3.4</v>
      </c>
      <c r="E208" s="48"/>
      <c r="F208" s="62"/>
      <c r="G208" s="43"/>
    </row>
    <row r="209" spans="1:7" s="42" customFormat="1" ht="18" customHeight="1" x14ac:dyDescent="0.25">
      <c r="A209" s="124" t="s">
        <v>69</v>
      </c>
      <c r="B209" s="34" t="s">
        <v>72</v>
      </c>
      <c r="C209" s="35"/>
      <c r="D209" s="31">
        <f>SUM(D210+D212)</f>
        <v>805.59999999999991</v>
      </c>
      <c r="E209" s="31">
        <f>SUM(E210+E212)</f>
        <v>684.59999999999991</v>
      </c>
      <c r="G209" s="43"/>
    </row>
    <row r="210" spans="1:7" s="42" customFormat="1" ht="15" customHeight="1" x14ac:dyDescent="0.25">
      <c r="A210" s="125"/>
      <c r="B210" s="40" t="s">
        <v>135</v>
      </c>
      <c r="C210" s="17" t="s">
        <v>11</v>
      </c>
      <c r="D210" s="16">
        <f>SUM(D211)</f>
        <v>13</v>
      </c>
      <c r="E210" s="73">
        <f>SUM(E211)</f>
        <v>0</v>
      </c>
      <c r="G210" s="43"/>
    </row>
    <row r="211" spans="1:7" s="42" customFormat="1" ht="12.75" customHeight="1" x14ac:dyDescent="0.25">
      <c r="A211" s="125"/>
      <c r="B211" s="77" t="s">
        <v>15</v>
      </c>
      <c r="C211" s="6"/>
      <c r="D211" s="11">
        <v>13</v>
      </c>
      <c r="E211" s="11"/>
      <c r="F211" s="62"/>
      <c r="G211" s="43"/>
    </row>
    <row r="212" spans="1:7" s="42" customFormat="1" ht="30.75" customHeight="1" x14ac:dyDescent="0.25">
      <c r="A212" s="125"/>
      <c r="B212" s="21" t="s">
        <v>138</v>
      </c>
      <c r="C212" s="20" t="s">
        <v>18</v>
      </c>
      <c r="D212" s="22">
        <f>SUM(D213:D216)</f>
        <v>792.59999999999991</v>
      </c>
      <c r="E212" s="22">
        <f>SUM(E213:E216)</f>
        <v>684.59999999999991</v>
      </c>
      <c r="G212" s="43"/>
    </row>
    <row r="213" spans="1:7" s="42" customFormat="1" ht="12.75" customHeight="1" x14ac:dyDescent="0.25">
      <c r="A213" s="125"/>
      <c r="B213" s="57" t="s">
        <v>20</v>
      </c>
      <c r="C213" s="114"/>
      <c r="D213" s="11">
        <v>369.7</v>
      </c>
      <c r="E213" s="11">
        <v>357.2</v>
      </c>
      <c r="F213" s="62"/>
      <c r="G213" s="43"/>
    </row>
    <row r="214" spans="1:7" s="42" customFormat="1" ht="12.75" customHeight="1" x14ac:dyDescent="0.25">
      <c r="A214" s="125"/>
      <c r="B214" s="57" t="s">
        <v>153</v>
      </c>
      <c r="C214" s="114"/>
      <c r="D214" s="11">
        <v>12.4</v>
      </c>
      <c r="E214" s="11">
        <v>12.2</v>
      </c>
      <c r="F214" s="62"/>
      <c r="G214" s="43"/>
    </row>
    <row r="215" spans="1:7" s="42" customFormat="1" ht="12.75" customHeight="1" x14ac:dyDescent="0.25">
      <c r="A215" s="125"/>
      <c r="B215" s="57" t="s">
        <v>10</v>
      </c>
      <c r="C215" s="114"/>
      <c r="D215" s="11">
        <v>391.5</v>
      </c>
      <c r="E215" s="11">
        <v>315.2</v>
      </c>
      <c r="F215" s="62"/>
      <c r="G215" s="43"/>
    </row>
    <row r="216" spans="1:7" s="42" customFormat="1" ht="12.75" customHeight="1" x14ac:dyDescent="0.25">
      <c r="A216" s="125"/>
      <c r="B216" s="58" t="s">
        <v>17</v>
      </c>
      <c r="C216" s="115"/>
      <c r="D216" s="11">
        <v>19</v>
      </c>
      <c r="E216" s="48"/>
      <c r="F216" s="62"/>
      <c r="G216" s="43"/>
    </row>
    <row r="217" spans="1:7" s="42" customFormat="1" ht="18" customHeight="1" x14ac:dyDescent="0.25">
      <c r="A217" s="112" t="s">
        <v>71</v>
      </c>
      <c r="B217" s="39" t="s">
        <v>75</v>
      </c>
      <c r="C217" s="35"/>
      <c r="D217" s="31">
        <f t="shared" ref="D217:E217" si="54">SUM(D218+D220)</f>
        <v>1279.8</v>
      </c>
      <c r="E217" s="31">
        <f t="shared" si="54"/>
        <v>1046.0999999999999</v>
      </c>
      <c r="G217" s="43"/>
    </row>
    <row r="218" spans="1:7" s="42" customFormat="1" ht="15" customHeight="1" x14ac:dyDescent="0.25">
      <c r="A218" s="112"/>
      <c r="B218" s="18" t="s">
        <v>135</v>
      </c>
      <c r="C218" s="17" t="s">
        <v>11</v>
      </c>
      <c r="D218" s="16">
        <f>SUM(D219)</f>
        <v>29</v>
      </c>
      <c r="E218" s="73">
        <f>SUM(E219)</f>
        <v>0</v>
      </c>
      <c r="G218" s="43"/>
    </row>
    <row r="219" spans="1:7" s="42" customFormat="1" ht="12.75" customHeight="1" x14ac:dyDescent="0.25">
      <c r="A219" s="112"/>
      <c r="B219" s="76" t="s">
        <v>15</v>
      </c>
      <c r="C219" s="6"/>
      <c r="D219" s="11">
        <v>29</v>
      </c>
      <c r="E219" s="11"/>
      <c r="G219" s="43"/>
    </row>
    <row r="220" spans="1:7" s="42" customFormat="1" ht="30.75" customHeight="1" x14ac:dyDescent="0.25">
      <c r="A220" s="113"/>
      <c r="B220" s="21" t="s">
        <v>143</v>
      </c>
      <c r="C220" s="20" t="s">
        <v>18</v>
      </c>
      <c r="D220" s="22">
        <f>SUM(D221:D225)</f>
        <v>1250.8</v>
      </c>
      <c r="E220" s="22">
        <f>SUM(E221:E225)</f>
        <v>1046.0999999999999</v>
      </c>
      <c r="G220" s="43"/>
    </row>
    <row r="221" spans="1:7" s="42" customFormat="1" ht="12.75" customHeight="1" x14ac:dyDescent="0.25">
      <c r="A221" s="113"/>
      <c r="B221" s="46" t="s">
        <v>19</v>
      </c>
      <c r="C221" s="78"/>
      <c r="D221" s="11">
        <v>7.1</v>
      </c>
      <c r="E221" s="22"/>
      <c r="G221" s="43"/>
    </row>
    <row r="222" spans="1:7" s="42" customFormat="1" ht="12.75" customHeight="1" x14ac:dyDescent="0.25">
      <c r="A222" s="113"/>
      <c r="B222" s="46" t="s">
        <v>20</v>
      </c>
      <c r="C222" s="114"/>
      <c r="D222" s="11">
        <v>669.4</v>
      </c>
      <c r="E222" s="11">
        <v>649.20000000000005</v>
      </c>
      <c r="F222" s="62"/>
      <c r="G222" s="43"/>
    </row>
    <row r="223" spans="1:7" s="42" customFormat="1" ht="12.75" customHeight="1" x14ac:dyDescent="0.25">
      <c r="A223" s="113"/>
      <c r="B223" s="46" t="s">
        <v>153</v>
      </c>
      <c r="C223" s="114"/>
      <c r="D223" s="11">
        <v>9.9</v>
      </c>
      <c r="E223" s="11">
        <v>9.8000000000000007</v>
      </c>
      <c r="F223" s="62"/>
      <c r="G223" s="43"/>
    </row>
    <row r="224" spans="1:7" s="42" customFormat="1" ht="12.75" customHeight="1" x14ac:dyDescent="0.25">
      <c r="A224" s="113"/>
      <c r="B224" s="46" t="s">
        <v>10</v>
      </c>
      <c r="C224" s="114"/>
      <c r="D224" s="11">
        <v>541.4</v>
      </c>
      <c r="E224" s="11">
        <v>387.1</v>
      </c>
      <c r="G224" s="43"/>
    </row>
    <row r="225" spans="1:7" s="42" customFormat="1" ht="12.75" customHeight="1" x14ac:dyDescent="0.25">
      <c r="A225" s="118"/>
      <c r="B225" s="47" t="s">
        <v>17</v>
      </c>
      <c r="C225" s="115"/>
      <c r="D225" s="11">
        <v>23</v>
      </c>
      <c r="E225" s="11"/>
      <c r="F225" s="65"/>
      <c r="G225" s="43"/>
    </row>
    <row r="226" spans="1:7" s="42" customFormat="1" ht="18" customHeight="1" x14ac:dyDescent="0.25">
      <c r="A226" s="129" t="s">
        <v>73</v>
      </c>
      <c r="B226" s="39" t="s">
        <v>77</v>
      </c>
      <c r="C226" s="35"/>
      <c r="D226" s="31">
        <f>SUM(D227+D229)</f>
        <v>1043.8</v>
      </c>
      <c r="E226" s="31">
        <f>SUM(E227+E229)</f>
        <v>847.09999999999991</v>
      </c>
      <c r="G226" s="43"/>
    </row>
    <row r="227" spans="1:7" s="42" customFormat="1" ht="15" customHeight="1" x14ac:dyDescent="0.25">
      <c r="A227" s="130"/>
      <c r="B227" s="40" t="s">
        <v>135</v>
      </c>
      <c r="C227" s="17" t="s">
        <v>11</v>
      </c>
      <c r="D227" s="16">
        <f>SUM(D228)</f>
        <v>24</v>
      </c>
      <c r="E227" s="73">
        <f>SUM(E228)</f>
        <v>0</v>
      </c>
      <c r="G227" s="43"/>
    </row>
    <row r="228" spans="1:7" s="42" customFormat="1" ht="12.75" customHeight="1" x14ac:dyDescent="0.25">
      <c r="A228" s="130"/>
      <c r="B228" s="77" t="s">
        <v>15</v>
      </c>
      <c r="C228" s="6"/>
      <c r="D228" s="11">
        <v>24</v>
      </c>
      <c r="E228" s="11"/>
      <c r="G228" s="43"/>
    </row>
    <row r="229" spans="1:7" s="42" customFormat="1" ht="30.75" customHeight="1" x14ac:dyDescent="0.25">
      <c r="A229" s="130"/>
      <c r="B229" s="21" t="s">
        <v>143</v>
      </c>
      <c r="C229" s="20" t="s">
        <v>18</v>
      </c>
      <c r="D229" s="22">
        <f>SUM(D230:D233)</f>
        <v>1019.8</v>
      </c>
      <c r="E229" s="22">
        <f>SUM(E230:E233)</f>
        <v>847.09999999999991</v>
      </c>
      <c r="G229" s="43"/>
    </row>
    <row r="230" spans="1:7" s="42" customFormat="1" ht="12.75" customHeight="1" x14ac:dyDescent="0.25">
      <c r="A230" s="130"/>
      <c r="B230" s="57" t="s">
        <v>20</v>
      </c>
      <c r="C230" s="114"/>
      <c r="D230" s="11">
        <v>491.6</v>
      </c>
      <c r="E230" s="11">
        <v>476.4</v>
      </c>
      <c r="F230" s="62"/>
      <c r="G230" s="43"/>
    </row>
    <row r="231" spans="1:7" s="42" customFormat="1" ht="12.75" customHeight="1" x14ac:dyDescent="0.25">
      <c r="A231" s="130"/>
      <c r="B231" s="57" t="s">
        <v>153</v>
      </c>
      <c r="C231" s="114"/>
      <c r="D231" s="11">
        <v>40.9</v>
      </c>
      <c r="E231" s="11">
        <v>40.299999999999997</v>
      </c>
      <c r="F231" s="62"/>
      <c r="G231" s="43"/>
    </row>
    <row r="232" spans="1:7" s="42" customFormat="1" ht="12.75" customHeight="1" x14ac:dyDescent="0.25">
      <c r="A232" s="130"/>
      <c r="B232" s="57" t="s">
        <v>10</v>
      </c>
      <c r="C232" s="114"/>
      <c r="D232" s="87">
        <v>464.8</v>
      </c>
      <c r="E232" s="87">
        <v>330.4</v>
      </c>
      <c r="F232" s="65"/>
      <c r="G232" s="43"/>
    </row>
    <row r="233" spans="1:7" s="42" customFormat="1" ht="12.75" customHeight="1" x14ac:dyDescent="0.25">
      <c r="A233" s="130"/>
      <c r="B233" s="58" t="s">
        <v>17</v>
      </c>
      <c r="C233" s="115"/>
      <c r="D233" s="11">
        <v>22.5</v>
      </c>
      <c r="E233" s="11"/>
      <c r="G233" s="43"/>
    </row>
    <row r="234" spans="1:7" s="42" customFormat="1" ht="18" customHeight="1" x14ac:dyDescent="0.25">
      <c r="A234" s="126" t="s">
        <v>74</v>
      </c>
      <c r="B234" s="34" t="s">
        <v>148</v>
      </c>
      <c r="C234" s="35"/>
      <c r="D234" s="31">
        <f t="shared" ref="D234:E234" si="55">SUM(D235+D237)</f>
        <v>898.8</v>
      </c>
      <c r="E234" s="31">
        <f t="shared" si="55"/>
        <v>712</v>
      </c>
      <c r="G234" s="43"/>
    </row>
    <row r="235" spans="1:7" s="42" customFormat="1" ht="15" customHeight="1" x14ac:dyDescent="0.25">
      <c r="A235" s="127"/>
      <c r="B235" s="40" t="s">
        <v>135</v>
      </c>
      <c r="C235" s="17" t="s">
        <v>11</v>
      </c>
      <c r="D235" s="16">
        <f>SUM(D236)</f>
        <v>14.5</v>
      </c>
      <c r="E235" s="73">
        <f>SUM(E236)</f>
        <v>0</v>
      </c>
      <c r="G235" s="43"/>
    </row>
    <row r="236" spans="1:7" s="42" customFormat="1" ht="12.75" customHeight="1" x14ac:dyDescent="0.25">
      <c r="A236" s="127"/>
      <c r="B236" s="77" t="s">
        <v>15</v>
      </c>
      <c r="C236" s="6"/>
      <c r="D236" s="11">
        <v>14.5</v>
      </c>
      <c r="E236" s="11"/>
      <c r="G236" s="43"/>
    </row>
    <row r="237" spans="1:7" s="42" customFormat="1" ht="30.75" customHeight="1" x14ac:dyDescent="0.25">
      <c r="A237" s="127"/>
      <c r="B237" s="80" t="s">
        <v>138</v>
      </c>
      <c r="C237" s="20" t="s">
        <v>18</v>
      </c>
      <c r="D237" s="22">
        <f>SUM(D238:D241)</f>
        <v>884.3</v>
      </c>
      <c r="E237" s="22">
        <f>SUM(E238:E241)</f>
        <v>712</v>
      </c>
      <c r="G237" s="43"/>
    </row>
    <row r="238" spans="1:7" s="42" customFormat="1" ht="12.75" customHeight="1" x14ac:dyDescent="0.25">
      <c r="A238" s="127"/>
      <c r="B238" s="57" t="s">
        <v>20</v>
      </c>
      <c r="C238" s="114"/>
      <c r="D238" s="11">
        <v>377.2</v>
      </c>
      <c r="E238" s="11">
        <v>365.1</v>
      </c>
      <c r="F238" s="62"/>
      <c r="G238" s="43"/>
    </row>
    <row r="239" spans="1:7" s="42" customFormat="1" ht="12.75" customHeight="1" x14ac:dyDescent="0.25">
      <c r="A239" s="127"/>
      <c r="B239" s="57" t="s">
        <v>153</v>
      </c>
      <c r="C239" s="114"/>
      <c r="D239" s="11">
        <v>9.9</v>
      </c>
      <c r="E239" s="11">
        <v>9.8000000000000007</v>
      </c>
      <c r="F239" s="62"/>
      <c r="G239" s="43"/>
    </row>
    <row r="240" spans="1:7" s="42" customFormat="1" ht="12.75" customHeight="1" x14ac:dyDescent="0.25">
      <c r="A240" s="127"/>
      <c r="B240" s="57" t="s">
        <v>10</v>
      </c>
      <c r="C240" s="114"/>
      <c r="D240" s="11">
        <v>496.7</v>
      </c>
      <c r="E240" s="11">
        <v>337.1</v>
      </c>
      <c r="F240" s="65"/>
      <c r="G240" s="43"/>
    </row>
    <row r="241" spans="1:7" s="42" customFormat="1" ht="12.75" customHeight="1" x14ac:dyDescent="0.25">
      <c r="A241" s="128"/>
      <c r="B241" s="58" t="s">
        <v>17</v>
      </c>
      <c r="C241" s="115"/>
      <c r="D241" s="11">
        <v>0.5</v>
      </c>
      <c r="E241" s="11"/>
      <c r="F241" s="65"/>
      <c r="G241" s="43"/>
    </row>
    <row r="242" spans="1:7" s="42" customFormat="1" ht="18" customHeight="1" x14ac:dyDescent="0.25">
      <c r="A242" s="121" t="s">
        <v>76</v>
      </c>
      <c r="B242" s="34" t="s">
        <v>81</v>
      </c>
      <c r="C242" s="35"/>
      <c r="D242" s="31">
        <f t="shared" ref="D242:E242" si="56">SUM(D243+D245)</f>
        <v>638.20000000000005</v>
      </c>
      <c r="E242" s="31">
        <f t="shared" si="56"/>
        <v>545.79999999999995</v>
      </c>
    </row>
    <row r="243" spans="1:7" s="42" customFormat="1" ht="15" customHeight="1" x14ac:dyDescent="0.25">
      <c r="A243" s="112"/>
      <c r="B243" s="18" t="s">
        <v>135</v>
      </c>
      <c r="C243" s="17" t="s">
        <v>11</v>
      </c>
      <c r="D243" s="16">
        <f>SUM(D244)</f>
        <v>14.5</v>
      </c>
      <c r="E243" s="73">
        <f>SUM(E244)</f>
        <v>0</v>
      </c>
    </row>
    <row r="244" spans="1:7" s="42" customFormat="1" ht="12.75" customHeight="1" x14ac:dyDescent="0.25">
      <c r="A244" s="112"/>
      <c r="B244" s="14" t="s">
        <v>15</v>
      </c>
      <c r="C244" s="6"/>
      <c r="D244" s="11">
        <v>14.5</v>
      </c>
      <c r="E244" s="11"/>
      <c r="F244" s="62"/>
    </row>
    <row r="245" spans="1:7" s="42" customFormat="1" ht="30.75" customHeight="1" x14ac:dyDescent="0.25">
      <c r="A245" s="112"/>
      <c r="B245" s="90" t="s">
        <v>138</v>
      </c>
      <c r="C245" s="20" t="s">
        <v>18</v>
      </c>
      <c r="D245" s="22">
        <f>SUM(D246:D249)</f>
        <v>623.70000000000005</v>
      </c>
      <c r="E245" s="22">
        <f>SUM(E246:E249)</f>
        <v>545.79999999999995</v>
      </c>
    </row>
    <row r="246" spans="1:7" s="42" customFormat="1" ht="12.75" customHeight="1" x14ac:dyDescent="0.25">
      <c r="A246" s="113"/>
      <c r="B246" s="46" t="s">
        <v>20</v>
      </c>
      <c r="C246" s="114"/>
      <c r="D246" s="11">
        <v>271</v>
      </c>
      <c r="E246" s="11">
        <v>261.8</v>
      </c>
      <c r="F246" s="62"/>
    </row>
    <row r="247" spans="1:7" s="42" customFormat="1" ht="12.75" customHeight="1" x14ac:dyDescent="0.25">
      <c r="A247" s="113"/>
      <c r="B247" s="46" t="s">
        <v>153</v>
      </c>
      <c r="C247" s="114"/>
      <c r="D247" s="11">
        <v>3.6</v>
      </c>
      <c r="E247" s="11">
        <v>3.5</v>
      </c>
      <c r="F247" s="62"/>
    </row>
    <row r="248" spans="1:7" s="42" customFormat="1" ht="12.75" customHeight="1" x14ac:dyDescent="0.25">
      <c r="A248" s="113"/>
      <c r="B248" s="46" t="s">
        <v>10</v>
      </c>
      <c r="C248" s="114"/>
      <c r="D248" s="11">
        <v>328.4</v>
      </c>
      <c r="E248" s="11">
        <v>280.5</v>
      </c>
      <c r="F248" s="62"/>
    </row>
    <row r="249" spans="1:7" s="42" customFormat="1" ht="12.75" customHeight="1" x14ac:dyDescent="0.25">
      <c r="A249" s="113"/>
      <c r="B249" s="47" t="s">
        <v>17</v>
      </c>
      <c r="C249" s="115"/>
      <c r="D249" s="11">
        <v>20.7</v>
      </c>
      <c r="E249" s="11"/>
      <c r="F249" s="62"/>
    </row>
    <row r="250" spans="1:7" s="42" customFormat="1" ht="18" customHeight="1" x14ac:dyDescent="0.25">
      <c r="A250" s="112" t="s">
        <v>78</v>
      </c>
      <c r="B250" s="34" t="s">
        <v>83</v>
      </c>
      <c r="C250" s="35"/>
      <c r="D250" s="31">
        <f t="shared" ref="D250:E250" si="57">SUM(D251+D253)</f>
        <v>1366.3000000000002</v>
      </c>
      <c r="E250" s="31">
        <f t="shared" si="57"/>
        <v>1103.4000000000001</v>
      </c>
      <c r="G250" s="59"/>
    </row>
    <row r="251" spans="1:7" s="42" customFormat="1" ht="15" customHeight="1" x14ac:dyDescent="0.25">
      <c r="A251" s="112"/>
      <c r="B251" s="18" t="s">
        <v>135</v>
      </c>
      <c r="C251" s="17" t="s">
        <v>11</v>
      </c>
      <c r="D251" s="16">
        <f>SUM(D252)</f>
        <v>24.5</v>
      </c>
      <c r="E251" s="73">
        <f>SUM(E252)</f>
        <v>0</v>
      </c>
      <c r="G251" s="59"/>
    </row>
    <row r="252" spans="1:7" s="42" customFormat="1" ht="12.75" customHeight="1" x14ac:dyDescent="0.25">
      <c r="A252" s="112"/>
      <c r="B252" s="14" t="s">
        <v>15</v>
      </c>
      <c r="C252" s="6"/>
      <c r="D252" s="11">
        <v>24.5</v>
      </c>
      <c r="E252" s="11"/>
      <c r="F252" s="62"/>
      <c r="G252" s="59"/>
    </row>
    <row r="253" spans="1:7" s="42" customFormat="1" ht="30.75" customHeight="1" x14ac:dyDescent="0.25">
      <c r="A253" s="112"/>
      <c r="B253" s="90" t="s">
        <v>138</v>
      </c>
      <c r="C253" s="20" t="s">
        <v>18</v>
      </c>
      <c r="D253" s="22">
        <f>SUM(D254:D257)</f>
        <v>1341.8000000000002</v>
      </c>
      <c r="E253" s="22">
        <f>SUM(E254:E257)</f>
        <v>1103.4000000000001</v>
      </c>
      <c r="G253" s="59"/>
    </row>
    <row r="254" spans="1:7" s="42" customFormat="1" ht="12.75" customHeight="1" x14ac:dyDescent="0.25">
      <c r="A254" s="113"/>
      <c r="B254" s="46" t="s">
        <v>20</v>
      </c>
      <c r="C254" s="114"/>
      <c r="D254" s="11">
        <v>560.5</v>
      </c>
      <c r="E254" s="11">
        <v>541.4</v>
      </c>
      <c r="F254" s="62"/>
      <c r="G254" s="59"/>
    </row>
    <row r="255" spans="1:7" s="42" customFormat="1" ht="12.75" customHeight="1" x14ac:dyDescent="0.25">
      <c r="A255" s="113"/>
      <c r="B255" s="46" t="s">
        <v>153</v>
      </c>
      <c r="C255" s="114"/>
      <c r="D255" s="11">
        <v>1.2</v>
      </c>
      <c r="E255" s="11">
        <v>1.2</v>
      </c>
      <c r="F255" s="62"/>
      <c r="G255" s="59"/>
    </row>
    <row r="256" spans="1:7" s="42" customFormat="1" ht="12.75" customHeight="1" x14ac:dyDescent="0.25">
      <c r="A256" s="113"/>
      <c r="B256" s="46" t="s">
        <v>10</v>
      </c>
      <c r="C256" s="114"/>
      <c r="D256" s="11">
        <v>696.1</v>
      </c>
      <c r="E256" s="11">
        <v>560.79999999999995</v>
      </c>
      <c r="F256" s="62"/>
      <c r="G256" s="59"/>
    </row>
    <row r="257" spans="1:7" s="42" customFormat="1" ht="12.75" customHeight="1" x14ac:dyDescent="0.25">
      <c r="A257" s="113"/>
      <c r="B257" s="47" t="s">
        <v>17</v>
      </c>
      <c r="C257" s="115"/>
      <c r="D257" s="11">
        <v>84</v>
      </c>
      <c r="E257" s="11"/>
      <c r="F257" s="62"/>
      <c r="G257" s="59"/>
    </row>
    <row r="258" spans="1:7" s="42" customFormat="1" ht="18" customHeight="1" x14ac:dyDescent="0.25">
      <c r="A258" s="112" t="s">
        <v>79</v>
      </c>
      <c r="B258" s="34" t="s">
        <v>85</v>
      </c>
      <c r="C258" s="35"/>
      <c r="D258" s="31">
        <f t="shared" ref="D258:E258" si="58">SUM(D259+D261)</f>
        <v>630.5</v>
      </c>
      <c r="E258" s="31">
        <f t="shared" si="58"/>
        <v>546.70000000000005</v>
      </c>
      <c r="G258" s="59"/>
    </row>
    <row r="259" spans="1:7" s="42" customFormat="1" ht="15" customHeight="1" x14ac:dyDescent="0.25">
      <c r="A259" s="112"/>
      <c r="B259" s="18" t="s">
        <v>135</v>
      </c>
      <c r="C259" s="17" t="s">
        <v>11</v>
      </c>
      <c r="D259" s="16">
        <f>SUM(D260)</f>
        <v>6</v>
      </c>
      <c r="E259" s="73">
        <f>SUM(E260)</f>
        <v>0</v>
      </c>
      <c r="G259" s="59"/>
    </row>
    <row r="260" spans="1:7" s="42" customFormat="1" ht="12.75" customHeight="1" x14ac:dyDescent="0.25">
      <c r="A260" s="112"/>
      <c r="B260" s="14" t="s">
        <v>15</v>
      </c>
      <c r="C260" s="6"/>
      <c r="D260" s="11">
        <v>6</v>
      </c>
      <c r="E260" s="11"/>
      <c r="G260" s="59"/>
    </row>
    <row r="261" spans="1:7" s="42" customFormat="1" ht="30.75" customHeight="1" x14ac:dyDescent="0.25">
      <c r="A261" s="112"/>
      <c r="B261" s="90" t="s">
        <v>138</v>
      </c>
      <c r="C261" s="20" t="s">
        <v>18</v>
      </c>
      <c r="D261" s="22">
        <f>SUM(D262:D264)</f>
        <v>624.5</v>
      </c>
      <c r="E261" s="22">
        <f>SUM(E262:E264)</f>
        <v>546.70000000000005</v>
      </c>
      <c r="G261" s="59"/>
    </row>
    <row r="262" spans="1:7" s="42" customFormat="1" ht="12.75" customHeight="1" x14ac:dyDescent="0.25">
      <c r="A262" s="113"/>
      <c r="B262" s="46" t="s">
        <v>20</v>
      </c>
      <c r="C262" s="114"/>
      <c r="D262" s="11">
        <v>240</v>
      </c>
      <c r="E262" s="11">
        <v>233</v>
      </c>
      <c r="F262" s="62"/>
      <c r="G262" s="59"/>
    </row>
    <row r="263" spans="1:7" s="42" customFormat="1" ht="12.75" customHeight="1" x14ac:dyDescent="0.25">
      <c r="A263" s="113"/>
      <c r="B263" s="46" t="s">
        <v>10</v>
      </c>
      <c r="C263" s="114"/>
      <c r="D263" s="11">
        <v>361.3</v>
      </c>
      <c r="E263" s="11">
        <v>313.7</v>
      </c>
      <c r="F263" s="62"/>
      <c r="G263" s="59"/>
    </row>
    <row r="264" spans="1:7" s="42" customFormat="1" ht="12.75" customHeight="1" x14ac:dyDescent="0.25">
      <c r="A264" s="113"/>
      <c r="B264" s="47" t="s">
        <v>17</v>
      </c>
      <c r="C264" s="115"/>
      <c r="D264" s="11">
        <v>23.2</v>
      </c>
      <c r="E264" s="11"/>
      <c r="F264" s="65"/>
      <c r="G264" s="59"/>
    </row>
    <row r="265" spans="1:7" s="42" customFormat="1" ht="18" customHeight="1" x14ac:dyDescent="0.25">
      <c r="A265" s="112" t="s">
        <v>80</v>
      </c>
      <c r="B265" s="34" t="s">
        <v>87</v>
      </c>
      <c r="C265" s="35"/>
      <c r="D265" s="31">
        <f>SUM(D266+D268)</f>
        <v>1013.7</v>
      </c>
      <c r="E265" s="31">
        <f>SUM(E266+E268)</f>
        <v>865.39999999999986</v>
      </c>
      <c r="G265" s="59"/>
    </row>
    <row r="266" spans="1:7" s="42" customFormat="1" ht="15" customHeight="1" x14ac:dyDescent="0.25">
      <c r="A266" s="112"/>
      <c r="B266" s="18" t="s">
        <v>135</v>
      </c>
      <c r="C266" s="17" t="s">
        <v>11</v>
      </c>
      <c r="D266" s="16">
        <f>SUM(D267)</f>
        <v>5</v>
      </c>
      <c r="E266" s="73">
        <f>SUM(E267)</f>
        <v>0</v>
      </c>
      <c r="G266" s="59"/>
    </row>
    <row r="267" spans="1:7" s="42" customFormat="1" ht="12.75" customHeight="1" x14ac:dyDescent="0.25">
      <c r="A267" s="112"/>
      <c r="B267" s="76" t="s">
        <v>15</v>
      </c>
      <c r="C267" s="6"/>
      <c r="D267" s="11">
        <v>5</v>
      </c>
      <c r="E267" s="11"/>
      <c r="F267" s="62"/>
      <c r="G267" s="59"/>
    </row>
    <row r="268" spans="1:7" s="42" customFormat="1" ht="30.75" customHeight="1" x14ac:dyDescent="0.25">
      <c r="A268" s="113"/>
      <c r="B268" s="21" t="s">
        <v>138</v>
      </c>
      <c r="C268" s="20" t="s">
        <v>18</v>
      </c>
      <c r="D268" s="22">
        <f>SUM(D269:D273)</f>
        <v>1008.7</v>
      </c>
      <c r="E268" s="22">
        <f>SUM(E269:E273)</f>
        <v>865.39999999999986</v>
      </c>
      <c r="G268" s="59"/>
    </row>
    <row r="269" spans="1:7" s="42" customFormat="1" ht="12.75" customHeight="1" x14ac:dyDescent="0.25">
      <c r="A269" s="113"/>
      <c r="B269" s="46" t="s">
        <v>19</v>
      </c>
      <c r="C269" s="114"/>
      <c r="D269" s="11">
        <v>17.600000000000001</v>
      </c>
      <c r="E269" s="11">
        <v>13.4</v>
      </c>
      <c r="G269" s="59"/>
    </row>
    <row r="270" spans="1:7" s="42" customFormat="1" ht="12.75" customHeight="1" x14ac:dyDescent="0.25">
      <c r="A270" s="113"/>
      <c r="B270" s="46" t="s">
        <v>20</v>
      </c>
      <c r="C270" s="114"/>
      <c r="D270" s="11">
        <v>303.5</v>
      </c>
      <c r="E270" s="11">
        <v>293.8</v>
      </c>
      <c r="F270" s="62"/>
      <c r="G270" s="59"/>
    </row>
    <row r="271" spans="1:7" s="42" customFormat="1" ht="12.75" customHeight="1" x14ac:dyDescent="0.25">
      <c r="A271" s="113"/>
      <c r="B271" s="46" t="s">
        <v>153</v>
      </c>
      <c r="C271" s="114"/>
      <c r="D271" s="11">
        <v>6</v>
      </c>
      <c r="E271" s="11">
        <v>5.9</v>
      </c>
      <c r="F271" s="62"/>
      <c r="G271" s="59"/>
    </row>
    <row r="272" spans="1:7" s="42" customFormat="1" ht="12.75" customHeight="1" x14ac:dyDescent="0.25">
      <c r="A272" s="113"/>
      <c r="B272" s="46" t="s">
        <v>10</v>
      </c>
      <c r="C272" s="114"/>
      <c r="D272" s="11">
        <v>637.4</v>
      </c>
      <c r="E272" s="11">
        <v>552.29999999999995</v>
      </c>
      <c r="F272" s="62"/>
      <c r="G272" s="59"/>
    </row>
    <row r="273" spans="1:7" s="42" customFormat="1" ht="12.75" customHeight="1" x14ac:dyDescent="0.25">
      <c r="A273" s="113"/>
      <c r="B273" s="47" t="s">
        <v>17</v>
      </c>
      <c r="C273" s="115"/>
      <c r="D273" s="11">
        <v>44.2</v>
      </c>
      <c r="E273" s="11"/>
      <c r="G273" s="59"/>
    </row>
    <row r="274" spans="1:7" s="42" customFormat="1" ht="18" customHeight="1" x14ac:dyDescent="0.25">
      <c r="A274" s="112" t="s">
        <v>82</v>
      </c>
      <c r="B274" s="34" t="s">
        <v>89</v>
      </c>
      <c r="C274" s="35"/>
      <c r="D274" s="31">
        <f t="shared" ref="D274:E274" si="59">SUM(D275+D277)</f>
        <v>546.19999999999993</v>
      </c>
      <c r="E274" s="31">
        <f t="shared" si="59"/>
        <v>463.7</v>
      </c>
      <c r="G274" s="44"/>
    </row>
    <row r="275" spans="1:7" s="42" customFormat="1" ht="15" customHeight="1" x14ac:dyDescent="0.25">
      <c r="A275" s="112"/>
      <c r="B275" s="18" t="s">
        <v>135</v>
      </c>
      <c r="C275" s="17" t="s">
        <v>11</v>
      </c>
      <c r="D275" s="16">
        <f>SUM(D276)</f>
        <v>6.8</v>
      </c>
      <c r="E275" s="73">
        <f>SUM(E276)</f>
        <v>0</v>
      </c>
      <c r="G275" s="44"/>
    </row>
    <row r="276" spans="1:7" s="42" customFormat="1" ht="12.75" customHeight="1" x14ac:dyDescent="0.25">
      <c r="A276" s="112"/>
      <c r="B276" s="76" t="s">
        <v>15</v>
      </c>
      <c r="C276" s="6"/>
      <c r="D276" s="11">
        <v>6.8</v>
      </c>
      <c r="E276" s="11"/>
    </row>
    <row r="277" spans="1:7" s="42" customFormat="1" ht="30.75" customHeight="1" x14ac:dyDescent="0.25">
      <c r="A277" s="113"/>
      <c r="B277" s="21" t="s">
        <v>138</v>
      </c>
      <c r="C277" s="20" t="s">
        <v>18</v>
      </c>
      <c r="D277" s="22">
        <f>SUM(D278:D282)</f>
        <v>539.4</v>
      </c>
      <c r="E277" s="22">
        <f>SUM(E278:E282)</f>
        <v>463.7</v>
      </c>
    </row>
    <row r="278" spans="1:7" s="42" customFormat="1" ht="12.75" customHeight="1" x14ac:dyDescent="0.25">
      <c r="A278" s="113"/>
      <c r="B278" s="46" t="s">
        <v>19</v>
      </c>
      <c r="C278" s="114"/>
      <c r="D278" s="11">
        <v>7.1</v>
      </c>
      <c r="E278" s="11">
        <v>4.2</v>
      </c>
    </row>
    <row r="279" spans="1:7" s="42" customFormat="1" ht="12.75" customHeight="1" x14ac:dyDescent="0.25">
      <c r="A279" s="113"/>
      <c r="B279" s="46" t="s">
        <v>20</v>
      </c>
      <c r="C279" s="114"/>
      <c r="D279" s="11">
        <v>146</v>
      </c>
      <c r="E279" s="11">
        <v>141.1</v>
      </c>
      <c r="F279" s="62"/>
    </row>
    <row r="280" spans="1:7" s="42" customFormat="1" ht="12.75" customHeight="1" x14ac:dyDescent="0.25">
      <c r="A280" s="113"/>
      <c r="B280" s="46" t="s">
        <v>153</v>
      </c>
      <c r="C280" s="114"/>
      <c r="D280" s="11">
        <v>2.4</v>
      </c>
      <c r="E280" s="11">
        <v>2.4</v>
      </c>
      <c r="F280" s="62"/>
    </row>
    <row r="281" spans="1:7" s="42" customFormat="1" ht="12.75" customHeight="1" x14ac:dyDescent="0.25">
      <c r="A281" s="113"/>
      <c r="B281" s="46" t="s">
        <v>10</v>
      </c>
      <c r="C281" s="114"/>
      <c r="D281" s="11">
        <v>365.9</v>
      </c>
      <c r="E281" s="11">
        <v>316</v>
      </c>
    </row>
    <row r="282" spans="1:7" s="42" customFormat="1" ht="12.75" customHeight="1" x14ac:dyDescent="0.25">
      <c r="A282" s="113"/>
      <c r="B282" s="47" t="s">
        <v>17</v>
      </c>
      <c r="C282" s="115"/>
      <c r="D282" s="11">
        <v>18</v>
      </c>
      <c r="E282" s="11"/>
      <c r="F282" s="62"/>
    </row>
    <row r="283" spans="1:7" s="42" customFormat="1" ht="18" customHeight="1" x14ac:dyDescent="0.25">
      <c r="A283" s="112" t="s">
        <v>84</v>
      </c>
      <c r="B283" s="34" t="s">
        <v>91</v>
      </c>
      <c r="C283" s="35"/>
      <c r="D283" s="31">
        <f t="shared" ref="D283:E283" si="60">SUM(D284+D286)</f>
        <v>580.79999999999995</v>
      </c>
      <c r="E283" s="31">
        <f t="shared" si="60"/>
        <v>487.8</v>
      </c>
    </row>
    <row r="284" spans="1:7" s="42" customFormat="1" ht="15" customHeight="1" x14ac:dyDescent="0.25">
      <c r="A284" s="112"/>
      <c r="B284" s="18" t="s">
        <v>135</v>
      </c>
      <c r="C284" s="17" t="s">
        <v>11</v>
      </c>
      <c r="D284" s="16">
        <f>SUM(D285)</f>
        <v>5</v>
      </c>
      <c r="E284" s="73">
        <f>SUM(E285)</f>
        <v>0</v>
      </c>
    </row>
    <row r="285" spans="1:7" s="42" customFormat="1" ht="12.75" customHeight="1" x14ac:dyDescent="0.25">
      <c r="A285" s="112"/>
      <c r="B285" s="76" t="s">
        <v>15</v>
      </c>
      <c r="C285" s="6"/>
      <c r="D285" s="11">
        <v>5</v>
      </c>
      <c r="E285" s="11"/>
      <c r="F285" s="62"/>
    </row>
    <row r="286" spans="1:7" s="42" customFormat="1" ht="30.75" customHeight="1" x14ac:dyDescent="0.25">
      <c r="A286" s="113"/>
      <c r="B286" s="21" t="s">
        <v>138</v>
      </c>
      <c r="C286" s="20" t="s">
        <v>18</v>
      </c>
      <c r="D286" s="22">
        <f>SUM(D287:D289)</f>
        <v>575.79999999999995</v>
      </c>
      <c r="E286" s="22">
        <f>SUM(E287:E289)</f>
        <v>487.8</v>
      </c>
    </row>
    <row r="287" spans="1:7" s="42" customFormat="1" ht="12.75" customHeight="1" x14ac:dyDescent="0.25">
      <c r="A287" s="113"/>
      <c r="B287" s="46" t="s">
        <v>20</v>
      </c>
      <c r="C287" s="122"/>
      <c r="D287" s="11">
        <v>199.7</v>
      </c>
      <c r="E287" s="11">
        <v>192.7</v>
      </c>
      <c r="F287" s="62"/>
    </row>
    <row r="288" spans="1:7" s="42" customFormat="1" ht="12.75" customHeight="1" x14ac:dyDescent="0.25">
      <c r="A288" s="113"/>
      <c r="B288" s="46" t="s">
        <v>10</v>
      </c>
      <c r="C288" s="122"/>
      <c r="D288" s="11">
        <v>351.7</v>
      </c>
      <c r="E288" s="11">
        <v>295.10000000000002</v>
      </c>
      <c r="F288" s="62"/>
    </row>
    <row r="289" spans="1:7" s="42" customFormat="1" ht="12.75" customHeight="1" x14ac:dyDescent="0.25">
      <c r="A289" s="113"/>
      <c r="B289" s="47" t="s">
        <v>17</v>
      </c>
      <c r="C289" s="123"/>
      <c r="D289" s="11">
        <v>24.4</v>
      </c>
      <c r="E289" s="11"/>
      <c r="F289" s="62"/>
    </row>
    <row r="290" spans="1:7" s="42" customFormat="1" ht="18" customHeight="1" x14ac:dyDescent="0.25">
      <c r="A290" s="112" t="s">
        <v>86</v>
      </c>
      <c r="B290" s="34" t="s">
        <v>92</v>
      </c>
      <c r="C290" s="35"/>
      <c r="D290" s="31">
        <f t="shared" ref="D290:E290" si="61">SUM(D291+D293)</f>
        <v>967.19999999999993</v>
      </c>
      <c r="E290" s="31">
        <f t="shared" si="61"/>
        <v>789.09999999999991</v>
      </c>
    </row>
    <row r="291" spans="1:7" s="42" customFormat="1" ht="15" customHeight="1" x14ac:dyDescent="0.25">
      <c r="A291" s="112"/>
      <c r="B291" s="18" t="s">
        <v>135</v>
      </c>
      <c r="C291" s="17" t="s">
        <v>11</v>
      </c>
      <c r="D291" s="16">
        <f>SUM(D292)</f>
        <v>12</v>
      </c>
      <c r="E291" s="73">
        <f>SUM(E292)</f>
        <v>0</v>
      </c>
    </row>
    <row r="292" spans="1:7" s="42" customFormat="1" ht="12.75" customHeight="1" x14ac:dyDescent="0.25">
      <c r="A292" s="112"/>
      <c r="B292" s="14" t="s">
        <v>15</v>
      </c>
      <c r="C292" s="6"/>
      <c r="D292" s="11">
        <v>12</v>
      </c>
      <c r="E292" s="11"/>
    </row>
    <row r="293" spans="1:7" s="42" customFormat="1" ht="30.75" customHeight="1" x14ac:dyDescent="0.25">
      <c r="A293" s="112"/>
      <c r="B293" s="90" t="s">
        <v>138</v>
      </c>
      <c r="C293" s="20" t="s">
        <v>18</v>
      </c>
      <c r="D293" s="22">
        <f>SUM(D294:D297)</f>
        <v>955.19999999999993</v>
      </c>
      <c r="E293" s="22">
        <f>SUM(E294:E297)</f>
        <v>789.09999999999991</v>
      </c>
    </row>
    <row r="294" spans="1:7" s="42" customFormat="1" ht="12.75" customHeight="1" x14ac:dyDescent="0.25">
      <c r="A294" s="113"/>
      <c r="B294" s="46" t="s">
        <v>20</v>
      </c>
      <c r="C294" s="122"/>
      <c r="D294" s="11">
        <v>397.5</v>
      </c>
      <c r="E294" s="11">
        <v>385.4</v>
      </c>
      <c r="F294" s="62"/>
    </row>
    <row r="295" spans="1:7" s="42" customFormat="1" ht="12.75" customHeight="1" x14ac:dyDescent="0.25">
      <c r="A295" s="113"/>
      <c r="B295" s="46" t="s">
        <v>153</v>
      </c>
      <c r="C295" s="122"/>
      <c r="D295" s="11">
        <v>1.2</v>
      </c>
      <c r="E295" s="11">
        <v>1.2</v>
      </c>
      <c r="F295" s="62"/>
    </row>
    <row r="296" spans="1:7" s="42" customFormat="1" ht="12.75" customHeight="1" x14ac:dyDescent="0.25">
      <c r="A296" s="113"/>
      <c r="B296" s="46" t="s">
        <v>10</v>
      </c>
      <c r="C296" s="122"/>
      <c r="D296" s="11">
        <v>491.1</v>
      </c>
      <c r="E296" s="11">
        <v>402.5</v>
      </c>
      <c r="F296" s="62"/>
    </row>
    <row r="297" spans="1:7" s="42" customFormat="1" ht="12.75" customHeight="1" x14ac:dyDescent="0.25">
      <c r="A297" s="113"/>
      <c r="B297" s="47" t="s">
        <v>17</v>
      </c>
      <c r="C297" s="123"/>
      <c r="D297" s="11">
        <v>65.400000000000006</v>
      </c>
      <c r="E297" s="11"/>
      <c r="F297" s="62"/>
    </row>
    <row r="298" spans="1:7" s="42" customFormat="1" ht="18" customHeight="1" x14ac:dyDescent="0.25">
      <c r="A298" s="117" t="s">
        <v>88</v>
      </c>
      <c r="B298" s="34" t="s">
        <v>94</v>
      </c>
      <c r="C298" s="35"/>
      <c r="D298" s="31">
        <f t="shared" ref="D298:E298" si="62">SUM(D299+D303)</f>
        <v>527.20000000000005</v>
      </c>
      <c r="E298" s="31">
        <f t="shared" si="62"/>
        <v>401</v>
      </c>
    </row>
    <row r="299" spans="1:7" s="42" customFormat="1" ht="30.75" customHeight="1" x14ac:dyDescent="0.25">
      <c r="A299" s="120"/>
      <c r="B299" s="84" t="s">
        <v>136</v>
      </c>
      <c r="C299" s="20" t="s">
        <v>18</v>
      </c>
      <c r="D299" s="22">
        <f>SUM(D300:D302)</f>
        <v>497.7</v>
      </c>
      <c r="E299" s="22">
        <f>SUM(E300:E302)</f>
        <v>396.7</v>
      </c>
    </row>
    <row r="300" spans="1:7" s="42" customFormat="1" ht="12.75" customHeight="1" x14ac:dyDescent="0.25">
      <c r="A300" s="119"/>
      <c r="B300" s="45" t="s">
        <v>20</v>
      </c>
      <c r="C300" s="78"/>
      <c r="D300" s="11">
        <v>125</v>
      </c>
      <c r="E300" s="11">
        <v>123.2</v>
      </c>
    </row>
    <row r="301" spans="1:7" s="42" customFormat="1" ht="12.95" customHeight="1" x14ac:dyDescent="0.25">
      <c r="A301" s="119"/>
      <c r="B301" s="46" t="s">
        <v>10</v>
      </c>
      <c r="C301" s="114"/>
      <c r="D301" s="11">
        <v>342.7</v>
      </c>
      <c r="E301" s="11">
        <v>273.5</v>
      </c>
      <c r="F301" s="62"/>
      <c r="G301" s="62"/>
    </row>
    <row r="302" spans="1:7" s="42" customFormat="1" ht="12.95" customHeight="1" x14ac:dyDescent="0.25">
      <c r="A302" s="119"/>
      <c r="B302" s="47" t="s">
        <v>17</v>
      </c>
      <c r="C302" s="115"/>
      <c r="D302" s="11">
        <v>30</v>
      </c>
      <c r="E302" s="11"/>
      <c r="F302" s="62"/>
    </row>
    <row r="303" spans="1:7" s="42" customFormat="1" ht="15" customHeight="1" x14ac:dyDescent="0.25">
      <c r="A303" s="120"/>
      <c r="B303" s="18" t="s">
        <v>128</v>
      </c>
      <c r="C303" s="20" t="s">
        <v>22</v>
      </c>
      <c r="D303" s="22">
        <f t="shared" ref="D303:E303" si="63">SUM(D304)</f>
        <v>29.5</v>
      </c>
      <c r="E303" s="22">
        <f t="shared" si="63"/>
        <v>4.3</v>
      </c>
    </row>
    <row r="304" spans="1:7" s="42" customFormat="1" ht="12.95" customHeight="1" x14ac:dyDescent="0.25">
      <c r="A304" s="121"/>
      <c r="B304" s="12" t="s">
        <v>10</v>
      </c>
      <c r="C304" s="7"/>
      <c r="D304" s="11">
        <v>29.5</v>
      </c>
      <c r="E304" s="11">
        <v>4.3</v>
      </c>
    </row>
    <row r="305" spans="1:6" s="42" customFormat="1" ht="18" customHeight="1" x14ac:dyDescent="0.25">
      <c r="A305" s="112" t="s">
        <v>90</v>
      </c>
      <c r="B305" s="75" t="s">
        <v>97</v>
      </c>
      <c r="C305" s="37"/>
      <c r="D305" s="31">
        <f t="shared" ref="D305:E305" si="64">SUM(D306)</f>
        <v>568.1</v>
      </c>
      <c r="E305" s="31">
        <f t="shared" si="64"/>
        <v>500.6</v>
      </c>
    </row>
    <row r="306" spans="1:6" s="42" customFormat="1" ht="30.75" customHeight="1" x14ac:dyDescent="0.25">
      <c r="A306" s="113"/>
      <c r="B306" s="21" t="s">
        <v>136</v>
      </c>
      <c r="C306" s="20" t="s">
        <v>18</v>
      </c>
      <c r="D306" s="22">
        <f>SUM(D307:D309)</f>
        <v>568.1</v>
      </c>
      <c r="E306" s="22">
        <f>SUM(E307:E309)</f>
        <v>500.6</v>
      </c>
    </row>
    <row r="307" spans="1:6" s="42" customFormat="1" ht="12.75" customHeight="1" x14ac:dyDescent="0.25">
      <c r="A307" s="113"/>
      <c r="B307" s="46" t="s">
        <v>20</v>
      </c>
      <c r="C307" s="114"/>
      <c r="D307" s="11">
        <v>63</v>
      </c>
      <c r="E307" s="11">
        <v>62.1</v>
      </c>
      <c r="F307" s="62"/>
    </row>
    <row r="308" spans="1:6" s="42" customFormat="1" ht="12.75" customHeight="1" x14ac:dyDescent="0.25">
      <c r="A308" s="113"/>
      <c r="B308" s="46" t="s">
        <v>10</v>
      </c>
      <c r="C308" s="114"/>
      <c r="D308" s="11">
        <v>495.1</v>
      </c>
      <c r="E308" s="11">
        <v>438.5</v>
      </c>
    </row>
    <row r="309" spans="1:6" s="42" customFormat="1" ht="12.75" customHeight="1" x14ac:dyDescent="0.25">
      <c r="A309" s="113"/>
      <c r="B309" s="47" t="s">
        <v>17</v>
      </c>
      <c r="C309" s="115"/>
      <c r="D309" s="11">
        <v>10</v>
      </c>
      <c r="E309" s="11"/>
    </row>
    <row r="310" spans="1:6" s="42" customFormat="1" ht="18" customHeight="1" x14ac:dyDescent="0.25">
      <c r="A310" s="112" t="s">
        <v>93</v>
      </c>
      <c r="B310" s="34" t="s">
        <v>99</v>
      </c>
      <c r="C310" s="37"/>
      <c r="D310" s="31">
        <f>SUM(D311)</f>
        <v>1415.6</v>
      </c>
      <c r="E310" s="31">
        <f>SUM(E311)</f>
        <v>1153.4000000000001</v>
      </c>
    </row>
    <row r="311" spans="1:6" s="42" customFormat="1" ht="15" customHeight="1" x14ac:dyDescent="0.25">
      <c r="A311" s="112"/>
      <c r="B311" s="18" t="s">
        <v>128</v>
      </c>
      <c r="C311" s="20" t="s">
        <v>22</v>
      </c>
      <c r="D311" s="22">
        <f>SUM(D312:D314)</f>
        <v>1415.6</v>
      </c>
      <c r="E311" s="22">
        <f>SUM(E312:E314)</f>
        <v>1153.4000000000001</v>
      </c>
    </row>
    <row r="312" spans="1:6" s="42" customFormat="1" ht="12.75" customHeight="1" x14ac:dyDescent="0.25">
      <c r="A312" s="113"/>
      <c r="B312" s="45" t="s">
        <v>19</v>
      </c>
      <c r="C312" s="116"/>
      <c r="D312" s="11">
        <v>42</v>
      </c>
      <c r="E312" s="11"/>
    </row>
    <row r="313" spans="1:6" s="42" customFormat="1" ht="12.75" customHeight="1" x14ac:dyDescent="0.25">
      <c r="A313" s="113"/>
      <c r="B313" s="46" t="s">
        <v>10</v>
      </c>
      <c r="C313" s="114"/>
      <c r="D313" s="11">
        <v>1371.8</v>
      </c>
      <c r="E313" s="11">
        <v>1153.4000000000001</v>
      </c>
      <c r="F313" s="64"/>
    </row>
    <row r="314" spans="1:6" s="42" customFormat="1" ht="12.75" customHeight="1" x14ac:dyDescent="0.25">
      <c r="A314" s="113"/>
      <c r="B314" s="47" t="s">
        <v>17</v>
      </c>
      <c r="C314" s="115"/>
      <c r="D314" s="11">
        <v>1.8</v>
      </c>
      <c r="E314" s="11"/>
      <c r="F314" s="62"/>
    </row>
    <row r="315" spans="1:6" s="42" customFormat="1" ht="18" customHeight="1" x14ac:dyDescent="0.25">
      <c r="A315" s="117" t="s">
        <v>95</v>
      </c>
      <c r="B315" s="34" t="s">
        <v>101</v>
      </c>
      <c r="C315" s="37"/>
      <c r="D315" s="31">
        <f>SUM(D316)</f>
        <v>203.5</v>
      </c>
      <c r="E315" s="31">
        <f>SUM(E316)</f>
        <v>154.1</v>
      </c>
    </row>
    <row r="316" spans="1:6" s="42" customFormat="1" ht="15" customHeight="1" x14ac:dyDescent="0.25">
      <c r="A316" s="120"/>
      <c r="B316" s="18" t="s">
        <v>137</v>
      </c>
      <c r="C316" s="20" t="s">
        <v>22</v>
      </c>
      <c r="D316" s="22">
        <f t="shared" ref="D316:E316" si="65">SUM(D317:D319)</f>
        <v>203.5</v>
      </c>
      <c r="E316" s="22">
        <f t="shared" si="65"/>
        <v>154.1</v>
      </c>
    </row>
    <row r="317" spans="1:6" s="42" customFormat="1" ht="12.75" customHeight="1" x14ac:dyDescent="0.25">
      <c r="A317" s="119"/>
      <c r="B317" s="45" t="s">
        <v>62</v>
      </c>
      <c r="C317" s="116"/>
      <c r="D317" s="11"/>
      <c r="E317" s="11"/>
    </row>
    <row r="318" spans="1:6" s="42" customFormat="1" ht="12.75" customHeight="1" x14ac:dyDescent="0.25">
      <c r="A318" s="119"/>
      <c r="B318" s="46" t="s">
        <v>10</v>
      </c>
      <c r="C318" s="114"/>
      <c r="D318" s="87">
        <v>200.1</v>
      </c>
      <c r="E318" s="87">
        <v>154.1</v>
      </c>
      <c r="F318" s="62"/>
    </row>
    <row r="319" spans="1:6" s="42" customFormat="1" ht="12.75" customHeight="1" x14ac:dyDescent="0.25">
      <c r="A319" s="119"/>
      <c r="B319" s="47" t="s">
        <v>17</v>
      </c>
      <c r="C319" s="115"/>
      <c r="D319" s="11">
        <v>3.4</v>
      </c>
      <c r="E319" s="11"/>
      <c r="F319" s="62"/>
    </row>
    <row r="320" spans="1:6" s="42" customFormat="1" ht="18" customHeight="1" x14ac:dyDescent="0.25">
      <c r="A320" s="112" t="s">
        <v>96</v>
      </c>
      <c r="B320" s="34" t="s">
        <v>103</v>
      </c>
      <c r="C320" s="37"/>
      <c r="D320" s="31">
        <f t="shared" ref="D320:E320" si="66">SUM(D321)</f>
        <v>279.2</v>
      </c>
      <c r="E320" s="31">
        <f t="shared" si="66"/>
        <v>173.2</v>
      </c>
    </row>
    <row r="321" spans="1:6" s="42" customFormat="1" ht="15" customHeight="1" x14ac:dyDescent="0.25">
      <c r="A321" s="112"/>
      <c r="B321" s="18" t="s">
        <v>137</v>
      </c>
      <c r="C321" s="20" t="s">
        <v>22</v>
      </c>
      <c r="D321" s="22">
        <f>SUM(D322:D323)</f>
        <v>279.2</v>
      </c>
      <c r="E321" s="22">
        <f>SUM(E322:E323)</f>
        <v>173.2</v>
      </c>
    </row>
    <row r="322" spans="1:6" s="42" customFormat="1" ht="12.75" customHeight="1" x14ac:dyDescent="0.25">
      <c r="A322" s="113"/>
      <c r="B322" s="46" t="s">
        <v>10</v>
      </c>
      <c r="C322" s="114"/>
      <c r="D322" s="11">
        <v>276.2</v>
      </c>
      <c r="E322" s="11">
        <v>173.2</v>
      </c>
      <c r="F322" s="62"/>
    </row>
    <row r="323" spans="1:6" s="42" customFormat="1" ht="12.75" customHeight="1" x14ac:dyDescent="0.25">
      <c r="A323" s="113"/>
      <c r="B323" s="47" t="s">
        <v>17</v>
      </c>
      <c r="C323" s="115"/>
      <c r="D323" s="11">
        <v>3</v>
      </c>
      <c r="E323" s="11"/>
      <c r="F323" s="62"/>
    </row>
    <row r="324" spans="1:6" s="42" customFormat="1" ht="18" customHeight="1" x14ac:dyDescent="0.25">
      <c r="A324" s="112" t="s">
        <v>98</v>
      </c>
      <c r="B324" s="34" t="s">
        <v>105</v>
      </c>
      <c r="C324" s="35"/>
      <c r="D324" s="31">
        <f t="shared" ref="D324:E324" si="67">SUM(D325)</f>
        <v>211</v>
      </c>
      <c r="E324" s="31">
        <f t="shared" si="67"/>
        <v>159</v>
      </c>
    </row>
    <row r="325" spans="1:6" s="42" customFormat="1" ht="15" customHeight="1" x14ac:dyDescent="0.25">
      <c r="A325" s="112"/>
      <c r="B325" s="18" t="s">
        <v>128</v>
      </c>
      <c r="C325" s="20" t="s">
        <v>22</v>
      </c>
      <c r="D325" s="22">
        <f>SUM(D326:D327)</f>
        <v>211</v>
      </c>
      <c r="E325" s="22">
        <f>SUM(E326:E327)</f>
        <v>159</v>
      </c>
    </row>
    <row r="326" spans="1:6" s="42" customFormat="1" ht="12.75" customHeight="1" x14ac:dyDescent="0.25">
      <c r="A326" s="113"/>
      <c r="B326" s="46" t="s">
        <v>10</v>
      </c>
      <c r="C326" s="114"/>
      <c r="D326" s="11">
        <v>209</v>
      </c>
      <c r="E326" s="11">
        <v>159</v>
      </c>
      <c r="F326" s="62"/>
    </row>
    <row r="327" spans="1:6" s="42" customFormat="1" ht="12.75" customHeight="1" x14ac:dyDescent="0.25">
      <c r="A327" s="113"/>
      <c r="B327" s="47" t="s">
        <v>17</v>
      </c>
      <c r="C327" s="115"/>
      <c r="D327" s="11">
        <v>2</v>
      </c>
      <c r="E327" s="11"/>
    </row>
    <row r="328" spans="1:6" s="42" customFormat="1" ht="18" customHeight="1" x14ac:dyDescent="0.25">
      <c r="A328" s="112" t="s">
        <v>100</v>
      </c>
      <c r="B328" s="34" t="s">
        <v>107</v>
      </c>
      <c r="C328" s="37"/>
      <c r="D328" s="31">
        <f t="shared" ref="D328:E328" si="68">SUM(D329)</f>
        <v>318</v>
      </c>
      <c r="E328" s="31">
        <f t="shared" si="68"/>
        <v>240.9</v>
      </c>
    </row>
    <row r="329" spans="1:6" s="42" customFormat="1" ht="15" customHeight="1" x14ac:dyDescent="0.25">
      <c r="A329" s="112"/>
      <c r="B329" s="18" t="s">
        <v>137</v>
      </c>
      <c r="C329" s="20" t="s">
        <v>22</v>
      </c>
      <c r="D329" s="22">
        <f>SUM(D330:D331)</f>
        <v>318</v>
      </c>
      <c r="E329" s="22">
        <f>SUM(E330:E331)</f>
        <v>240.9</v>
      </c>
    </row>
    <row r="330" spans="1:6" s="42" customFormat="1" ht="12.75" customHeight="1" x14ac:dyDescent="0.25">
      <c r="A330" s="113"/>
      <c r="B330" s="46" t="s">
        <v>10</v>
      </c>
      <c r="C330" s="114"/>
      <c r="D330" s="11">
        <v>312.39999999999998</v>
      </c>
      <c r="E330" s="11">
        <v>240.9</v>
      </c>
      <c r="F330" s="49"/>
    </row>
    <row r="331" spans="1:6" s="42" customFormat="1" ht="12.75" customHeight="1" x14ac:dyDescent="0.25">
      <c r="A331" s="113"/>
      <c r="B331" s="47" t="s">
        <v>17</v>
      </c>
      <c r="C331" s="115"/>
      <c r="D331" s="11">
        <v>5.6</v>
      </c>
      <c r="E331" s="11"/>
      <c r="F331" s="62"/>
    </row>
    <row r="332" spans="1:6" s="42" customFormat="1" ht="18" customHeight="1" x14ac:dyDescent="0.25">
      <c r="A332" s="112" t="s">
        <v>102</v>
      </c>
      <c r="B332" s="34" t="s">
        <v>109</v>
      </c>
      <c r="C332" s="35"/>
      <c r="D332" s="31">
        <f t="shared" ref="D332:E332" si="69">SUM(D333)</f>
        <v>234.5</v>
      </c>
      <c r="E332" s="31">
        <f t="shared" si="69"/>
        <v>150.4</v>
      </c>
    </row>
    <row r="333" spans="1:6" s="42" customFormat="1" ht="15" customHeight="1" x14ac:dyDescent="0.25">
      <c r="A333" s="112"/>
      <c r="B333" s="18" t="s">
        <v>128</v>
      </c>
      <c r="C333" s="20" t="s">
        <v>22</v>
      </c>
      <c r="D333" s="22">
        <f t="shared" ref="D333" si="70">SUM(D334:D336)</f>
        <v>234.5</v>
      </c>
      <c r="E333" s="22">
        <f t="shared" ref="E333" si="71">SUM(E334:E336)</f>
        <v>150.4</v>
      </c>
    </row>
    <row r="334" spans="1:6" s="42" customFormat="1" ht="12.75" customHeight="1" x14ac:dyDescent="0.25">
      <c r="A334" s="113"/>
      <c r="B334" s="45" t="s">
        <v>62</v>
      </c>
      <c r="C334" s="116"/>
      <c r="D334" s="48"/>
      <c r="E334" s="11"/>
    </row>
    <row r="335" spans="1:6" s="42" customFormat="1" ht="12.75" customHeight="1" x14ac:dyDescent="0.25">
      <c r="A335" s="113"/>
      <c r="B335" s="46" t="s">
        <v>10</v>
      </c>
      <c r="C335" s="114"/>
      <c r="D335" s="11">
        <v>233.7</v>
      </c>
      <c r="E335" s="11">
        <v>150.4</v>
      </c>
      <c r="F335" s="62"/>
    </row>
    <row r="336" spans="1:6" s="42" customFormat="1" ht="12.75" customHeight="1" x14ac:dyDescent="0.25">
      <c r="A336" s="113"/>
      <c r="B336" s="47" t="s">
        <v>17</v>
      </c>
      <c r="C336" s="115"/>
      <c r="D336" s="11">
        <v>0.8</v>
      </c>
      <c r="E336" s="11"/>
    </row>
    <row r="337" spans="1:6" s="42" customFormat="1" ht="18" customHeight="1" x14ac:dyDescent="0.25">
      <c r="A337" s="118" t="s">
        <v>104</v>
      </c>
      <c r="B337" s="34" t="s">
        <v>111</v>
      </c>
      <c r="C337" s="35"/>
      <c r="D337" s="31">
        <f t="shared" ref="D337:E337" si="72">SUM(D338)</f>
        <v>237.8</v>
      </c>
      <c r="E337" s="31">
        <f t="shared" si="72"/>
        <v>172.5</v>
      </c>
    </row>
    <row r="338" spans="1:6" s="42" customFormat="1" ht="15" customHeight="1" x14ac:dyDescent="0.25">
      <c r="A338" s="119"/>
      <c r="B338" s="18" t="s">
        <v>128</v>
      </c>
      <c r="C338" s="20" t="s">
        <v>22</v>
      </c>
      <c r="D338" s="22">
        <f>SUM(D339:D340)</f>
        <v>237.8</v>
      </c>
      <c r="E338" s="22">
        <f>SUM(E339:E340)</f>
        <v>172.5</v>
      </c>
    </row>
    <row r="339" spans="1:6" s="42" customFormat="1" ht="12.75" customHeight="1" x14ac:dyDescent="0.25">
      <c r="A339" s="119"/>
      <c r="B339" s="46" t="s">
        <v>10</v>
      </c>
      <c r="C339" s="114"/>
      <c r="D339" s="11">
        <v>234.3</v>
      </c>
      <c r="E339" s="11">
        <v>172.5</v>
      </c>
      <c r="F339" s="62"/>
    </row>
    <row r="340" spans="1:6" s="42" customFormat="1" ht="12.75" customHeight="1" x14ac:dyDescent="0.25">
      <c r="A340" s="119"/>
      <c r="B340" s="47" t="s">
        <v>17</v>
      </c>
      <c r="C340" s="115"/>
      <c r="D340" s="11">
        <v>3.5</v>
      </c>
      <c r="E340" s="11"/>
      <c r="F340" s="62"/>
    </row>
    <row r="341" spans="1:6" s="42" customFormat="1" ht="18" customHeight="1" x14ac:dyDescent="0.25">
      <c r="A341" s="112" t="s">
        <v>106</v>
      </c>
      <c r="B341" s="34" t="s">
        <v>113</v>
      </c>
      <c r="C341" s="35"/>
      <c r="D341" s="31">
        <f t="shared" ref="D341:E341" si="73">SUM(D342)</f>
        <v>177.4</v>
      </c>
      <c r="E341" s="31">
        <f t="shared" si="73"/>
        <v>121.3</v>
      </c>
    </row>
    <row r="342" spans="1:6" s="42" customFormat="1" ht="15" customHeight="1" x14ac:dyDescent="0.25">
      <c r="A342" s="112"/>
      <c r="B342" s="18" t="s">
        <v>137</v>
      </c>
      <c r="C342" s="20" t="s">
        <v>22</v>
      </c>
      <c r="D342" s="22">
        <f>SUM(D343:D344)</f>
        <v>177.4</v>
      </c>
      <c r="E342" s="22">
        <f>SUM(E343:E344)</f>
        <v>121.3</v>
      </c>
    </row>
    <row r="343" spans="1:6" s="42" customFormat="1" ht="12.75" customHeight="1" x14ac:dyDescent="0.25">
      <c r="A343" s="113"/>
      <c r="B343" s="46" t="s">
        <v>10</v>
      </c>
      <c r="C343" s="114"/>
      <c r="D343" s="11">
        <v>176.9</v>
      </c>
      <c r="E343" s="11">
        <v>121.3</v>
      </c>
      <c r="F343" s="62"/>
    </row>
    <row r="344" spans="1:6" s="42" customFormat="1" ht="12.75" customHeight="1" x14ac:dyDescent="0.25">
      <c r="A344" s="113"/>
      <c r="B344" s="47" t="s">
        <v>17</v>
      </c>
      <c r="C344" s="115"/>
      <c r="D344" s="11">
        <v>0.5</v>
      </c>
      <c r="E344" s="11"/>
    </row>
    <row r="345" spans="1:6" s="42" customFormat="1" ht="18" customHeight="1" x14ac:dyDescent="0.25">
      <c r="A345" s="112" t="s">
        <v>108</v>
      </c>
      <c r="B345" s="34" t="s">
        <v>115</v>
      </c>
      <c r="C345" s="35"/>
      <c r="D345" s="31">
        <f t="shared" ref="D345:E345" si="74">SUM(D346)</f>
        <v>205.29999999999998</v>
      </c>
      <c r="E345" s="31">
        <f t="shared" si="74"/>
        <v>164.4</v>
      </c>
    </row>
    <row r="346" spans="1:6" s="42" customFormat="1" ht="15.75" customHeight="1" x14ac:dyDescent="0.25">
      <c r="A346" s="112"/>
      <c r="B346" s="91" t="s">
        <v>144</v>
      </c>
      <c r="C346" s="20" t="s">
        <v>22</v>
      </c>
      <c r="D346" s="22">
        <f>SUM(D347:D348)</f>
        <v>205.29999999999998</v>
      </c>
      <c r="E346" s="22">
        <f>SUM(E347:E348)</f>
        <v>164.4</v>
      </c>
    </row>
    <row r="347" spans="1:6" s="42" customFormat="1" ht="12.75" customHeight="1" x14ac:dyDescent="0.25">
      <c r="A347" s="113"/>
      <c r="B347" s="46" t="s">
        <v>10</v>
      </c>
      <c r="C347" s="114"/>
      <c r="D347" s="11">
        <v>204.2</v>
      </c>
      <c r="E347" s="11">
        <v>164.4</v>
      </c>
      <c r="F347" s="62"/>
    </row>
    <row r="348" spans="1:6" s="42" customFormat="1" ht="12.75" customHeight="1" x14ac:dyDescent="0.25">
      <c r="A348" s="113"/>
      <c r="B348" s="47" t="s">
        <v>17</v>
      </c>
      <c r="C348" s="115"/>
      <c r="D348" s="11">
        <v>1.1000000000000001</v>
      </c>
      <c r="E348" s="11"/>
      <c r="F348" s="62"/>
    </row>
    <row r="349" spans="1:6" s="42" customFormat="1" ht="18" customHeight="1" x14ac:dyDescent="0.25">
      <c r="A349" s="112" t="s">
        <v>110</v>
      </c>
      <c r="B349" s="34" t="s">
        <v>117</v>
      </c>
      <c r="C349" s="35"/>
      <c r="D349" s="31">
        <f t="shared" ref="D349:E349" si="75">SUM(D350)</f>
        <v>193.1</v>
      </c>
      <c r="E349" s="31">
        <f t="shared" si="75"/>
        <v>145.80000000000001</v>
      </c>
    </row>
    <row r="350" spans="1:6" s="42" customFormat="1" ht="15" customHeight="1" x14ac:dyDescent="0.25">
      <c r="A350" s="112"/>
      <c r="B350" s="91" t="s">
        <v>128</v>
      </c>
      <c r="C350" s="20" t="s">
        <v>22</v>
      </c>
      <c r="D350" s="22">
        <f>SUM(D351:D352)</f>
        <v>193.1</v>
      </c>
      <c r="E350" s="22">
        <f>SUM(E351:E352)</f>
        <v>145.80000000000001</v>
      </c>
    </row>
    <row r="351" spans="1:6" s="42" customFormat="1" ht="12.75" customHeight="1" x14ac:dyDescent="0.25">
      <c r="A351" s="113"/>
      <c r="B351" s="46" t="s">
        <v>10</v>
      </c>
      <c r="C351" s="114"/>
      <c r="D351" s="11">
        <v>191.6</v>
      </c>
      <c r="E351" s="11">
        <v>145.80000000000001</v>
      </c>
      <c r="F351" s="62"/>
    </row>
    <row r="352" spans="1:6" s="42" customFormat="1" ht="12.75" customHeight="1" x14ac:dyDescent="0.25">
      <c r="A352" s="113"/>
      <c r="B352" s="47" t="s">
        <v>17</v>
      </c>
      <c r="C352" s="115"/>
      <c r="D352" s="11">
        <v>1.5</v>
      </c>
      <c r="E352" s="11"/>
      <c r="F352" s="62"/>
    </row>
    <row r="353" spans="1:6" s="42" customFormat="1" ht="18" customHeight="1" x14ac:dyDescent="0.25">
      <c r="A353" s="112" t="s">
        <v>112</v>
      </c>
      <c r="B353" s="34" t="s">
        <v>119</v>
      </c>
      <c r="C353" s="35"/>
      <c r="D353" s="31">
        <f t="shared" ref="D353:E353" si="76">SUM(D354)</f>
        <v>205.7</v>
      </c>
      <c r="E353" s="31">
        <f t="shared" si="76"/>
        <v>132</v>
      </c>
    </row>
    <row r="354" spans="1:6" s="42" customFormat="1" ht="15" customHeight="1" x14ac:dyDescent="0.25">
      <c r="A354" s="112"/>
      <c r="B354" s="36" t="s">
        <v>128</v>
      </c>
      <c r="C354" s="20" t="s">
        <v>22</v>
      </c>
      <c r="D354" s="22">
        <f>SUM(D355:D356)</f>
        <v>205.7</v>
      </c>
      <c r="E354" s="22">
        <f>SUM(E355:E356)</f>
        <v>132</v>
      </c>
    </row>
    <row r="355" spans="1:6" s="42" customFormat="1" ht="12.75" customHeight="1" x14ac:dyDescent="0.25">
      <c r="A355" s="113"/>
      <c r="B355" s="46" t="s">
        <v>10</v>
      </c>
      <c r="C355" s="114"/>
      <c r="D355" s="11">
        <v>188.1</v>
      </c>
      <c r="E355" s="11">
        <v>132</v>
      </c>
    </row>
    <row r="356" spans="1:6" s="42" customFormat="1" ht="12.75" customHeight="1" x14ac:dyDescent="0.25">
      <c r="A356" s="113"/>
      <c r="B356" s="47" t="s">
        <v>17</v>
      </c>
      <c r="C356" s="115"/>
      <c r="D356" s="11">
        <v>17.600000000000001</v>
      </c>
      <c r="E356" s="11"/>
    </row>
    <row r="357" spans="1:6" s="42" customFormat="1" ht="18" customHeight="1" x14ac:dyDescent="0.25">
      <c r="A357" s="112" t="s">
        <v>114</v>
      </c>
      <c r="B357" s="34" t="s">
        <v>121</v>
      </c>
      <c r="C357" s="35"/>
      <c r="D357" s="31">
        <f t="shared" ref="D357:E357" si="77">SUM(D358)</f>
        <v>202.10000000000002</v>
      </c>
      <c r="E357" s="31">
        <f t="shared" si="77"/>
        <v>151.4</v>
      </c>
    </row>
    <row r="358" spans="1:6" s="42" customFormat="1" ht="15" customHeight="1" x14ac:dyDescent="0.25">
      <c r="A358" s="112"/>
      <c r="B358" s="91" t="s">
        <v>128</v>
      </c>
      <c r="C358" s="20" t="s">
        <v>22</v>
      </c>
      <c r="D358" s="22">
        <f>SUM(D359:D360)</f>
        <v>202.10000000000002</v>
      </c>
      <c r="E358" s="22">
        <f>SUM(E359:E360)</f>
        <v>151.4</v>
      </c>
    </row>
    <row r="359" spans="1:6" s="42" customFormat="1" ht="12.75" customHeight="1" x14ac:dyDescent="0.25">
      <c r="A359" s="113"/>
      <c r="B359" s="46" t="s">
        <v>10</v>
      </c>
      <c r="C359" s="114"/>
      <c r="D359" s="11">
        <v>200.8</v>
      </c>
      <c r="E359" s="11">
        <v>151.4</v>
      </c>
      <c r="F359" s="62"/>
    </row>
    <row r="360" spans="1:6" s="42" customFormat="1" ht="12.75" customHeight="1" x14ac:dyDescent="0.25">
      <c r="A360" s="113"/>
      <c r="B360" s="47" t="s">
        <v>17</v>
      </c>
      <c r="C360" s="115"/>
      <c r="D360" s="11">
        <v>1.3</v>
      </c>
      <c r="E360" s="11"/>
      <c r="F360" s="62"/>
    </row>
    <row r="361" spans="1:6" s="42" customFormat="1" ht="18" customHeight="1" x14ac:dyDescent="0.25">
      <c r="A361" s="112" t="s">
        <v>116</v>
      </c>
      <c r="B361" s="34" t="s">
        <v>122</v>
      </c>
      <c r="C361" s="35"/>
      <c r="D361" s="31">
        <f t="shared" ref="D361:E361" si="78">SUM(D362)</f>
        <v>160</v>
      </c>
      <c r="E361" s="31">
        <f t="shared" si="78"/>
        <v>125.6</v>
      </c>
    </row>
    <row r="362" spans="1:6" s="42" customFormat="1" ht="15" customHeight="1" x14ac:dyDescent="0.25">
      <c r="A362" s="112"/>
      <c r="B362" s="91" t="s">
        <v>128</v>
      </c>
      <c r="C362" s="20" t="s">
        <v>22</v>
      </c>
      <c r="D362" s="22">
        <f>SUM(D363:D364)</f>
        <v>160</v>
      </c>
      <c r="E362" s="22">
        <f>SUM(E363:E364)</f>
        <v>125.6</v>
      </c>
    </row>
    <row r="363" spans="1:6" s="42" customFormat="1" ht="12.75" customHeight="1" x14ac:dyDescent="0.25">
      <c r="A363" s="113"/>
      <c r="B363" s="46" t="s">
        <v>10</v>
      </c>
      <c r="C363" s="114"/>
      <c r="D363" s="87">
        <v>159</v>
      </c>
      <c r="E363" s="87">
        <v>125.6</v>
      </c>
      <c r="F363" s="62"/>
    </row>
    <row r="364" spans="1:6" s="42" customFormat="1" ht="12.75" customHeight="1" x14ac:dyDescent="0.25">
      <c r="A364" s="113"/>
      <c r="B364" s="47" t="s">
        <v>17</v>
      </c>
      <c r="C364" s="115"/>
      <c r="D364" s="87">
        <v>1</v>
      </c>
      <c r="E364" s="87"/>
      <c r="F364" s="62"/>
    </row>
    <row r="365" spans="1:6" s="42" customFormat="1" ht="18" customHeight="1" x14ac:dyDescent="0.25">
      <c r="A365" s="112" t="s">
        <v>118</v>
      </c>
      <c r="B365" s="34" t="s">
        <v>123</v>
      </c>
      <c r="C365" s="35"/>
      <c r="D365" s="31">
        <f t="shared" ref="D365:E365" si="79">SUM(D366+D368)</f>
        <v>2739</v>
      </c>
      <c r="E365" s="31">
        <f t="shared" si="79"/>
        <v>2175.4</v>
      </c>
    </row>
    <row r="366" spans="1:6" s="42" customFormat="1" ht="15" customHeight="1" x14ac:dyDescent="0.25">
      <c r="A366" s="112"/>
      <c r="B366" s="18" t="s">
        <v>126</v>
      </c>
      <c r="C366" s="17" t="s">
        <v>11</v>
      </c>
      <c r="D366" s="16">
        <f>SUM(D367)</f>
        <v>135</v>
      </c>
      <c r="E366" s="16">
        <f>SUM(E367)</f>
        <v>132.30000000000001</v>
      </c>
    </row>
    <row r="367" spans="1:6" s="42" customFormat="1" ht="12.75" customHeight="1" x14ac:dyDescent="0.25">
      <c r="A367" s="112"/>
      <c r="B367" s="14" t="s">
        <v>15</v>
      </c>
      <c r="C367" s="6"/>
      <c r="D367" s="11">
        <v>135</v>
      </c>
      <c r="E367" s="11">
        <v>132.30000000000001</v>
      </c>
      <c r="F367" s="64"/>
    </row>
    <row r="368" spans="1:6" s="42" customFormat="1" ht="15" customHeight="1" x14ac:dyDescent="0.25">
      <c r="A368" s="112"/>
      <c r="B368" s="38" t="s">
        <v>142</v>
      </c>
      <c r="C368" s="17" t="s">
        <v>25</v>
      </c>
      <c r="D368" s="22">
        <f>SUM(D369:D374)</f>
        <v>2604</v>
      </c>
      <c r="E368" s="22">
        <f>SUM(E369:E374)</f>
        <v>2043.1</v>
      </c>
    </row>
    <row r="369" spans="1:6" s="42" customFormat="1" ht="12.75" customHeight="1" x14ac:dyDescent="0.25">
      <c r="A369" s="113"/>
      <c r="B369" s="45" t="s">
        <v>14</v>
      </c>
      <c r="C369" s="116"/>
      <c r="D369" s="11">
        <v>24</v>
      </c>
      <c r="E369" s="11">
        <v>23.4</v>
      </c>
      <c r="F369" s="64"/>
    </row>
    <row r="370" spans="1:6" s="42" customFormat="1" ht="12.75" customHeight="1" x14ac:dyDescent="0.25">
      <c r="A370" s="113"/>
      <c r="B370" s="46" t="s">
        <v>19</v>
      </c>
      <c r="C370" s="114"/>
      <c r="D370" s="87">
        <v>200</v>
      </c>
      <c r="E370" s="87">
        <v>166.5</v>
      </c>
      <c r="F370" s="64"/>
    </row>
    <row r="371" spans="1:6" s="42" customFormat="1" ht="12.75" customHeight="1" x14ac:dyDescent="0.25">
      <c r="A371" s="113"/>
      <c r="B371" s="46" t="s">
        <v>150</v>
      </c>
      <c r="C371" s="114"/>
      <c r="D371" s="11">
        <v>24.7</v>
      </c>
      <c r="E371" s="11">
        <v>19</v>
      </c>
      <c r="F371" s="62"/>
    </row>
    <row r="372" spans="1:6" s="42" customFormat="1" ht="12.75" customHeight="1" x14ac:dyDescent="0.25">
      <c r="A372" s="113"/>
      <c r="B372" s="53" t="s">
        <v>15</v>
      </c>
      <c r="C372" s="114"/>
      <c r="D372" s="11">
        <v>291.60000000000002</v>
      </c>
      <c r="E372" s="11">
        <v>265.39999999999998</v>
      </c>
      <c r="F372" s="64"/>
    </row>
    <row r="373" spans="1:6" s="42" customFormat="1" ht="12.75" customHeight="1" x14ac:dyDescent="0.25">
      <c r="A373" s="113"/>
      <c r="B373" s="46" t="s">
        <v>10</v>
      </c>
      <c r="C373" s="114"/>
      <c r="D373" s="11">
        <v>1768.7</v>
      </c>
      <c r="E373" s="11">
        <v>1519.5</v>
      </c>
      <c r="F373" s="49"/>
    </row>
    <row r="374" spans="1:6" s="42" customFormat="1" ht="12.75" customHeight="1" x14ac:dyDescent="0.25">
      <c r="A374" s="113"/>
      <c r="B374" s="47" t="s">
        <v>17</v>
      </c>
      <c r="C374" s="115"/>
      <c r="D374" s="11">
        <v>295</v>
      </c>
      <c r="E374" s="11">
        <v>49.3</v>
      </c>
      <c r="F374" s="64"/>
    </row>
    <row r="375" spans="1:6" s="42" customFormat="1" ht="18" customHeight="1" x14ac:dyDescent="0.25">
      <c r="A375" s="117" t="s">
        <v>120</v>
      </c>
      <c r="B375" s="75" t="s">
        <v>124</v>
      </c>
      <c r="C375" s="35"/>
      <c r="D375" s="31">
        <f t="shared" ref="D375:E375" si="80">SUM(D376)</f>
        <v>463.2</v>
      </c>
      <c r="E375" s="31">
        <f t="shared" si="80"/>
        <v>376.2</v>
      </c>
    </row>
    <row r="376" spans="1:6" s="42" customFormat="1" ht="15" customHeight="1" x14ac:dyDescent="0.25">
      <c r="A376" s="118"/>
      <c r="B376" s="21" t="s">
        <v>131</v>
      </c>
      <c r="C376" s="20" t="s">
        <v>27</v>
      </c>
      <c r="D376" s="22">
        <f>SUM(D377:D378)</f>
        <v>463.2</v>
      </c>
      <c r="E376" s="22">
        <f>SUM(E377:E378)</f>
        <v>376.2</v>
      </c>
    </row>
    <row r="377" spans="1:6" s="42" customFormat="1" ht="12.75" customHeight="1" x14ac:dyDescent="0.25">
      <c r="A377" s="118"/>
      <c r="B377" s="46" t="s">
        <v>15</v>
      </c>
      <c r="C377" s="114"/>
      <c r="D377" s="60">
        <v>459.4</v>
      </c>
      <c r="E377" s="60">
        <v>376.2</v>
      </c>
    </row>
    <row r="378" spans="1:6" s="42" customFormat="1" ht="12.75" customHeight="1" x14ac:dyDescent="0.25">
      <c r="A378" s="118"/>
      <c r="B378" s="47" t="s">
        <v>10</v>
      </c>
      <c r="C378" s="114"/>
      <c r="D378" s="60">
        <v>3.8</v>
      </c>
      <c r="E378" s="60"/>
    </row>
    <row r="379" spans="1:6" s="42" customFormat="1" ht="21" customHeight="1" x14ac:dyDescent="0.25">
      <c r="A379" s="96" t="s">
        <v>125</v>
      </c>
      <c r="B379" s="97"/>
      <c r="C379" s="8"/>
      <c r="D379" s="9">
        <f>SUM(D420+D417+D411+D403+D398+D392+D386+D380)</f>
        <v>52798.400000000001</v>
      </c>
      <c r="E379" s="9">
        <f>SUM(E420+E417+E411+E403+E398+E392+E386+E380)</f>
        <v>31255.800000000003</v>
      </c>
    </row>
    <row r="380" spans="1:6" s="42" customFormat="1" ht="15" customHeight="1" x14ac:dyDescent="0.25">
      <c r="A380" s="92" t="s">
        <v>126</v>
      </c>
      <c r="B380" s="98"/>
      <c r="C380" s="61" t="s">
        <v>11</v>
      </c>
      <c r="D380" s="10">
        <f>SUM(D381:D385)</f>
        <v>11353.900000000001</v>
      </c>
      <c r="E380" s="10">
        <f>SUM(E381:E385)</f>
        <v>7095.6</v>
      </c>
    </row>
    <row r="381" spans="1:6" s="42" customFormat="1" ht="12.75" customHeight="1" x14ac:dyDescent="0.25">
      <c r="A381" s="107"/>
      <c r="B381" s="85" t="s">
        <v>15</v>
      </c>
      <c r="C381" s="101"/>
      <c r="D381" s="11">
        <f>SUM(D16+D158+D162+D170+D177+D186+D194+D203+D211+D219+D228+D236+D252+D260+D267+D276+D285+D292+D367+D244)</f>
        <v>3529.9</v>
      </c>
      <c r="E381" s="11">
        <f>SUM(E16+E158+E162+E170+E177+E186+E194+E203+E211+E219+E228+E236+E252+E260+E267+E276+E285+E292+E367+E244)</f>
        <v>2168.1000000000004</v>
      </c>
    </row>
    <row r="382" spans="1:6" s="42" customFormat="1" ht="12.75" customHeight="1" x14ac:dyDescent="0.25">
      <c r="A382" s="107"/>
      <c r="B382" s="46" t="s">
        <v>149</v>
      </c>
      <c r="C382" s="101"/>
      <c r="D382" s="11">
        <f>SUM(D17)</f>
        <v>200</v>
      </c>
      <c r="E382" s="11"/>
    </row>
    <row r="383" spans="1:6" s="42" customFormat="1" ht="12.75" customHeight="1" x14ac:dyDescent="0.25">
      <c r="A383" s="107"/>
      <c r="B383" s="46" t="s">
        <v>10</v>
      </c>
      <c r="C383" s="101"/>
      <c r="D383" s="11">
        <f>SUM(D19+D58+D66+D74+D82+D92+D100+D108+D116+D124+D132+D140+D148+D159+D13)</f>
        <v>7343.4000000000015</v>
      </c>
      <c r="E383" s="11">
        <f>SUM(E19+E58+E66+E74+E82+E92+E100+E108+E116+E124+E132+E140+E148+E159+E13)</f>
        <v>4927.5</v>
      </c>
    </row>
    <row r="384" spans="1:6" s="42" customFormat="1" ht="12.75" customHeight="1" x14ac:dyDescent="0.25">
      <c r="A384" s="107"/>
      <c r="B384" s="46" t="s">
        <v>16</v>
      </c>
      <c r="C384" s="101"/>
      <c r="D384" s="11">
        <f>SUM(D18)</f>
        <v>248.1</v>
      </c>
      <c r="E384" s="11"/>
    </row>
    <row r="385" spans="1:5" s="42" customFormat="1" ht="12.95" customHeight="1" x14ac:dyDescent="0.25">
      <c r="A385" s="108"/>
      <c r="B385" s="47" t="s">
        <v>17</v>
      </c>
      <c r="C385" s="102"/>
      <c r="D385" s="11">
        <f>SUM(D20)</f>
        <v>32.5</v>
      </c>
      <c r="E385" s="11"/>
    </row>
    <row r="386" spans="1:5" s="42" customFormat="1" ht="15" customHeight="1" x14ac:dyDescent="0.25">
      <c r="A386" s="92" t="s">
        <v>127</v>
      </c>
      <c r="B386" s="93"/>
      <c r="C386" s="61" t="s">
        <v>18</v>
      </c>
      <c r="D386" s="10">
        <f>SUM(D387:D391)</f>
        <v>21998.5</v>
      </c>
      <c r="E386" s="10">
        <f>SUM(E387:E391)</f>
        <v>18045.2</v>
      </c>
    </row>
    <row r="387" spans="1:5" s="42" customFormat="1" ht="12.95" customHeight="1" x14ac:dyDescent="0.25">
      <c r="A387" s="109"/>
      <c r="B387" s="45" t="s">
        <v>19</v>
      </c>
      <c r="C387" s="103"/>
      <c r="D387" s="11">
        <f>SUM(D22+D269+D278+D179+D196+D221)</f>
        <v>185.19999999999996</v>
      </c>
      <c r="E387" s="11">
        <f>SUM(E22+E269+E278+E179+E196+E221)</f>
        <v>26.2</v>
      </c>
    </row>
    <row r="388" spans="1:5" s="42" customFormat="1" ht="12.95" customHeight="1" x14ac:dyDescent="0.25">
      <c r="A388" s="109"/>
      <c r="B388" s="46" t="s">
        <v>20</v>
      </c>
      <c r="C388" s="103"/>
      <c r="D388" s="11">
        <f>SUM(D23+D164+D172+D180+D188+D205+D197+D222+D213+D230+D238+D246+D254+D262+D270+D279+D287+D294+D307+D300)</f>
        <v>10581.2</v>
      </c>
      <c r="E388" s="11">
        <f>SUM(E23+E164+E172+E180+E188+E205+E197+E222+E213+E230+E238+E246+E254+E262+E270+E279+E287+E294+E307+E300)</f>
        <v>10179.5</v>
      </c>
    </row>
    <row r="389" spans="1:5" s="42" customFormat="1" ht="12.95" customHeight="1" x14ac:dyDescent="0.25">
      <c r="A389" s="109"/>
      <c r="B389" s="46" t="s">
        <v>153</v>
      </c>
      <c r="C389" s="103"/>
      <c r="D389" s="11">
        <f>SUM(D165+D181+D189+D198+D206+D214+D223+D239+D247+D255+D271+D280+D295+D231)</f>
        <v>149.4</v>
      </c>
      <c r="E389" s="11">
        <f>SUM(E165+E181+E189+E198+E206+E214+E223+E239+E247+E255+E271+E280+E295+E231)</f>
        <v>147.30000000000001</v>
      </c>
    </row>
    <row r="390" spans="1:5" s="42" customFormat="1" ht="12.95" customHeight="1" x14ac:dyDescent="0.25">
      <c r="A390" s="109"/>
      <c r="B390" s="46" t="s">
        <v>10</v>
      </c>
      <c r="C390" s="103"/>
      <c r="D390" s="11">
        <f>SUM(D24+D166+D173+D182+D190+D199+D207+D224+D232+D240+D248+D256+D263+D272+D281+D288+D296+D301+D308+D215)</f>
        <v>10620.100000000002</v>
      </c>
      <c r="E390" s="11">
        <f>SUM(E24+E166+E173+E182+E190+E199+E207+E224+E232+E240+E248+E256+E263+E272+E281+E288+E296+E301+E308+E215)</f>
        <v>7692.2000000000007</v>
      </c>
    </row>
    <row r="391" spans="1:5" s="42" customFormat="1" ht="12.95" customHeight="1" x14ac:dyDescent="0.25">
      <c r="A391" s="109"/>
      <c r="B391" s="47" t="s">
        <v>17</v>
      </c>
      <c r="C391" s="103"/>
      <c r="D391" s="11">
        <f>SUM(D167+D174+D183+D191+D200+D208+D216+D225+D233+D241+D249+D257+D264+D273+D282+D289+D297+D302+D309)</f>
        <v>462.59999999999991</v>
      </c>
      <c r="E391" s="11"/>
    </row>
    <row r="392" spans="1:5" s="42" customFormat="1" ht="15" customHeight="1" x14ac:dyDescent="0.25">
      <c r="A392" s="99" t="s">
        <v>128</v>
      </c>
      <c r="B392" s="100"/>
      <c r="C392" s="79" t="s">
        <v>22</v>
      </c>
      <c r="D392" s="10">
        <f>SUM(D393:D397)</f>
        <v>5464.2000000000007</v>
      </c>
      <c r="E392" s="10">
        <f>SUM(E393:E397)</f>
        <v>3150.5000000000009</v>
      </c>
    </row>
    <row r="393" spans="1:5" s="42" customFormat="1" ht="12.75" customHeight="1" x14ac:dyDescent="0.25">
      <c r="A393" s="107"/>
      <c r="B393" s="45" t="s">
        <v>14</v>
      </c>
      <c r="C393" s="104"/>
      <c r="D393" s="11">
        <f>SUM(D26)</f>
        <v>150.4</v>
      </c>
      <c r="E393" s="11">
        <f>SUM(E26)</f>
        <v>0.8</v>
      </c>
    </row>
    <row r="394" spans="1:5" s="42" customFormat="1" ht="12.75" customHeight="1" x14ac:dyDescent="0.25">
      <c r="A394" s="107"/>
      <c r="B394" s="46" t="s">
        <v>21</v>
      </c>
      <c r="C394" s="101"/>
      <c r="D394" s="11">
        <f>SUM(D27)</f>
        <v>26.4</v>
      </c>
      <c r="E394" s="11"/>
    </row>
    <row r="395" spans="1:5" s="42" customFormat="1" ht="12.75" customHeight="1" x14ac:dyDescent="0.25">
      <c r="A395" s="107"/>
      <c r="B395" s="46" t="s">
        <v>19</v>
      </c>
      <c r="C395" s="101"/>
      <c r="D395" s="11">
        <f>SUM(D312+D28)</f>
        <v>67.099999999999994</v>
      </c>
      <c r="E395" s="11">
        <f>SUM(E312+E28)</f>
        <v>0.5</v>
      </c>
    </row>
    <row r="396" spans="1:5" s="42" customFormat="1" ht="12.95" customHeight="1" x14ac:dyDescent="0.25">
      <c r="A396" s="107"/>
      <c r="B396" s="46" t="s">
        <v>10</v>
      </c>
      <c r="C396" s="101"/>
      <c r="D396" s="11">
        <f>SUM(D29+D304+D313+D318+D322+D326+D330+D335+D339+D343+D347+D351+D355+D359+D363+D84)</f>
        <v>5177.2000000000007</v>
      </c>
      <c r="E396" s="11">
        <f>SUM(E29+E304+E313+E318+E322+E326+E330+E335+E339+E343+E347+E351+E355+E359+E363)</f>
        <v>3149.2000000000007</v>
      </c>
    </row>
    <row r="397" spans="1:5" s="42" customFormat="1" ht="12.95" customHeight="1" x14ac:dyDescent="0.25">
      <c r="A397" s="108"/>
      <c r="B397" s="47" t="s">
        <v>17</v>
      </c>
      <c r="C397" s="102"/>
      <c r="D397" s="11">
        <f>SUM(D314+D319+D323+D327+D331+D336+D340+D344+D348+D352+D356+D360+D364)</f>
        <v>43.099999999999994</v>
      </c>
      <c r="E397" s="11"/>
    </row>
    <row r="398" spans="1:5" s="42" customFormat="1" ht="15" customHeight="1" x14ac:dyDescent="0.25">
      <c r="A398" s="92" t="s">
        <v>129</v>
      </c>
      <c r="B398" s="93"/>
      <c r="C398" s="61" t="s">
        <v>23</v>
      </c>
      <c r="D398" s="10">
        <f>SUM(D399:D402)</f>
        <v>1721.8999999999999</v>
      </c>
      <c r="E398" s="10">
        <f>SUM(E399:E402)</f>
        <v>157.1</v>
      </c>
    </row>
    <row r="399" spans="1:5" s="42" customFormat="1" ht="12.75" customHeight="1" x14ac:dyDescent="0.25">
      <c r="A399" s="107"/>
      <c r="B399" s="85" t="s">
        <v>15</v>
      </c>
      <c r="C399" s="101"/>
      <c r="D399" s="11">
        <f>SUM(D32)</f>
        <v>29.9</v>
      </c>
      <c r="E399" s="11">
        <f>SUM(E32)</f>
        <v>20.9</v>
      </c>
    </row>
    <row r="400" spans="1:5" s="42" customFormat="1" ht="12.75" customHeight="1" x14ac:dyDescent="0.25">
      <c r="A400" s="107"/>
      <c r="B400" s="46" t="s">
        <v>24</v>
      </c>
      <c r="C400" s="101"/>
      <c r="D400" s="11">
        <f>SUM(D31)</f>
        <v>0</v>
      </c>
      <c r="E400" s="11"/>
    </row>
    <row r="401" spans="1:5" s="42" customFormat="1" ht="12.95" customHeight="1" x14ac:dyDescent="0.25">
      <c r="A401" s="107"/>
      <c r="B401" s="46" t="s">
        <v>10</v>
      </c>
      <c r="C401" s="101"/>
      <c r="D401" s="11">
        <f>SUM(D33+D60+D68+D76+D86+D94+D102+D110+D118+D126+D134+D142+D150)</f>
        <v>1656.1999999999998</v>
      </c>
      <c r="E401" s="11">
        <f>SUM(E33+E60+E68+E76+E86+E94+E102+E110+E118+E126+E134+E142+E150)</f>
        <v>136.19999999999999</v>
      </c>
    </row>
    <row r="402" spans="1:5" s="42" customFormat="1" ht="12.95" customHeight="1" x14ac:dyDescent="0.25">
      <c r="A402" s="108"/>
      <c r="B402" s="47" t="s">
        <v>17</v>
      </c>
      <c r="C402" s="102"/>
      <c r="D402" s="11">
        <f>SUM(D61+D69+D77+D87+D95+D103+D111+D119+D127+D135+D143+D151)</f>
        <v>35.799999999999997</v>
      </c>
      <c r="E402" s="11"/>
    </row>
    <row r="403" spans="1:5" s="42" customFormat="1" ht="15" customHeight="1" x14ac:dyDescent="0.25">
      <c r="A403" s="93" t="s">
        <v>130</v>
      </c>
      <c r="B403" s="93"/>
      <c r="C403" s="61" t="s">
        <v>25</v>
      </c>
      <c r="D403" s="10">
        <f>SUM(D404:D410)</f>
        <v>8446.7000000000007</v>
      </c>
      <c r="E403" s="10">
        <f>SUM(E404:E410)</f>
        <v>2425.8000000000002</v>
      </c>
    </row>
    <row r="404" spans="1:5" s="42" customFormat="1" ht="12.95" customHeight="1" x14ac:dyDescent="0.25">
      <c r="A404" s="110"/>
      <c r="B404" s="45" t="s">
        <v>14</v>
      </c>
      <c r="C404" s="105"/>
      <c r="D404" s="11">
        <f>SUM(D369+D35)</f>
        <v>171.4</v>
      </c>
      <c r="E404" s="11">
        <f>SUM(E369+E35)</f>
        <v>58.4</v>
      </c>
    </row>
    <row r="405" spans="1:5" s="42" customFormat="1" ht="12.95" customHeight="1" x14ac:dyDescent="0.25">
      <c r="A405" s="109"/>
      <c r="B405" s="46" t="s">
        <v>19</v>
      </c>
      <c r="C405" s="103"/>
      <c r="D405" s="60">
        <f>SUM(D370+D36)</f>
        <v>493.8</v>
      </c>
      <c r="E405" s="60">
        <f>SUM(E370+E36)</f>
        <v>177.1</v>
      </c>
    </row>
    <row r="406" spans="1:5" s="42" customFormat="1" ht="12.95" customHeight="1" x14ac:dyDescent="0.25">
      <c r="A406" s="109"/>
      <c r="B406" s="53" t="s">
        <v>15</v>
      </c>
      <c r="C406" s="103"/>
      <c r="D406" s="11">
        <f>SUM(D372+D37)</f>
        <v>295.3</v>
      </c>
      <c r="E406" s="11">
        <f>SUM(E372+E37)</f>
        <v>265.39999999999998</v>
      </c>
    </row>
    <row r="407" spans="1:5" s="42" customFormat="1" ht="12.95" customHeight="1" x14ac:dyDescent="0.25">
      <c r="A407" s="109"/>
      <c r="B407" s="46" t="s">
        <v>150</v>
      </c>
      <c r="C407" s="103"/>
      <c r="D407" s="11">
        <f>SUM(D371+D38)</f>
        <v>31.7</v>
      </c>
      <c r="E407" s="11">
        <f>SUM(E371+E38)</f>
        <v>19.100000000000001</v>
      </c>
    </row>
    <row r="408" spans="1:5" s="42" customFormat="1" ht="12.95" customHeight="1" x14ac:dyDescent="0.25">
      <c r="A408" s="109"/>
      <c r="B408" s="46" t="s">
        <v>10</v>
      </c>
      <c r="C408" s="103"/>
      <c r="D408" s="11">
        <f>SUM(D39+D63+D71+D79+D89+D97+D105+D113+D121+D129+D137+D145+D153+D373)</f>
        <v>3638.7000000000003</v>
      </c>
      <c r="E408" s="11">
        <f>SUM(E39+E63+E71+E79+E89+E97+E105+E113+E121+E129+E137+E145+E153+E373)</f>
        <v>1856.5</v>
      </c>
    </row>
    <row r="409" spans="1:5" s="42" customFormat="1" ht="12.75" customHeight="1" x14ac:dyDescent="0.25">
      <c r="A409" s="109"/>
      <c r="B409" s="46" t="s">
        <v>26</v>
      </c>
      <c r="C409" s="103"/>
      <c r="D409" s="15">
        <f>SUM(D40)</f>
        <v>3520.8</v>
      </c>
      <c r="E409" s="15"/>
    </row>
    <row r="410" spans="1:5" s="42" customFormat="1" ht="12.95" customHeight="1" x14ac:dyDescent="0.25">
      <c r="A410" s="111"/>
      <c r="B410" s="47" t="s">
        <v>17</v>
      </c>
      <c r="C410" s="106"/>
      <c r="D410" s="15">
        <f>SUM(D374)</f>
        <v>295</v>
      </c>
      <c r="E410" s="15">
        <f>SUM(E374)</f>
        <v>49.3</v>
      </c>
    </row>
    <row r="411" spans="1:5" s="42" customFormat="1" ht="15" customHeight="1" x14ac:dyDescent="0.25">
      <c r="A411" s="93" t="s">
        <v>131</v>
      </c>
      <c r="B411" s="93"/>
      <c r="C411" s="61" t="s">
        <v>27</v>
      </c>
      <c r="D411" s="10">
        <f>SUM(D412:D416)</f>
        <v>550.1</v>
      </c>
      <c r="E411" s="10">
        <f>SUM(E412:E416)</f>
        <v>381.59999999999997</v>
      </c>
    </row>
    <row r="412" spans="1:5" s="42" customFormat="1" ht="12.95" customHeight="1" x14ac:dyDescent="0.25">
      <c r="A412" s="110"/>
      <c r="B412" s="45" t="s">
        <v>14</v>
      </c>
      <c r="C412" s="105"/>
      <c r="D412" s="11">
        <f>SUM(D42)</f>
        <v>8.6</v>
      </c>
      <c r="E412" s="11">
        <f>SUM(E42)</f>
        <v>2</v>
      </c>
    </row>
    <row r="413" spans="1:5" s="42" customFormat="1" ht="12.95" customHeight="1" x14ac:dyDescent="0.25">
      <c r="A413" s="109"/>
      <c r="B413" s="53" t="s">
        <v>15</v>
      </c>
      <c r="C413" s="103"/>
      <c r="D413" s="11">
        <f>SUM(D377+D43)</f>
        <v>462.9</v>
      </c>
      <c r="E413" s="11">
        <f>SUM(E377+E43)</f>
        <v>379.59999999999997</v>
      </c>
    </row>
    <row r="414" spans="1:5" s="42" customFormat="1" ht="12.95" customHeight="1" x14ac:dyDescent="0.25">
      <c r="A414" s="109"/>
      <c r="B414" s="46" t="s">
        <v>21</v>
      </c>
      <c r="C414" s="103"/>
      <c r="D414" s="11">
        <f>SUM(D44)</f>
        <v>0.7</v>
      </c>
      <c r="E414" s="11"/>
    </row>
    <row r="415" spans="1:5" s="42" customFormat="1" ht="12.95" customHeight="1" x14ac:dyDescent="0.25">
      <c r="A415" s="109"/>
      <c r="B415" s="46" t="s">
        <v>10</v>
      </c>
      <c r="C415" s="103"/>
      <c r="D415" s="11">
        <f>SUM(D378+D45)</f>
        <v>44.5</v>
      </c>
      <c r="E415" s="11"/>
    </row>
    <row r="416" spans="1:5" s="42" customFormat="1" ht="12.95" customHeight="1" x14ac:dyDescent="0.25">
      <c r="A416" s="111"/>
      <c r="B416" s="47" t="s">
        <v>28</v>
      </c>
      <c r="C416" s="106"/>
      <c r="D416" s="15">
        <f>SUM(D46)</f>
        <v>33.4</v>
      </c>
      <c r="E416" s="15"/>
    </row>
    <row r="417" spans="1:5" s="42" customFormat="1" ht="15" customHeight="1" x14ac:dyDescent="0.25">
      <c r="A417" s="92" t="s">
        <v>132</v>
      </c>
      <c r="B417" s="93"/>
      <c r="C417" s="61" t="s">
        <v>29</v>
      </c>
      <c r="D417" s="10">
        <f>SUM(D418:D419)</f>
        <v>1086.3999999999999</v>
      </c>
      <c r="E417" s="81">
        <f>SUM(E418:E419)</f>
        <v>0</v>
      </c>
    </row>
    <row r="418" spans="1:5" s="42" customFormat="1" ht="12.95" customHeight="1" x14ac:dyDescent="0.25">
      <c r="A418" s="109"/>
      <c r="B418" s="45" t="s">
        <v>10</v>
      </c>
      <c r="C418" s="101"/>
      <c r="D418" s="13">
        <f>SUM(D48+D155)</f>
        <v>902.8</v>
      </c>
      <c r="E418" s="13"/>
    </row>
    <row r="419" spans="1:5" s="42" customFormat="1" ht="12.95" customHeight="1" x14ac:dyDescent="0.25">
      <c r="A419" s="111"/>
      <c r="B419" s="47" t="s">
        <v>28</v>
      </c>
      <c r="C419" s="102"/>
      <c r="D419" s="13">
        <f>SUM(D49)</f>
        <v>183.6</v>
      </c>
      <c r="E419" s="13"/>
    </row>
    <row r="420" spans="1:5" s="42" customFormat="1" ht="15" customHeight="1" x14ac:dyDescent="0.25">
      <c r="A420" s="93" t="s">
        <v>133</v>
      </c>
      <c r="B420" s="93"/>
      <c r="C420" s="61" t="s">
        <v>30</v>
      </c>
      <c r="D420" s="10">
        <f>SUM(D421:D425)</f>
        <v>2176.6999999999998</v>
      </c>
      <c r="E420" s="81">
        <f>SUM(E421:E425)</f>
        <v>0</v>
      </c>
    </row>
    <row r="421" spans="1:5" s="42" customFormat="1" ht="12.95" customHeight="1" x14ac:dyDescent="0.25">
      <c r="A421" s="110"/>
      <c r="B421" s="45" t="s">
        <v>14</v>
      </c>
      <c r="C421" s="105"/>
      <c r="D421" s="11">
        <f>SUM(D51)</f>
        <v>478.1</v>
      </c>
      <c r="E421" s="11"/>
    </row>
    <row r="422" spans="1:5" s="42" customFormat="1" ht="12.95" customHeight="1" x14ac:dyDescent="0.25">
      <c r="A422" s="109"/>
      <c r="B422" s="53" t="s">
        <v>15</v>
      </c>
      <c r="C422" s="103"/>
      <c r="D422" s="11">
        <f t="shared" ref="D422" si="81">SUM(D52)</f>
        <v>453</v>
      </c>
      <c r="E422" s="11"/>
    </row>
    <row r="423" spans="1:5" s="42" customFormat="1" ht="12.95" customHeight="1" x14ac:dyDescent="0.25">
      <c r="A423" s="109"/>
      <c r="B423" s="46" t="s">
        <v>151</v>
      </c>
      <c r="C423" s="103"/>
      <c r="D423" s="11">
        <f t="shared" ref="D423" si="82">SUM(D53)</f>
        <v>656</v>
      </c>
      <c r="E423" s="11"/>
    </row>
    <row r="424" spans="1:5" s="42" customFormat="1" ht="12.95" customHeight="1" x14ac:dyDescent="0.25">
      <c r="A424" s="109"/>
      <c r="B424" s="46" t="s">
        <v>21</v>
      </c>
      <c r="C424" s="103"/>
      <c r="D424" s="11">
        <f t="shared" ref="D424" si="83">SUM(D54)</f>
        <v>84.3</v>
      </c>
      <c r="E424" s="11"/>
    </row>
    <row r="425" spans="1:5" s="42" customFormat="1" ht="12.95" customHeight="1" x14ac:dyDescent="0.25">
      <c r="A425" s="111"/>
      <c r="B425" s="47" t="s">
        <v>10</v>
      </c>
      <c r="C425" s="106"/>
      <c r="D425" s="11">
        <f t="shared" ref="D425" si="84">SUM(D55)</f>
        <v>505.3</v>
      </c>
      <c r="E425" s="11"/>
    </row>
    <row r="426" spans="1:5" ht="15" customHeight="1" x14ac:dyDescent="0.25">
      <c r="A426" s="94" t="s">
        <v>134</v>
      </c>
      <c r="B426" s="95"/>
      <c r="C426" s="94"/>
      <c r="D426" s="94"/>
      <c r="E426" s="94"/>
    </row>
    <row r="427" spans="1:5" ht="15" customHeight="1" x14ac:dyDescent="0.25"/>
    <row r="428" spans="1:5" ht="15" customHeight="1" x14ac:dyDescent="0.25"/>
  </sheetData>
  <mergeCells count="130">
    <mergeCell ref="A418:A419"/>
    <mergeCell ref="A421:A425"/>
    <mergeCell ref="A7:E7"/>
    <mergeCell ref="A56:A63"/>
    <mergeCell ref="C60:C61"/>
    <mergeCell ref="A64:A71"/>
    <mergeCell ref="C68:C69"/>
    <mergeCell ref="A72:A79"/>
    <mergeCell ref="C76:C77"/>
    <mergeCell ref="A11:A13"/>
    <mergeCell ref="A14:A55"/>
    <mergeCell ref="C22:C24"/>
    <mergeCell ref="C26:C29"/>
    <mergeCell ref="C31:C33"/>
    <mergeCell ref="C35:C40"/>
    <mergeCell ref="C42:C46"/>
    <mergeCell ref="C48:C49"/>
    <mergeCell ref="C51:C55"/>
    <mergeCell ref="A106:A113"/>
    <mergeCell ref="C110:C111"/>
    <mergeCell ref="A114:A121"/>
    <mergeCell ref="C118:C119"/>
    <mergeCell ref="C126:C127"/>
    <mergeCell ref="A80:A89"/>
    <mergeCell ref="A130:A137"/>
    <mergeCell ref="C134:C135"/>
    <mergeCell ref="A138:A145"/>
    <mergeCell ref="C142:C143"/>
    <mergeCell ref="C150:C151"/>
    <mergeCell ref="A201:A208"/>
    <mergeCell ref="C205:C208"/>
    <mergeCell ref="C86:C87"/>
    <mergeCell ref="A90:A97"/>
    <mergeCell ref="C94:C95"/>
    <mergeCell ref="A98:A105"/>
    <mergeCell ref="C102:C103"/>
    <mergeCell ref="A122:A129"/>
    <mergeCell ref="A156:A159"/>
    <mergeCell ref="C158:C159"/>
    <mergeCell ref="A160:A167"/>
    <mergeCell ref="C164:C167"/>
    <mergeCell ref="A175:A183"/>
    <mergeCell ref="C180:C183"/>
    <mergeCell ref="A184:A191"/>
    <mergeCell ref="C188:C191"/>
    <mergeCell ref="C197:C200"/>
    <mergeCell ref="A192:A200"/>
    <mergeCell ref="A146:A155"/>
    <mergeCell ref="A209:A216"/>
    <mergeCell ref="A168:A174"/>
    <mergeCell ref="C172:C174"/>
    <mergeCell ref="A242:A249"/>
    <mergeCell ref="C246:C249"/>
    <mergeCell ref="C230:C233"/>
    <mergeCell ref="A234:A241"/>
    <mergeCell ref="C238:C241"/>
    <mergeCell ref="A226:A233"/>
    <mergeCell ref="C213:C216"/>
    <mergeCell ref="A217:A225"/>
    <mergeCell ref="C222:C225"/>
    <mergeCell ref="A274:A282"/>
    <mergeCell ref="A283:A289"/>
    <mergeCell ref="A290:A297"/>
    <mergeCell ref="C278:C282"/>
    <mergeCell ref="A250:A257"/>
    <mergeCell ref="C254:C257"/>
    <mergeCell ref="A258:A264"/>
    <mergeCell ref="C262:C264"/>
    <mergeCell ref="A265:A273"/>
    <mergeCell ref="C269:C273"/>
    <mergeCell ref="C294:C297"/>
    <mergeCell ref="C287:C289"/>
    <mergeCell ref="A310:A314"/>
    <mergeCell ref="C312:C314"/>
    <mergeCell ref="A315:A319"/>
    <mergeCell ref="C317:C319"/>
    <mergeCell ref="A320:A323"/>
    <mergeCell ref="C322:C323"/>
    <mergeCell ref="A298:A304"/>
    <mergeCell ref="C301:C302"/>
    <mergeCell ref="A305:A309"/>
    <mergeCell ref="C307:C309"/>
    <mergeCell ref="C339:C340"/>
    <mergeCell ref="A341:A344"/>
    <mergeCell ref="C343:C344"/>
    <mergeCell ref="A345:A348"/>
    <mergeCell ref="C347:C348"/>
    <mergeCell ref="A337:A340"/>
    <mergeCell ref="A324:A327"/>
    <mergeCell ref="C326:C327"/>
    <mergeCell ref="A328:A331"/>
    <mergeCell ref="C330:C331"/>
    <mergeCell ref="A332:A336"/>
    <mergeCell ref="C334:C336"/>
    <mergeCell ref="A361:A364"/>
    <mergeCell ref="C363:C364"/>
    <mergeCell ref="A365:A374"/>
    <mergeCell ref="C369:C374"/>
    <mergeCell ref="A375:A378"/>
    <mergeCell ref="C377:C378"/>
    <mergeCell ref="A349:A352"/>
    <mergeCell ref="C351:C352"/>
    <mergeCell ref="A353:A356"/>
    <mergeCell ref="C355:C356"/>
    <mergeCell ref="A357:A360"/>
    <mergeCell ref="C359:C360"/>
    <mergeCell ref="A417:B417"/>
    <mergeCell ref="A420:B420"/>
    <mergeCell ref="A426:E426"/>
    <mergeCell ref="A379:B379"/>
    <mergeCell ref="A380:B380"/>
    <mergeCell ref="A386:B386"/>
    <mergeCell ref="A392:B392"/>
    <mergeCell ref="A398:B398"/>
    <mergeCell ref="A403:B403"/>
    <mergeCell ref="C381:C385"/>
    <mergeCell ref="C387:C391"/>
    <mergeCell ref="C393:C397"/>
    <mergeCell ref="C399:C402"/>
    <mergeCell ref="C404:C410"/>
    <mergeCell ref="C412:C416"/>
    <mergeCell ref="C418:C419"/>
    <mergeCell ref="C421:C425"/>
    <mergeCell ref="A381:A385"/>
    <mergeCell ref="A387:A391"/>
    <mergeCell ref="A393:A397"/>
    <mergeCell ref="A399:A402"/>
    <mergeCell ref="A404:A410"/>
    <mergeCell ref="A412:A416"/>
    <mergeCell ref="A411:B411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2023-02-13T14:32:04Z</cp:lastPrinted>
  <dcterms:created xsi:type="dcterms:W3CDTF">2021-07-29T06:19:49Z</dcterms:created>
  <dcterms:modified xsi:type="dcterms:W3CDTF">2023-02-13T14:32:31Z</dcterms:modified>
</cp:coreProperties>
</file>