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rimas.samkus\Desktop\Keliai\"/>
    </mc:Choice>
  </mc:AlternateContent>
  <xr:revisionPtr revIDLastSave="0" documentId="8_{8AC71A13-B27F-483C-B3F1-CC4E58EBF8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OS-2022" sheetId="1" r:id="rId1"/>
  </sheets>
  <definedNames>
    <definedName name="_xlnm.Print_Area" localSheetId="0">'OS-2022'!$A$1:$I$13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82" i="1" l="1"/>
  <c r="I75" i="1"/>
  <c r="I78" i="1" s="1"/>
  <c r="I49" i="1"/>
  <c r="I47" i="1"/>
  <c r="I45" i="1"/>
  <c r="I41" i="1"/>
  <c r="I39" i="1"/>
  <c r="I81" i="1" s="1"/>
  <c r="I77" i="1" l="1"/>
  <c r="I80" i="1" s="1"/>
  <c r="I79" i="1"/>
  <c r="I83" i="1" s="1"/>
</calcChain>
</file>

<file path=xl/sharedStrings.xml><?xml version="1.0" encoding="utf-8"?>
<sst xmlns="http://schemas.openxmlformats.org/spreadsheetml/2006/main" count="191" uniqueCount="139">
  <si>
    <t>PATVIRTINTA</t>
  </si>
  <si>
    <t>Eil. Nr.</t>
  </si>
  <si>
    <t>Darbų ir paslaugų rūšis</t>
  </si>
  <si>
    <t>Naujos statybos ir rekonstravimo projektų suplanavimo metai</t>
  </si>
  <si>
    <t>Objekto parametrai</t>
  </si>
  <si>
    <t>Skirta lėšų, tūkst. Eur</t>
  </si>
  <si>
    <t>Ilgis, m</t>
  </si>
  <si>
    <t>Plotis, m</t>
  </si>
  <si>
    <t>TURTUI ĮSIGYTI</t>
  </si>
  <si>
    <t>nauja statyba</t>
  </si>
  <si>
    <t>kapitalinis remontas</t>
  </si>
  <si>
    <t>iš jų saugaus eismo ir darnaus judumo priemonėms:</t>
  </si>
  <si>
    <t>turtui, kurio vertė daugiau negu 360 tūkst. Eur, įsigyti (naujos statybos ir rekonstravimo investicijų projektams, suplanuotiems ir atrinktiems iki 2020 m. gruodžio 31 d., įgyvendinti)*</t>
  </si>
  <si>
    <t>EINAMIESIEMS TIKSLAMS</t>
  </si>
  <si>
    <t>priežiūra</t>
  </si>
  <si>
    <t xml:space="preserve">priežiūra </t>
  </si>
  <si>
    <t>savivaldybės keliai ir gatvės</t>
  </si>
  <si>
    <t>paprastasis remontas</t>
  </si>
  <si>
    <t>inžinerinės paslaugos</t>
  </si>
  <si>
    <t>seniūnijos keliai ir gatvės</t>
  </si>
  <si>
    <t>paprastajam remontui:</t>
  </si>
  <si>
    <t>IŠ VISO, iš jų:</t>
  </si>
  <si>
    <t>turtui įsigyti (≥50%)</t>
  </si>
  <si>
    <t xml:space="preserve"> Kelių priežiūros ir plėtros programos finansavimo lėšomis finansuojamų savivaldybės ar viešųjų įstaigų, kurių dalininkė yra savivaldybė, savivaldybės įmonių valdomų vietinės reikšmės kelių objektų sąrašas</t>
  </si>
  <si>
    <t>Iš jų saugaus eismo ir darnaus judumo priemonėms (≥10%):</t>
  </si>
  <si>
    <t xml:space="preserve">(KAR-142) Karsakiškio sen. Geležių mstl. Varpo skg. </t>
  </si>
  <si>
    <t>6189964, 543823   6189945, 543929</t>
  </si>
  <si>
    <t>(PAI-29) Paįstrio sen. kelias Paįstrys–Bernatoniai</t>
  </si>
  <si>
    <t>6186607, 518943  6189293, 519642</t>
  </si>
  <si>
    <t>Jungiamasis kelias nuo valstybinės reikšmės magistralinio kelio A17 Panevėžio aplinkkelio iki Panevėžio sen. Paviešečių k.  K. Naruševičiaus g.</t>
  </si>
  <si>
    <t>8-8,5</t>
  </si>
  <si>
    <t xml:space="preserve">6175735, 516783
6175816, 517031
</t>
  </si>
  <si>
    <t>6172791, 523107   6172579, 521770</t>
  </si>
  <si>
    <t>6184894, 513123   6184637, 513116</t>
  </si>
  <si>
    <t xml:space="preserve">(PAN-186) Panevėžio sen. Šilagalio k. Bityno g. </t>
  </si>
  <si>
    <t>6170727, 521102   6170820, 520890</t>
  </si>
  <si>
    <t>4,0, 5,5</t>
  </si>
  <si>
    <t>(RAM-129) Ramygalos sen. Uliūnų k. Alyvų g.</t>
  </si>
  <si>
    <t>6164878, 523069  6165013, 522601</t>
  </si>
  <si>
    <t>6165074, 522999  6164910, 523058</t>
  </si>
  <si>
    <t>6190374, 504520  6192688, 504001</t>
  </si>
  <si>
    <t>6168346, 515109  6168613, 515025</t>
  </si>
  <si>
    <t>Iš viso turtui įsigyti (≥50%), iš jų:</t>
  </si>
  <si>
    <t xml:space="preserve">(VEL-20) Velžio sen. Dembavos k. Užutėkio aklg. (rekonstravimo projektavimas) </t>
  </si>
  <si>
    <t>1 602,37 km</t>
  </si>
  <si>
    <t>6177393, 525152  6177570, 525097</t>
  </si>
  <si>
    <t>Iš viso kelių (gatvių) su žvyro danga priežiūra:</t>
  </si>
  <si>
    <t>Panevėžio r. savivaldybės keliai ir gatvės su žvyro danga</t>
  </si>
  <si>
    <t>Panevėžio r. savivaldybės keliai ir gatvės su asfalto danga</t>
  </si>
  <si>
    <t>Iš viso kelių su asfalto danga priežiūra:</t>
  </si>
  <si>
    <t>350,7 km</t>
  </si>
  <si>
    <t>1 078, 4 km</t>
  </si>
  <si>
    <t>Panevėžio r. savivaldybės vietinės reikšmės kelių (gatvių) inventorizacija</t>
  </si>
  <si>
    <t>Eismo saugumo priemonės (ženklai, greičio ribojimo kalneliai, ženklinimas)</t>
  </si>
  <si>
    <t>70 vnt., 5 vnt., 32 vnt.</t>
  </si>
  <si>
    <t xml:space="preserve">Panevėžio r. vietinės reikšmės keliai ir gatvės </t>
  </si>
  <si>
    <t>priežiūra žiemą</t>
  </si>
  <si>
    <t>1 602,4 km</t>
  </si>
  <si>
    <t>6189404, 521121   6189467, 521137</t>
  </si>
  <si>
    <t>Iš viso einamiesiems tikslams, iš jų:</t>
  </si>
  <si>
    <t>(PAN-325) Panevėžio sen. Senamiesčio k. Beržų g.  (asfalto danga)</t>
  </si>
  <si>
    <t>6181236, 522815   6181327, 522803</t>
  </si>
  <si>
    <t>6159278, 539005   6159217, 538994</t>
  </si>
  <si>
    <t>(RAM-28) Ramygalos sen. Ramygalos m. Laisvės a. (asfalto danga)</t>
  </si>
  <si>
    <t>(SMI-19) Smilgių sen. Smilgių mstl. Ramioji g.  (asfalto danga)</t>
  </si>
  <si>
    <t>6185418, 501193   6185494, 501205</t>
  </si>
  <si>
    <t xml:space="preserve">Panevėžio rajono savivaldybės </t>
  </si>
  <si>
    <t xml:space="preserve"> 6181766, 503905   6182564, 504476</t>
  </si>
  <si>
    <t xml:space="preserve"> Panevėžio rajono savivaldybės tarybos</t>
  </si>
  <si>
    <t>183 km</t>
  </si>
  <si>
    <t>(SMI-71) Smilgių sen. Perekšlių k. Verslo g. (asfalto danga)</t>
  </si>
  <si>
    <t>(PAN-16) Panevėžio sen. kelias Spirakiai–Linoniai (naujos statybos projektavimas)</t>
  </si>
  <si>
    <t>(UPY-16) Upytės sen. Upytės k. Dvaro g. (naujos statybos projektavimas)</t>
  </si>
  <si>
    <t>(RAG-6) Raguvos sen. Raguvos mstl. Beržų g.  (asfalto danga)</t>
  </si>
  <si>
    <r>
      <t>Objekto pavadinimas</t>
    </r>
    <r>
      <rPr>
        <sz val="10"/>
        <rFont val="Times New Roman"/>
        <family val="1"/>
        <charset val="186"/>
      </rPr>
      <t xml:space="preserve"> (kelio Nr. ir pavadinimas savivaldybės tarybos patvirtintame vietinės reikšmės kelių sąraše)</t>
    </r>
  </si>
  <si>
    <t>Objekto turtui įsigyti vertė,  tūkst.Eur</t>
  </si>
  <si>
    <r>
      <t xml:space="preserve">Pradžia - pabaiga       </t>
    </r>
    <r>
      <rPr>
        <sz val="10"/>
        <color theme="1"/>
        <rFont val="Times New Roman"/>
        <family val="1"/>
        <charset val="186"/>
      </rPr>
      <t/>
    </r>
  </si>
  <si>
    <t>(PAI-94) Paįstrio sen. kelias Stalilioninė–Įstrica</t>
  </si>
  <si>
    <t xml:space="preserve">inžinerinės paslaugos,  nauja statyba </t>
  </si>
  <si>
    <t xml:space="preserve">6185825, 523263  6185840, 523527 </t>
  </si>
  <si>
    <t xml:space="preserve">(PAN-85) Panevėžio sen. kelias Baltijos kelio g. – autoservisas </t>
  </si>
  <si>
    <t>rekonstravimas</t>
  </si>
  <si>
    <t>6185823, 523112 6185825, 523263</t>
  </si>
  <si>
    <t>(PAN-177) Panevėžio sen. Lepšių k. Pamolainių g. (naujos statybos projektavimas)</t>
  </si>
  <si>
    <t>(PAN-82) Panevėžio sen. Tičkūnų k. Draugystės g.  pėsčiųjų takas (šaligatvis) (naujos statybos projektavimas)</t>
  </si>
  <si>
    <t>6182806, 522844   6182685, 523298</t>
  </si>
  <si>
    <t>6184070, 516938  6184460, 515671</t>
  </si>
  <si>
    <t xml:space="preserve">(PAN-5) Panevėžio sen.  kelias Daukniūnai–Spirakiai </t>
  </si>
  <si>
    <t>(PAN-1) Panevėžio sen. kelias PAN-186 – Upytės sen. (naujos statybos projektavimas)</t>
  </si>
  <si>
    <t xml:space="preserve"> inžinerinės paslaugos</t>
  </si>
  <si>
    <t>6170882, 521105  6170563, 521100</t>
  </si>
  <si>
    <t>(RAM-139) Ramygalos sen. Uliūnų k.Žalioji g. (naujos statybos projektavimas)</t>
  </si>
  <si>
    <t>(SMI-44) Smilgių sen. kelias Nr. 3009 – Puziniškio dvaras</t>
  </si>
  <si>
    <t>(VEL-95) Velžio sen. Staniūnų k. Žirgyno g.  (naujos statybos projektavimas)</t>
  </si>
  <si>
    <t>6175558, 524581  6175679, 524763</t>
  </si>
  <si>
    <t>(KAR-64) Karsakiškio sen. kelias Naujikai–Kaubariškis (asfalto danga)</t>
  </si>
  <si>
    <r>
      <rPr>
        <sz val="10"/>
        <rFont val="Times New Roman"/>
        <family val="1"/>
        <charset val="186"/>
      </rPr>
      <t xml:space="preserve">6184417, 531571  6182907, 531660 </t>
    </r>
    <r>
      <rPr>
        <sz val="12"/>
        <rFont val="Times New Roman"/>
        <family val="1"/>
        <charset val="186"/>
      </rPr>
      <t xml:space="preserve"> </t>
    </r>
  </si>
  <si>
    <t>(KRE-72) Krekenavos sen. Rūtakiemio k. Paliaudės g. (asfalto danga)</t>
  </si>
  <si>
    <r>
      <rPr>
        <sz val="10"/>
        <rFont val="Times New Roman"/>
        <family val="1"/>
        <charset val="186"/>
      </rPr>
      <t xml:space="preserve">6159362, 495590  6158753, 495088 </t>
    </r>
    <r>
      <rPr>
        <sz val="12"/>
        <rFont val="Times New Roman"/>
        <family val="1"/>
        <charset val="186"/>
      </rPr>
      <t xml:space="preserve"> </t>
    </r>
  </si>
  <si>
    <t>(KRE-88) Krekenavos sen. Krekenavos mstl. Šilelio g. (asfalto danga)</t>
  </si>
  <si>
    <r>
      <rPr>
        <sz val="10"/>
        <rFont val="Times New Roman"/>
        <family val="1"/>
        <charset val="186"/>
      </rPr>
      <t>6156518, 50572</t>
    </r>
    <r>
      <rPr>
        <sz val="12"/>
        <rFont val="Times New Roman"/>
        <family val="1"/>
        <charset val="186"/>
      </rPr>
      <t xml:space="preserve">8  </t>
    </r>
    <r>
      <rPr>
        <sz val="10"/>
        <rFont val="Times New Roman"/>
        <family val="1"/>
        <charset val="186"/>
      </rPr>
      <t>6156677, 505742</t>
    </r>
    <r>
      <rPr>
        <sz val="12"/>
        <rFont val="Times New Roman"/>
        <family val="1"/>
        <charset val="186"/>
      </rPr>
      <t xml:space="preserve"> </t>
    </r>
  </si>
  <si>
    <t>(KRE-90) Krekenavos sen. Krekenavos mstl. Maironio g. (asfalto danga)</t>
  </si>
  <si>
    <t>6156646, 505744  6156602, 505959</t>
  </si>
  <si>
    <t>(MIE-131) Miežiškių sen. Steponiškio vs. kelias (asfalto danga)</t>
  </si>
  <si>
    <t xml:space="preserve"> 6173071, 530223 6173426, 530693 </t>
  </si>
  <si>
    <t>(NAU-35) Naujamiesčio sen. Naujamiesčio mstl. Žalioji g. (šaligatvis)</t>
  </si>
  <si>
    <t xml:space="preserve">6172838, 509993  6172713, 509911 </t>
  </si>
  <si>
    <t>(PAI-41) Paįstrio sen. Paįstrio k. Lauko g. (fr. asfalto danga)</t>
  </si>
  <si>
    <t>(PAI-94) Paįstrio sen. kelias Stalilioninė–Įstrica (žvyro danga)</t>
  </si>
  <si>
    <t xml:space="preserve">6185831, 523513    6186550, 525833 </t>
  </si>
  <si>
    <t>(PAN-35) Panevėžio sen. kelias Vynupė – Panevėžio m. riba (asfalto danga)</t>
  </si>
  <si>
    <t xml:space="preserve">6179527, 517548   6179464, 517901 </t>
  </si>
  <si>
    <t>(PAN-71) Panevėžio sen. Tičkūnų g. Lėvens g. (lietaus nuotekų tinklai, asfalto danga)</t>
  </si>
  <si>
    <t xml:space="preserve">6183344, 522714     </t>
  </si>
  <si>
    <t xml:space="preserve">l-5 m, d-200 mm </t>
  </si>
  <si>
    <t xml:space="preserve">6182168, 522928   6182183, 523021  </t>
  </si>
  <si>
    <t>(PAN-219) Panevėžio sen. Žagienio kelias (asfalto danga)</t>
  </si>
  <si>
    <t>6173174, 524072  6173094, 524113</t>
  </si>
  <si>
    <t>(RAG-37) Raguvos sen. Raguvos mstl. Lauko g. (asfalto danga)</t>
  </si>
  <si>
    <t xml:space="preserve">6158564, 538970   6158662, 538896 </t>
  </si>
  <si>
    <t>(RAG-38) Raguvos sen. Raguvos mstl. Gėlių g. (asfalto danga)</t>
  </si>
  <si>
    <t xml:space="preserve">6158549, 539247  6158416, 538949 </t>
  </si>
  <si>
    <t xml:space="preserve">6152727, 519144   6152942, 519168 </t>
  </si>
  <si>
    <t>(SMI-13) Smilgių sen. Smilgių mstl. Rozalimo g. (šaligatvis)</t>
  </si>
  <si>
    <t xml:space="preserve">6185532, 501005  6185592, 500881 </t>
  </si>
  <si>
    <t>(UPY-24A) Upytės sen. Upytės k. Panevėžio g. (asfalto danga)</t>
  </si>
  <si>
    <t>6168822, 514610   6168658, 514419</t>
  </si>
  <si>
    <t>(VE-143) Velžio sen. kelias Žalioji g. – Alantos g. (šaligatvis)</t>
  </si>
  <si>
    <t xml:space="preserve">6173320, 526993   6173319, 527119 </t>
  </si>
  <si>
    <t>(VEL-60) Velžio sen. Dembavos g. Oželių g. (žvyro danga)</t>
  </si>
  <si>
    <t xml:space="preserve">6177454, 526546   6177224, 526612 </t>
  </si>
  <si>
    <t>(VEL-244) Velžio sen. Maženių k. kelias Gluosnių g. – Skaistakalnis (žvyro danga)</t>
  </si>
  <si>
    <t xml:space="preserve">6163839, 531371   6163585, 533008 </t>
  </si>
  <si>
    <t>(VEL-265) Velžio sen. kelias Senasis Vilniaus kelias – Miežiškių sen. (asfalto danga)</t>
  </si>
  <si>
    <t xml:space="preserve">6172712, 530195  6173070, 530225 </t>
  </si>
  <si>
    <t>iš viso paprastajam remontui:</t>
  </si>
  <si>
    <t>__________________________________</t>
  </si>
  <si>
    <t xml:space="preserve">Laboratoriniai kokybės kontroliniai bandymai keliai ir gatvės
</t>
  </si>
  <si>
    <t>2022-09-29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</si>
</sst>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0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b/>
      <i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2" borderId="41" xfId="0" applyFont="1" applyFill="1" applyBorder="1" applyAlignment="1">
      <alignment horizontal="center" vertical="center" wrapText="1"/>
    </xf>
    <xf numFmtId="0" fontId="4" fillId="2" borderId="40" xfId="0" applyFont="1" applyFill="1" applyBorder="1" applyAlignment="1">
      <alignment horizontal="center" vertical="center" wrapText="1"/>
    </xf>
    <xf numFmtId="165" fontId="5" fillId="2" borderId="9" xfId="0" applyNumberFormat="1" applyFont="1" applyFill="1" applyBorder="1" applyAlignment="1">
      <alignment horizontal="center" vertical="center"/>
    </xf>
    <xf numFmtId="164" fontId="8" fillId="2" borderId="7" xfId="0" applyNumberFormat="1" applyFont="1" applyFill="1" applyBorder="1" applyAlignment="1">
      <alignment horizontal="center" vertical="center"/>
    </xf>
    <xf numFmtId="3" fontId="1" fillId="2" borderId="7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horizontal="left"/>
    </xf>
    <xf numFmtId="0" fontId="1" fillId="2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1" fontId="1" fillId="2" borderId="32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165" fontId="1" fillId="2" borderId="9" xfId="0" applyNumberFormat="1" applyFont="1" applyFill="1" applyBorder="1" applyAlignment="1">
      <alignment horizontal="center" vertical="center"/>
    </xf>
    <xf numFmtId="164" fontId="1" fillId="2" borderId="6" xfId="0" applyNumberFormat="1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vertical="center" wrapText="1"/>
    </xf>
    <xf numFmtId="165" fontId="1" fillId="2" borderId="9" xfId="0" applyNumberFormat="1" applyFont="1" applyFill="1" applyBorder="1" applyAlignment="1">
      <alignment horizontal="center"/>
    </xf>
    <xf numFmtId="0" fontId="1" fillId="2" borderId="44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165" fontId="5" fillId="2" borderId="39" xfId="0" applyNumberFormat="1" applyFont="1" applyFill="1" applyBorder="1" applyAlignment="1">
      <alignment horizontal="center" vertical="center"/>
    </xf>
    <xf numFmtId="165" fontId="5" fillId="2" borderId="32" xfId="0" applyNumberFormat="1" applyFont="1" applyFill="1" applyBorder="1" applyAlignment="1">
      <alignment horizontal="center" vertical="center"/>
    </xf>
    <xf numFmtId="165" fontId="5" fillId="2" borderId="14" xfId="0" applyNumberFormat="1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3" fontId="1" fillId="0" borderId="26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41" xfId="0" applyFont="1" applyBorder="1" applyAlignment="1">
      <alignment vertical="center" wrapText="1"/>
    </xf>
    <xf numFmtId="0" fontId="1" fillId="0" borderId="4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/>
    </xf>
    <xf numFmtId="1" fontId="1" fillId="0" borderId="6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vertical="top" wrapText="1"/>
    </xf>
    <xf numFmtId="0" fontId="1" fillId="0" borderId="6" xfId="0" applyFont="1" applyBorder="1" applyAlignment="1">
      <alignment wrapText="1"/>
    </xf>
    <xf numFmtId="3" fontId="1" fillId="0" borderId="6" xfId="0" applyNumberFormat="1" applyFont="1" applyBorder="1" applyAlignment="1">
      <alignment horizontal="center" vertical="center" wrapText="1"/>
    </xf>
    <xf numFmtId="164" fontId="1" fillId="0" borderId="6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164" fontId="1" fillId="0" borderId="41" xfId="0" applyNumberFormat="1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justify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6" xfId="0" applyFont="1" applyBorder="1" applyAlignment="1">
      <alignment horizontal="center" vertical="center"/>
    </xf>
    <xf numFmtId="165" fontId="1" fillId="2" borderId="13" xfId="0" applyNumberFormat="1" applyFont="1" applyFill="1" applyBorder="1" applyAlignment="1">
      <alignment horizontal="center" vertical="center"/>
    </xf>
    <xf numFmtId="165" fontId="1" fillId="2" borderId="8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0" borderId="0" xfId="0" applyFont="1" applyBorder="1" applyAlignment="1">
      <alignment wrapText="1"/>
    </xf>
    <xf numFmtId="164" fontId="8" fillId="0" borderId="6" xfId="0" applyNumberFormat="1" applyFont="1" applyBorder="1" applyAlignment="1">
      <alignment horizontal="center" vertical="center" wrapText="1"/>
    </xf>
    <xf numFmtId="164" fontId="8" fillId="2" borderId="6" xfId="0" applyNumberFormat="1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165" fontId="1" fillId="2" borderId="45" xfId="0" applyNumberFormat="1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1" fillId="3" borderId="6" xfId="0" applyFont="1" applyFill="1" applyBorder="1" applyAlignment="1">
      <alignment wrapText="1"/>
    </xf>
    <xf numFmtId="0" fontId="1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0" borderId="12" xfId="0" applyFont="1" applyBorder="1" applyAlignment="1">
      <alignment horizontal="right" vertical="center" wrapText="1"/>
    </xf>
    <xf numFmtId="0" fontId="1" fillId="2" borderId="42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/>
    <xf numFmtId="0" fontId="1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right" vertical="center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 wrapText="1"/>
    </xf>
    <xf numFmtId="164" fontId="1" fillId="2" borderId="36" xfId="0" applyNumberFormat="1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2" borderId="33" xfId="0" applyFont="1" applyFill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right" vertical="center"/>
    </xf>
    <xf numFmtId="0" fontId="5" fillId="2" borderId="11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right" vertical="center"/>
    </xf>
    <xf numFmtId="0" fontId="5" fillId="0" borderId="10" xfId="0" applyFont="1" applyBorder="1" applyAlignment="1">
      <alignment horizontal="right"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1" fillId="0" borderId="19" xfId="0" applyFont="1" applyBorder="1" applyAlignment="1">
      <alignment horizontal="right" vertical="center"/>
    </xf>
    <xf numFmtId="0" fontId="1" fillId="0" borderId="20" xfId="0" applyFont="1" applyBorder="1" applyAlignment="1">
      <alignment horizontal="right" vertical="center"/>
    </xf>
    <xf numFmtId="0" fontId="1" fillId="0" borderId="21" xfId="0" applyFont="1" applyBorder="1" applyAlignment="1">
      <alignment horizontal="right" vertical="center"/>
    </xf>
    <xf numFmtId="0" fontId="7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1" fillId="0" borderId="3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165" fontId="1" fillId="2" borderId="13" xfId="0" applyNumberFormat="1" applyFont="1" applyFill="1" applyBorder="1" applyAlignment="1">
      <alignment horizontal="center" vertical="center"/>
    </xf>
    <xf numFmtId="165" fontId="1" fillId="2" borderId="8" xfId="0" applyNumberFormat="1" applyFont="1" applyFill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10" xfId="0" applyFont="1" applyBorder="1" applyAlignment="1">
      <alignment horizontal="right"/>
    </xf>
    <xf numFmtId="0" fontId="5" fillId="0" borderId="11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49" fontId="1" fillId="0" borderId="10" xfId="0" applyNumberFormat="1" applyFont="1" applyBorder="1" applyAlignment="1">
      <alignment horizontal="right" vertical="center"/>
    </xf>
    <xf numFmtId="49" fontId="1" fillId="0" borderId="11" xfId="0" applyNumberFormat="1" applyFont="1" applyBorder="1" applyAlignment="1">
      <alignment horizontal="right" vertical="center"/>
    </xf>
    <xf numFmtId="49" fontId="1" fillId="0" borderId="12" xfId="0" applyNumberFormat="1" applyFont="1" applyBorder="1" applyAlignment="1">
      <alignment horizontal="right" vertical="center"/>
    </xf>
    <xf numFmtId="49" fontId="1" fillId="0" borderId="19" xfId="0" applyNumberFormat="1" applyFont="1" applyBorder="1" applyAlignment="1">
      <alignment horizontal="right" vertical="center"/>
    </xf>
    <xf numFmtId="49" fontId="1" fillId="0" borderId="20" xfId="0" applyNumberFormat="1" applyFont="1" applyBorder="1" applyAlignment="1">
      <alignment horizontal="right" vertical="center"/>
    </xf>
    <xf numFmtId="49" fontId="1" fillId="0" borderId="21" xfId="0" applyNumberFormat="1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5" fillId="0" borderId="23" xfId="0" applyFont="1" applyBorder="1" applyAlignment="1">
      <alignment horizontal="right" vertical="center"/>
    </xf>
    <xf numFmtId="0" fontId="5" fillId="0" borderId="37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86"/>
  <sheetViews>
    <sheetView tabSelected="1" topLeftCell="A70" zoomScale="90" zoomScaleNormal="90" workbookViewId="0">
      <selection activeCell="F5" sqref="F5:I5"/>
    </sheetView>
  </sheetViews>
  <sheetFormatPr defaultColWidth="8.85546875" defaultRowHeight="15.75" x14ac:dyDescent="0.25"/>
  <cols>
    <col min="1" max="1" width="4.5703125" style="6" customWidth="1"/>
    <col min="2" max="2" width="35" style="6" customWidth="1"/>
    <col min="3" max="3" width="14.7109375" style="7" customWidth="1"/>
    <col min="4" max="4" width="14.28515625" style="7" customWidth="1"/>
    <col min="5" max="5" width="14" style="7" customWidth="1"/>
    <col min="6" max="6" width="21.140625" style="8" customWidth="1"/>
    <col min="7" max="7" width="7.7109375" style="8" customWidth="1"/>
    <col min="8" max="8" width="8" style="8" customWidth="1"/>
    <col min="9" max="9" width="13.42578125" style="27" customWidth="1"/>
    <col min="10" max="16384" width="8.85546875" style="8"/>
  </cols>
  <sheetData>
    <row r="1" spans="1:10" ht="15" customHeight="1" x14ac:dyDescent="0.25">
      <c r="H1" s="93"/>
      <c r="I1" s="94"/>
    </row>
    <row r="2" spans="1:10" ht="15" customHeight="1" x14ac:dyDescent="0.25">
      <c r="H2" s="99"/>
      <c r="I2" s="99"/>
    </row>
    <row r="3" spans="1:10" x14ac:dyDescent="0.25">
      <c r="A3" s="97"/>
      <c r="B3" s="97"/>
      <c r="F3" s="96" t="s">
        <v>0</v>
      </c>
      <c r="G3" s="96"/>
      <c r="H3" s="96"/>
      <c r="I3" s="96"/>
    </row>
    <row r="4" spans="1:10" ht="21.95" customHeight="1" x14ac:dyDescent="0.25">
      <c r="A4" s="98"/>
      <c r="B4" s="98"/>
      <c r="F4" s="96" t="s">
        <v>68</v>
      </c>
      <c r="G4" s="96"/>
      <c r="H4" s="96"/>
      <c r="I4" s="96"/>
    </row>
    <row r="5" spans="1:10" x14ac:dyDescent="0.25">
      <c r="A5" s="98"/>
      <c r="B5" s="98"/>
      <c r="F5" s="96" t="s">
        <v>138</v>
      </c>
      <c r="G5" s="96"/>
      <c r="H5" s="96"/>
      <c r="I5" s="96"/>
    </row>
    <row r="6" spans="1:10" x14ac:dyDescent="0.25">
      <c r="G6" s="9"/>
      <c r="H6" s="9"/>
      <c r="I6" s="10"/>
    </row>
    <row r="7" spans="1:10" x14ac:dyDescent="0.25">
      <c r="A7" s="95" t="s">
        <v>66</v>
      </c>
      <c r="B7" s="95"/>
      <c r="C7" s="95"/>
      <c r="D7" s="95"/>
      <c r="E7" s="95"/>
      <c r="F7" s="95"/>
      <c r="G7" s="95"/>
      <c r="H7" s="95"/>
      <c r="I7" s="95"/>
    </row>
    <row r="8" spans="1:10" ht="53.25" customHeight="1" thickBot="1" x14ac:dyDescent="0.3">
      <c r="A8" s="75" t="s">
        <v>23</v>
      </c>
      <c r="B8" s="75"/>
      <c r="C8" s="75"/>
      <c r="D8" s="75"/>
      <c r="E8" s="75"/>
      <c r="F8" s="75"/>
      <c r="G8" s="75"/>
      <c r="H8" s="75"/>
      <c r="I8" s="75"/>
    </row>
    <row r="9" spans="1:10" ht="20.25" customHeight="1" x14ac:dyDescent="0.25">
      <c r="A9" s="109" t="s">
        <v>1</v>
      </c>
      <c r="B9" s="111" t="s">
        <v>74</v>
      </c>
      <c r="C9" s="113" t="s">
        <v>2</v>
      </c>
      <c r="D9" s="111" t="s">
        <v>3</v>
      </c>
      <c r="E9" s="113" t="s">
        <v>75</v>
      </c>
      <c r="F9" s="103" t="s">
        <v>4</v>
      </c>
      <c r="G9" s="103"/>
      <c r="H9" s="103"/>
      <c r="I9" s="104" t="s">
        <v>5</v>
      </c>
    </row>
    <row r="10" spans="1:10" ht="77.25" customHeight="1" thickBot="1" x14ac:dyDescent="0.3">
      <c r="A10" s="110"/>
      <c r="B10" s="112"/>
      <c r="C10" s="114"/>
      <c r="D10" s="112"/>
      <c r="E10" s="114"/>
      <c r="F10" s="31" t="s">
        <v>76</v>
      </c>
      <c r="G10" s="31" t="s">
        <v>6</v>
      </c>
      <c r="H10" s="31" t="s">
        <v>7</v>
      </c>
      <c r="I10" s="105"/>
    </row>
    <row r="11" spans="1:10" s="28" customFormat="1" ht="21" customHeight="1" thickBot="1" x14ac:dyDescent="0.25">
      <c r="A11" s="11">
        <v>1</v>
      </c>
      <c r="B11" s="32">
        <v>2</v>
      </c>
      <c r="C11" s="12">
        <v>3</v>
      </c>
      <c r="D11" s="32">
        <v>4</v>
      </c>
      <c r="E11" s="12">
        <v>5</v>
      </c>
      <c r="F11" s="32">
        <v>6</v>
      </c>
      <c r="G11" s="32">
        <v>7</v>
      </c>
      <c r="H11" s="32">
        <v>8</v>
      </c>
      <c r="I11" s="13">
        <v>9</v>
      </c>
    </row>
    <row r="12" spans="1:10" ht="16.5" thickBot="1" x14ac:dyDescent="0.3">
      <c r="A12" s="106" t="s">
        <v>8</v>
      </c>
      <c r="B12" s="107"/>
      <c r="C12" s="107"/>
      <c r="D12" s="107"/>
      <c r="E12" s="107"/>
      <c r="F12" s="107"/>
      <c r="G12" s="107"/>
      <c r="H12" s="107"/>
      <c r="I12" s="108"/>
    </row>
    <row r="13" spans="1:10" ht="31.5" x14ac:dyDescent="0.25">
      <c r="A13" s="66">
        <v>1</v>
      </c>
      <c r="B13" s="33" t="s">
        <v>25</v>
      </c>
      <c r="C13" s="14" t="s">
        <v>10</v>
      </c>
      <c r="D13" s="34">
        <v>2020</v>
      </c>
      <c r="E13" s="14">
        <v>30.5</v>
      </c>
      <c r="F13" s="35" t="s">
        <v>26</v>
      </c>
      <c r="G13" s="36">
        <v>115</v>
      </c>
      <c r="H13" s="36">
        <v>4.5</v>
      </c>
      <c r="I13" s="62">
        <v>8.8000000000000007</v>
      </c>
    </row>
    <row r="14" spans="1:10" ht="31.5" x14ac:dyDescent="0.25">
      <c r="A14" s="15">
        <v>2</v>
      </c>
      <c r="B14" s="37" t="s">
        <v>27</v>
      </c>
      <c r="C14" s="30" t="s">
        <v>10</v>
      </c>
      <c r="D14" s="34">
        <v>2021</v>
      </c>
      <c r="E14" s="14">
        <v>729.3</v>
      </c>
      <c r="F14" s="57" t="s">
        <v>28</v>
      </c>
      <c r="G14" s="38">
        <v>2825</v>
      </c>
      <c r="H14" s="39">
        <v>4</v>
      </c>
      <c r="I14" s="16">
        <v>400.3</v>
      </c>
    </row>
    <row r="15" spans="1:10" x14ac:dyDescent="0.25">
      <c r="A15" s="15"/>
      <c r="B15" s="80" t="s">
        <v>11</v>
      </c>
      <c r="C15" s="81"/>
      <c r="D15" s="81"/>
      <c r="E15" s="81"/>
      <c r="F15" s="81"/>
      <c r="G15" s="81"/>
      <c r="H15" s="82"/>
      <c r="I15" s="16">
        <v>36.6</v>
      </c>
      <c r="J15" s="29"/>
    </row>
    <row r="16" spans="1:10" ht="47.25" x14ac:dyDescent="0.25">
      <c r="A16" s="15">
        <v>3</v>
      </c>
      <c r="B16" s="40" t="s">
        <v>77</v>
      </c>
      <c r="C16" s="30" t="s">
        <v>78</v>
      </c>
      <c r="D16" s="63">
        <v>2021</v>
      </c>
      <c r="E16" s="30">
        <v>124.4</v>
      </c>
      <c r="F16" s="35" t="s">
        <v>79</v>
      </c>
      <c r="G16" s="41">
        <v>265</v>
      </c>
      <c r="H16" s="42">
        <v>4.5</v>
      </c>
      <c r="I16" s="16">
        <v>122.1</v>
      </c>
    </row>
    <row r="17" spans="1:9" x14ac:dyDescent="0.25">
      <c r="A17" s="100" t="s">
        <v>11</v>
      </c>
      <c r="B17" s="101"/>
      <c r="C17" s="101"/>
      <c r="D17" s="101"/>
      <c r="E17" s="101"/>
      <c r="F17" s="101"/>
      <c r="G17" s="101"/>
      <c r="H17" s="102"/>
      <c r="I17" s="16">
        <v>16.7</v>
      </c>
    </row>
    <row r="18" spans="1:9" ht="31.5" x14ac:dyDescent="0.25">
      <c r="A18" s="15">
        <v>4</v>
      </c>
      <c r="B18" s="43" t="s">
        <v>80</v>
      </c>
      <c r="C18" s="1" t="s">
        <v>81</v>
      </c>
      <c r="D18" s="44">
        <v>2021</v>
      </c>
      <c r="E18" s="1">
        <v>57.2</v>
      </c>
      <c r="F18" s="45" t="s">
        <v>82</v>
      </c>
      <c r="G18" s="41">
        <v>144</v>
      </c>
      <c r="H18" s="42">
        <v>4.5</v>
      </c>
      <c r="I18" s="16">
        <v>51.9</v>
      </c>
    </row>
    <row r="19" spans="1:9" x14ac:dyDescent="0.25">
      <c r="A19" s="100" t="s">
        <v>11</v>
      </c>
      <c r="B19" s="101"/>
      <c r="C19" s="101"/>
      <c r="D19" s="101"/>
      <c r="E19" s="101"/>
      <c r="F19" s="101"/>
      <c r="G19" s="101"/>
      <c r="H19" s="102"/>
      <c r="I19" s="16">
        <v>13.8</v>
      </c>
    </row>
    <row r="20" spans="1:9" ht="78.75" x14ac:dyDescent="0.25">
      <c r="A20" s="15">
        <v>5</v>
      </c>
      <c r="B20" s="43" t="s">
        <v>29</v>
      </c>
      <c r="C20" s="1" t="s">
        <v>9</v>
      </c>
      <c r="D20" s="44">
        <v>2018</v>
      </c>
      <c r="E20" s="1">
        <v>327.2</v>
      </c>
      <c r="F20" s="2" t="s">
        <v>31</v>
      </c>
      <c r="G20" s="23">
        <v>255</v>
      </c>
      <c r="H20" s="23" t="s">
        <v>30</v>
      </c>
      <c r="I20" s="16">
        <v>205.1</v>
      </c>
    </row>
    <row r="21" spans="1:9" x14ac:dyDescent="0.25">
      <c r="A21" s="15"/>
      <c r="B21" s="80" t="s">
        <v>11</v>
      </c>
      <c r="C21" s="81"/>
      <c r="D21" s="81"/>
      <c r="E21" s="81"/>
      <c r="F21" s="81"/>
      <c r="G21" s="81"/>
      <c r="H21" s="82"/>
      <c r="I21" s="16">
        <v>47.9</v>
      </c>
    </row>
    <row r="22" spans="1:9" ht="47.25" x14ac:dyDescent="0.25">
      <c r="A22" s="15">
        <v>6</v>
      </c>
      <c r="B22" s="40" t="s">
        <v>83</v>
      </c>
      <c r="C22" s="30" t="s">
        <v>18</v>
      </c>
      <c r="D22" s="63">
        <v>2021</v>
      </c>
      <c r="E22" s="30">
        <v>8.8000000000000007</v>
      </c>
      <c r="F22" s="45" t="s">
        <v>32</v>
      </c>
      <c r="G22" s="46">
        <v>1365</v>
      </c>
      <c r="H22" s="60">
        <v>5</v>
      </c>
      <c r="I22" s="16">
        <v>8.8000000000000007</v>
      </c>
    </row>
    <row r="23" spans="1:9" ht="63" x14ac:dyDescent="0.25">
      <c r="A23" s="15">
        <v>7</v>
      </c>
      <c r="B23" s="40" t="s">
        <v>84</v>
      </c>
      <c r="C23" s="30" t="s">
        <v>18</v>
      </c>
      <c r="D23" s="63">
        <v>2021</v>
      </c>
      <c r="E23" s="17">
        <v>5.2</v>
      </c>
      <c r="F23" s="45" t="s">
        <v>85</v>
      </c>
      <c r="G23" s="60">
        <v>346</v>
      </c>
      <c r="H23" s="60">
        <v>1.5</v>
      </c>
      <c r="I23" s="16">
        <v>5.2</v>
      </c>
    </row>
    <row r="24" spans="1:9" x14ac:dyDescent="0.25">
      <c r="A24" s="18"/>
      <c r="B24" s="80" t="s">
        <v>11</v>
      </c>
      <c r="C24" s="81"/>
      <c r="D24" s="81"/>
      <c r="E24" s="81"/>
      <c r="F24" s="81"/>
      <c r="G24" s="81"/>
      <c r="H24" s="82"/>
      <c r="I24" s="16">
        <v>5.2</v>
      </c>
    </row>
    <row r="25" spans="1:9" ht="47.25" x14ac:dyDescent="0.25">
      <c r="A25" s="18">
        <v>8</v>
      </c>
      <c r="B25" s="37" t="s">
        <v>71</v>
      </c>
      <c r="C25" s="30" t="s">
        <v>18</v>
      </c>
      <c r="D25" s="63">
        <v>2021</v>
      </c>
      <c r="E25" s="30">
        <v>5.5</v>
      </c>
      <c r="F25" s="45" t="s">
        <v>86</v>
      </c>
      <c r="G25" s="47">
        <v>910</v>
      </c>
      <c r="H25" s="48">
        <v>4</v>
      </c>
      <c r="I25" s="16">
        <v>5.5</v>
      </c>
    </row>
    <row r="26" spans="1:9" ht="31.5" x14ac:dyDescent="0.25">
      <c r="A26" s="18">
        <v>9</v>
      </c>
      <c r="B26" s="37" t="s">
        <v>87</v>
      </c>
      <c r="C26" s="30" t="s">
        <v>9</v>
      </c>
      <c r="D26" s="63">
        <v>2021</v>
      </c>
      <c r="E26" s="17">
        <v>88</v>
      </c>
      <c r="F26" s="45" t="s">
        <v>33</v>
      </c>
      <c r="G26" s="63">
        <v>257</v>
      </c>
      <c r="H26" s="48">
        <v>4</v>
      </c>
      <c r="I26" s="16">
        <v>88</v>
      </c>
    </row>
    <row r="27" spans="1:9" x14ac:dyDescent="0.25">
      <c r="A27" s="18"/>
      <c r="B27" s="80" t="s">
        <v>11</v>
      </c>
      <c r="C27" s="81"/>
      <c r="D27" s="81"/>
      <c r="E27" s="81"/>
      <c r="F27" s="81"/>
      <c r="G27" s="81"/>
      <c r="H27" s="82"/>
      <c r="I27" s="16">
        <v>35.1</v>
      </c>
    </row>
    <row r="28" spans="1:9" ht="47.25" x14ac:dyDescent="0.25">
      <c r="A28" s="18">
        <v>10</v>
      </c>
      <c r="B28" s="40" t="s">
        <v>88</v>
      </c>
      <c r="C28" s="30" t="s">
        <v>89</v>
      </c>
      <c r="D28" s="63">
        <v>2022</v>
      </c>
      <c r="E28" s="30">
        <v>6.5</v>
      </c>
      <c r="F28" s="45" t="s">
        <v>35</v>
      </c>
      <c r="G28" s="63">
        <v>230</v>
      </c>
      <c r="H28" s="48">
        <v>6</v>
      </c>
      <c r="I28" s="16">
        <v>6.5</v>
      </c>
    </row>
    <row r="29" spans="1:9" ht="31.5" x14ac:dyDescent="0.25">
      <c r="A29" s="15">
        <v>11</v>
      </c>
      <c r="B29" s="67" t="s">
        <v>34</v>
      </c>
      <c r="C29" s="30" t="s">
        <v>9</v>
      </c>
      <c r="D29" s="63">
        <v>2022</v>
      </c>
      <c r="E29" s="30">
        <v>153.69999999999999</v>
      </c>
      <c r="F29" s="45" t="s">
        <v>90</v>
      </c>
      <c r="G29" s="63">
        <v>231</v>
      </c>
      <c r="H29" s="48">
        <v>6</v>
      </c>
      <c r="I29" s="16">
        <v>5.8</v>
      </c>
    </row>
    <row r="30" spans="1:9" ht="31.5" x14ac:dyDescent="0.25">
      <c r="A30" s="18">
        <v>12</v>
      </c>
      <c r="B30" s="49" t="s">
        <v>37</v>
      </c>
      <c r="C30" s="30" t="s">
        <v>9</v>
      </c>
      <c r="D30" s="63">
        <v>2019</v>
      </c>
      <c r="E30" s="30">
        <v>176.7</v>
      </c>
      <c r="F30" s="45" t="s">
        <v>38</v>
      </c>
      <c r="G30" s="63">
        <v>599</v>
      </c>
      <c r="H30" s="48" t="s">
        <v>36</v>
      </c>
      <c r="I30" s="16">
        <v>163.69999999999999</v>
      </c>
    </row>
    <row r="31" spans="1:9" x14ac:dyDescent="0.25">
      <c r="A31" s="18"/>
      <c r="B31" s="80" t="s">
        <v>11</v>
      </c>
      <c r="C31" s="81"/>
      <c r="D31" s="81"/>
      <c r="E31" s="81"/>
      <c r="F31" s="81"/>
      <c r="G31" s="81"/>
      <c r="H31" s="82"/>
      <c r="I31" s="16">
        <v>41.8</v>
      </c>
    </row>
    <row r="32" spans="1:9" ht="47.25" x14ac:dyDescent="0.25">
      <c r="A32" s="18">
        <v>13</v>
      </c>
      <c r="B32" s="50" t="s">
        <v>91</v>
      </c>
      <c r="C32" s="30" t="s">
        <v>18</v>
      </c>
      <c r="D32" s="63">
        <v>2021</v>
      </c>
      <c r="E32" s="30">
        <v>3.7</v>
      </c>
      <c r="F32" s="45" t="s">
        <v>39</v>
      </c>
      <c r="G32" s="63">
        <v>180</v>
      </c>
      <c r="H32" s="48">
        <v>4</v>
      </c>
      <c r="I32" s="16">
        <v>3.7</v>
      </c>
    </row>
    <row r="33" spans="1:9" ht="31.5" x14ac:dyDescent="0.25">
      <c r="A33" s="18">
        <v>14</v>
      </c>
      <c r="B33" s="40" t="s">
        <v>92</v>
      </c>
      <c r="C33" s="30" t="s">
        <v>10</v>
      </c>
      <c r="D33" s="63">
        <v>2020</v>
      </c>
      <c r="E33" s="30">
        <v>233.3</v>
      </c>
      <c r="F33" s="45" t="s">
        <v>40</v>
      </c>
      <c r="G33" s="5">
        <v>2960</v>
      </c>
      <c r="H33" s="4">
        <v>5.5</v>
      </c>
      <c r="I33" s="16">
        <v>222.9</v>
      </c>
    </row>
    <row r="34" spans="1:9" x14ac:dyDescent="0.25">
      <c r="A34" s="18"/>
      <c r="B34" s="80" t="s">
        <v>11</v>
      </c>
      <c r="C34" s="81"/>
      <c r="D34" s="81"/>
      <c r="E34" s="81"/>
      <c r="F34" s="81"/>
      <c r="G34" s="81"/>
      <c r="H34" s="82"/>
      <c r="I34" s="16">
        <v>26.9</v>
      </c>
    </row>
    <row r="35" spans="1:9" ht="47.25" x14ac:dyDescent="0.25">
      <c r="A35" s="18">
        <v>15</v>
      </c>
      <c r="B35" s="50" t="s">
        <v>72</v>
      </c>
      <c r="C35" s="30" t="s">
        <v>18</v>
      </c>
      <c r="D35" s="63">
        <v>2021</v>
      </c>
      <c r="E35" s="30">
        <v>4.5</v>
      </c>
      <c r="F35" s="45" t="s">
        <v>41</v>
      </c>
      <c r="G35" s="63">
        <v>350</v>
      </c>
      <c r="H35" s="48">
        <v>3.5</v>
      </c>
      <c r="I35" s="16">
        <v>4.5</v>
      </c>
    </row>
    <row r="36" spans="1:9" ht="47.25" x14ac:dyDescent="0.25">
      <c r="A36" s="18">
        <v>16</v>
      </c>
      <c r="B36" s="37" t="s">
        <v>93</v>
      </c>
      <c r="C36" s="30" t="s">
        <v>18</v>
      </c>
      <c r="D36" s="63">
        <v>2021</v>
      </c>
      <c r="E36" s="30">
        <v>4.3</v>
      </c>
      <c r="F36" s="45" t="s">
        <v>94</v>
      </c>
      <c r="G36" s="63">
        <v>230</v>
      </c>
      <c r="H36" s="48">
        <v>3.5</v>
      </c>
      <c r="I36" s="16">
        <v>4.3</v>
      </c>
    </row>
    <row r="37" spans="1:9" ht="47.25" x14ac:dyDescent="0.25">
      <c r="A37" s="15">
        <v>17</v>
      </c>
      <c r="B37" s="50" t="s">
        <v>43</v>
      </c>
      <c r="C37" s="30" t="s">
        <v>18</v>
      </c>
      <c r="D37" s="63">
        <v>2022</v>
      </c>
      <c r="E37" s="17">
        <v>6.4</v>
      </c>
      <c r="F37" s="45" t="s">
        <v>45</v>
      </c>
      <c r="G37" s="63">
        <v>185</v>
      </c>
      <c r="H37" s="48">
        <v>4.5</v>
      </c>
      <c r="I37" s="16">
        <v>6.4</v>
      </c>
    </row>
    <row r="38" spans="1:9" ht="47.25" customHeight="1" x14ac:dyDescent="0.25">
      <c r="A38" s="18">
        <v>18</v>
      </c>
      <c r="B38" s="73" t="s">
        <v>137</v>
      </c>
      <c r="C38" s="30" t="s">
        <v>18</v>
      </c>
      <c r="D38" s="68"/>
      <c r="E38" s="69">
        <v>5</v>
      </c>
      <c r="F38" s="70" t="s">
        <v>16</v>
      </c>
      <c r="G38" s="115" t="s">
        <v>44</v>
      </c>
      <c r="H38" s="115"/>
      <c r="I38" s="71">
        <v>5</v>
      </c>
    </row>
    <row r="39" spans="1:9" x14ac:dyDescent="0.25">
      <c r="A39" s="116" t="s">
        <v>42</v>
      </c>
      <c r="B39" s="117"/>
      <c r="C39" s="117"/>
      <c r="D39" s="117"/>
      <c r="E39" s="117"/>
      <c r="F39" s="117"/>
      <c r="G39" s="117"/>
      <c r="H39" s="118"/>
      <c r="I39" s="3">
        <f>SUM(I13,I14,I16,I18,I20,I22,I23,I25,I26,I28,I29,I30,I32,I33,I35,I36,I37,I38)</f>
        <v>1318.5000000000002</v>
      </c>
    </row>
    <row r="40" spans="1:9" x14ac:dyDescent="0.25">
      <c r="A40" s="119" t="s">
        <v>12</v>
      </c>
      <c r="B40" s="120"/>
      <c r="C40" s="120"/>
      <c r="D40" s="120"/>
      <c r="E40" s="120"/>
      <c r="F40" s="120"/>
      <c r="G40" s="120"/>
      <c r="H40" s="121"/>
      <c r="I40" s="19">
        <v>0</v>
      </c>
    </row>
    <row r="41" spans="1:9" ht="16.5" thickBot="1" x14ac:dyDescent="0.3">
      <c r="A41" s="122" t="s">
        <v>11</v>
      </c>
      <c r="B41" s="123"/>
      <c r="C41" s="123"/>
      <c r="D41" s="123"/>
      <c r="E41" s="123"/>
      <c r="F41" s="123"/>
      <c r="G41" s="123"/>
      <c r="H41" s="124"/>
      <c r="I41" s="61">
        <f>SUM(I15, I17, I19, I21, I24, I27, I31, I34)</f>
        <v>224.00000000000003</v>
      </c>
    </row>
    <row r="42" spans="1:9" ht="16.5" thickBot="1" x14ac:dyDescent="0.3">
      <c r="A42" s="125" t="s">
        <v>13</v>
      </c>
      <c r="B42" s="126"/>
      <c r="C42" s="126"/>
      <c r="D42" s="126"/>
      <c r="E42" s="126"/>
      <c r="F42" s="126"/>
      <c r="G42" s="126"/>
      <c r="H42" s="126"/>
      <c r="I42" s="127"/>
    </row>
    <row r="43" spans="1:9" ht="31.5" x14ac:dyDescent="0.25">
      <c r="A43" s="66">
        <v>19</v>
      </c>
      <c r="B43" s="20" t="s">
        <v>55</v>
      </c>
      <c r="C43" s="128" t="s">
        <v>56</v>
      </c>
      <c r="D43" s="129"/>
      <c r="E43" s="130"/>
      <c r="F43" s="45" t="s">
        <v>16</v>
      </c>
      <c r="G43" s="131" t="s">
        <v>57</v>
      </c>
      <c r="H43" s="132"/>
      <c r="I43" s="62">
        <v>30.7</v>
      </c>
    </row>
    <row r="44" spans="1:9" ht="31.5" x14ac:dyDescent="0.25">
      <c r="A44" s="18">
        <v>20</v>
      </c>
      <c r="B44" s="40" t="s">
        <v>47</v>
      </c>
      <c r="C44" s="77" t="s">
        <v>15</v>
      </c>
      <c r="D44" s="77"/>
      <c r="E44" s="78"/>
      <c r="F44" s="45" t="s">
        <v>16</v>
      </c>
      <c r="G44" s="76" t="s">
        <v>51</v>
      </c>
      <c r="H44" s="78"/>
      <c r="I44" s="16">
        <v>370.4</v>
      </c>
    </row>
    <row r="45" spans="1:9" x14ac:dyDescent="0.25">
      <c r="A45" s="15"/>
      <c r="B45" s="80" t="s">
        <v>46</v>
      </c>
      <c r="C45" s="81"/>
      <c r="D45" s="81"/>
      <c r="E45" s="81"/>
      <c r="F45" s="81"/>
      <c r="G45" s="81"/>
      <c r="H45" s="82"/>
      <c r="I45" s="21">
        <f>SUM(I43:I44)</f>
        <v>401.09999999999997</v>
      </c>
    </row>
    <row r="46" spans="1:9" ht="31.5" x14ac:dyDescent="0.25">
      <c r="A46" s="15">
        <v>21</v>
      </c>
      <c r="B46" s="40" t="s">
        <v>48</v>
      </c>
      <c r="C46" s="76" t="s">
        <v>14</v>
      </c>
      <c r="D46" s="77"/>
      <c r="E46" s="78"/>
      <c r="F46" s="45" t="s">
        <v>16</v>
      </c>
      <c r="G46" s="133" t="s">
        <v>50</v>
      </c>
      <c r="H46" s="134"/>
      <c r="I46" s="16">
        <v>372</v>
      </c>
    </row>
    <row r="47" spans="1:9" x14ac:dyDescent="0.25">
      <c r="A47" s="15"/>
      <c r="B47" s="80" t="s">
        <v>49</v>
      </c>
      <c r="C47" s="81"/>
      <c r="D47" s="81"/>
      <c r="E47" s="81"/>
      <c r="F47" s="81"/>
      <c r="G47" s="81"/>
      <c r="H47" s="82"/>
      <c r="I47" s="21">
        <f>SUM(I46)</f>
        <v>372</v>
      </c>
    </row>
    <row r="48" spans="1:9" ht="31.5" x14ac:dyDescent="0.25">
      <c r="A48" s="15">
        <v>22</v>
      </c>
      <c r="B48" s="40" t="s">
        <v>53</v>
      </c>
      <c r="C48" s="76" t="s">
        <v>15</v>
      </c>
      <c r="D48" s="77"/>
      <c r="E48" s="78"/>
      <c r="F48" s="45" t="s">
        <v>16</v>
      </c>
      <c r="G48" s="76" t="s">
        <v>54</v>
      </c>
      <c r="H48" s="78"/>
      <c r="I48" s="16">
        <v>40</v>
      </c>
    </row>
    <row r="49" spans="1:9" x14ac:dyDescent="0.25">
      <c r="A49" s="65"/>
      <c r="B49" s="135" t="s">
        <v>11</v>
      </c>
      <c r="C49" s="135"/>
      <c r="D49" s="135"/>
      <c r="E49" s="135"/>
      <c r="F49" s="135"/>
      <c r="G49" s="135"/>
      <c r="H49" s="135"/>
      <c r="I49" s="16">
        <f>I48</f>
        <v>40</v>
      </c>
    </row>
    <row r="50" spans="1:9" ht="31.5" x14ac:dyDescent="0.25">
      <c r="A50" s="65">
        <v>23</v>
      </c>
      <c r="B50" s="37" t="s">
        <v>95</v>
      </c>
      <c r="C50" s="79" t="s">
        <v>17</v>
      </c>
      <c r="D50" s="79"/>
      <c r="E50" s="79"/>
      <c r="F50" s="63" t="s">
        <v>96</v>
      </c>
      <c r="G50" s="51">
        <v>1620</v>
      </c>
      <c r="H50" s="63">
        <v>5.5</v>
      </c>
      <c r="I50" s="16">
        <v>37.200000000000003</v>
      </c>
    </row>
    <row r="51" spans="1:9" ht="47.25" x14ac:dyDescent="0.25">
      <c r="A51" s="65">
        <v>24</v>
      </c>
      <c r="B51" s="37" t="s">
        <v>97</v>
      </c>
      <c r="C51" s="79" t="s">
        <v>17</v>
      </c>
      <c r="D51" s="79"/>
      <c r="E51" s="79"/>
      <c r="F51" s="63" t="s">
        <v>98</v>
      </c>
      <c r="G51" s="63">
        <v>795</v>
      </c>
      <c r="H51" s="63">
        <v>4.5</v>
      </c>
      <c r="I51" s="16">
        <v>13.8</v>
      </c>
    </row>
    <row r="52" spans="1:9" ht="47.25" x14ac:dyDescent="0.25">
      <c r="A52" s="65">
        <v>25</v>
      </c>
      <c r="B52" s="37" t="s">
        <v>99</v>
      </c>
      <c r="C52" s="79" t="s">
        <v>17</v>
      </c>
      <c r="D52" s="79"/>
      <c r="E52" s="79"/>
      <c r="F52" s="63" t="s">
        <v>100</v>
      </c>
      <c r="G52" s="63">
        <v>162</v>
      </c>
      <c r="H52" s="48">
        <v>6</v>
      </c>
      <c r="I52" s="16">
        <v>19.899999999999999</v>
      </c>
    </row>
    <row r="53" spans="1:9" ht="47.25" x14ac:dyDescent="0.25">
      <c r="A53" s="65">
        <v>26</v>
      </c>
      <c r="B53" s="37" t="s">
        <v>101</v>
      </c>
      <c r="C53" s="79" t="s">
        <v>17</v>
      </c>
      <c r="D53" s="79"/>
      <c r="E53" s="79"/>
      <c r="F53" s="45" t="s">
        <v>102</v>
      </c>
      <c r="G53" s="63">
        <v>220</v>
      </c>
      <c r="H53" s="48">
        <v>6</v>
      </c>
      <c r="I53" s="16">
        <v>24.2</v>
      </c>
    </row>
    <row r="54" spans="1:9" ht="31.5" x14ac:dyDescent="0.25">
      <c r="A54" s="65">
        <v>27</v>
      </c>
      <c r="B54" s="37" t="s">
        <v>103</v>
      </c>
      <c r="C54" s="76" t="s">
        <v>17</v>
      </c>
      <c r="D54" s="77"/>
      <c r="E54" s="78"/>
      <c r="F54" s="72" t="s">
        <v>104</v>
      </c>
      <c r="G54" s="63">
        <v>700</v>
      </c>
      <c r="H54" s="63">
        <v>3.7</v>
      </c>
      <c r="I54" s="16">
        <v>17</v>
      </c>
    </row>
    <row r="55" spans="1:9" ht="47.25" x14ac:dyDescent="0.25">
      <c r="A55" s="65">
        <v>28</v>
      </c>
      <c r="B55" s="37" t="s">
        <v>105</v>
      </c>
      <c r="C55" s="76" t="s">
        <v>17</v>
      </c>
      <c r="D55" s="77"/>
      <c r="E55" s="78"/>
      <c r="F55" s="72" t="s">
        <v>106</v>
      </c>
      <c r="G55" s="63">
        <v>150</v>
      </c>
      <c r="H55" s="63">
        <v>1.2</v>
      </c>
      <c r="I55" s="16">
        <v>25.7</v>
      </c>
    </row>
    <row r="56" spans="1:9" ht="31.5" x14ac:dyDescent="0.25">
      <c r="A56" s="15">
        <v>29</v>
      </c>
      <c r="B56" s="40" t="s">
        <v>107</v>
      </c>
      <c r="C56" s="79" t="s">
        <v>17</v>
      </c>
      <c r="D56" s="79"/>
      <c r="E56" s="79"/>
      <c r="F56" s="64" t="s">
        <v>58</v>
      </c>
      <c r="G56" s="60">
        <v>65</v>
      </c>
      <c r="H56" s="52">
        <v>3</v>
      </c>
      <c r="I56" s="16">
        <v>5.4</v>
      </c>
    </row>
    <row r="57" spans="1:9" ht="31.5" x14ac:dyDescent="0.25">
      <c r="A57" s="15">
        <v>30</v>
      </c>
      <c r="B57" s="40" t="s">
        <v>108</v>
      </c>
      <c r="C57" s="76" t="s">
        <v>17</v>
      </c>
      <c r="D57" s="77"/>
      <c r="E57" s="78"/>
      <c r="F57" s="53" t="s">
        <v>109</v>
      </c>
      <c r="G57" s="46">
        <v>2500</v>
      </c>
      <c r="H57" s="52">
        <v>5</v>
      </c>
      <c r="I57" s="16">
        <v>26.1</v>
      </c>
    </row>
    <row r="58" spans="1:9" ht="47.25" x14ac:dyDescent="0.25">
      <c r="A58" s="15">
        <v>31</v>
      </c>
      <c r="B58" s="40" t="s">
        <v>110</v>
      </c>
      <c r="C58" s="76" t="s">
        <v>17</v>
      </c>
      <c r="D58" s="77"/>
      <c r="E58" s="78"/>
      <c r="F58" s="53" t="s">
        <v>111</v>
      </c>
      <c r="G58" s="60">
        <v>360</v>
      </c>
      <c r="H58" s="52">
        <v>6</v>
      </c>
      <c r="I58" s="16">
        <v>66.3</v>
      </c>
    </row>
    <row r="59" spans="1:9" x14ac:dyDescent="0.25">
      <c r="A59" s="83">
        <v>32</v>
      </c>
      <c r="B59" s="85" t="s">
        <v>112</v>
      </c>
      <c r="C59" s="87" t="s">
        <v>17</v>
      </c>
      <c r="D59" s="88"/>
      <c r="E59" s="89"/>
      <c r="F59" s="53" t="s">
        <v>113</v>
      </c>
      <c r="G59" s="138" t="s">
        <v>114</v>
      </c>
      <c r="H59" s="139"/>
      <c r="I59" s="136">
        <v>8.6999999999999993</v>
      </c>
    </row>
    <row r="60" spans="1:9" ht="30" x14ac:dyDescent="0.25">
      <c r="A60" s="84"/>
      <c r="B60" s="86"/>
      <c r="C60" s="90"/>
      <c r="D60" s="91"/>
      <c r="E60" s="92"/>
      <c r="F60" s="54" t="s">
        <v>115</v>
      </c>
      <c r="G60" s="60">
        <v>95</v>
      </c>
      <c r="H60" s="60">
        <v>2.5</v>
      </c>
      <c r="I60" s="137"/>
    </row>
    <row r="61" spans="1:9" ht="47.25" x14ac:dyDescent="0.25">
      <c r="A61" s="22">
        <v>33</v>
      </c>
      <c r="B61" s="58" t="s">
        <v>60</v>
      </c>
      <c r="C61" s="90" t="s">
        <v>17</v>
      </c>
      <c r="D61" s="91"/>
      <c r="E61" s="91"/>
      <c r="F61" s="55" t="s">
        <v>61</v>
      </c>
      <c r="G61" s="42">
        <v>91</v>
      </c>
      <c r="H61" s="56">
        <v>8</v>
      </c>
      <c r="I61" s="16">
        <v>5.5</v>
      </c>
    </row>
    <row r="62" spans="1:9" ht="31.5" x14ac:dyDescent="0.25">
      <c r="A62" s="22">
        <v>34</v>
      </c>
      <c r="B62" s="58" t="s">
        <v>116</v>
      </c>
      <c r="C62" s="76" t="s">
        <v>17</v>
      </c>
      <c r="D62" s="77"/>
      <c r="E62" s="78"/>
      <c r="F62" s="45" t="s">
        <v>117</v>
      </c>
      <c r="G62" s="42">
        <v>105</v>
      </c>
      <c r="H62" s="56">
        <v>4</v>
      </c>
      <c r="I62" s="16">
        <v>9.6</v>
      </c>
    </row>
    <row r="63" spans="1:9" ht="31.5" x14ac:dyDescent="0.25">
      <c r="A63" s="22">
        <v>35</v>
      </c>
      <c r="B63" s="58" t="s">
        <v>118</v>
      </c>
      <c r="C63" s="76" t="s">
        <v>17</v>
      </c>
      <c r="D63" s="77"/>
      <c r="E63" s="78"/>
      <c r="F63" s="55" t="s">
        <v>119</v>
      </c>
      <c r="G63" s="42">
        <v>135</v>
      </c>
      <c r="H63" s="56">
        <v>4</v>
      </c>
      <c r="I63" s="16">
        <v>3.4</v>
      </c>
    </row>
    <row r="64" spans="1:9" ht="31.5" x14ac:dyDescent="0.25">
      <c r="A64" s="22">
        <v>36</v>
      </c>
      <c r="B64" s="58" t="s">
        <v>120</v>
      </c>
      <c r="C64" s="76" t="s">
        <v>17</v>
      </c>
      <c r="D64" s="77"/>
      <c r="E64" s="78"/>
      <c r="F64" s="55" t="s">
        <v>121</v>
      </c>
      <c r="G64" s="42">
        <v>460</v>
      </c>
      <c r="H64" s="56">
        <v>4</v>
      </c>
      <c r="I64" s="16">
        <v>7.9</v>
      </c>
    </row>
    <row r="65" spans="1:9" ht="31.5" x14ac:dyDescent="0.25">
      <c r="A65" s="18">
        <v>37</v>
      </c>
      <c r="B65" s="58" t="s">
        <v>73</v>
      </c>
      <c r="C65" s="77" t="s">
        <v>17</v>
      </c>
      <c r="D65" s="77"/>
      <c r="E65" s="77"/>
      <c r="F65" s="55" t="s">
        <v>62</v>
      </c>
      <c r="G65" s="42">
        <v>63</v>
      </c>
      <c r="H65" s="42">
        <v>3.5</v>
      </c>
      <c r="I65" s="16">
        <v>5.5</v>
      </c>
    </row>
    <row r="66" spans="1:9" ht="47.25" x14ac:dyDescent="0.25">
      <c r="A66" s="18">
        <v>38</v>
      </c>
      <c r="B66" s="58" t="s">
        <v>63</v>
      </c>
      <c r="C66" s="76" t="s">
        <v>17</v>
      </c>
      <c r="D66" s="77"/>
      <c r="E66" s="78"/>
      <c r="F66" s="55" t="s">
        <v>122</v>
      </c>
      <c r="G66" s="42">
        <v>222</v>
      </c>
      <c r="H66" s="42">
        <v>9</v>
      </c>
      <c r="I66" s="16">
        <v>36.9</v>
      </c>
    </row>
    <row r="67" spans="1:9" ht="31.5" x14ac:dyDescent="0.25">
      <c r="A67" s="18">
        <v>39</v>
      </c>
      <c r="B67" s="59" t="s">
        <v>64</v>
      </c>
      <c r="C67" s="76" t="s">
        <v>17</v>
      </c>
      <c r="D67" s="77"/>
      <c r="E67" s="77"/>
      <c r="F67" s="57" t="s">
        <v>65</v>
      </c>
      <c r="G67" s="60">
        <v>75</v>
      </c>
      <c r="H67" s="52">
        <v>4</v>
      </c>
      <c r="I67" s="16">
        <v>5.5</v>
      </c>
    </row>
    <row r="68" spans="1:9" ht="31.5" x14ac:dyDescent="0.25">
      <c r="A68" s="18">
        <v>40</v>
      </c>
      <c r="B68" s="59" t="s">
        <v>123</v>
      </c>
      <c r="C68" s="76" t="s">
        <v>17</v>
      </c>
      <c r="D68" s="77"/>
      <c r="E68" s="78"/>
      <c r="F68" s="57" t="s">
        <v>124</v>
      </c>
      <c r="G68" s="60">
        <v>137</v>
      </c>
      <c r="H68" s="52">
        <v>1</v>
      </c>
      <c r="I68" s="16">
        <v>15.8</v>
      </c>
    </row>
    <row r="69" spans="1:9" ht="31.5" x14ac:dyDescent="0.25">
      <c r="A69" s="18">
        <v>41</v>
      </c>
      <c r="B69" s="59" t="s">
        <v>70</v>
      </c>
      <c r="C69" s="76" t="s">
        <v>17</v>
      </c>
      <c r="D69" s="77"/>
      <c r="E69" s="77"/>
      <c r="F69" s="57" t="s">
        <v>67</v>
      </c>
      <c r="G69" s="46">
        <v>1000</v>
      </c>
      <c r="H69" s="52">
        <v>4</v>
      </c>
      <c r="I69" s="16">
        <v>65.400000000000006</v>
      </c>
    </row>
    <row r="70" spans="1:9" ht="31.5" x14ac:dyDescent="0.25">
      <c r="A70" s="18">
        <v>42</v>
      </c>
      <c r="B70" s="59" t="s">
        <v>125</v>
      </c>
      <c r="C70" s="76" t="s">
        <v>17</v>
      </c>
      <c r="D70" s="77"/>
      <c r="E70" s="77"/>
      <c r="F70" s="57" t="s">
        <v>126</v>
      </c>
      <c r="G70" s="60">
        <v>245</v>
      </c>
      <c r="H70" s="52">
        <v>6</v>
      </c>
      <c r="I70" s="16">
        <v>31.6</v>
      </c>
    </row>
    <row r="71" spans="1:9" ht="31.5" x14ac:dyDescent="0.25">
      <c r="A71" s="18">
        <v>43</v>
      </c>
      <c r="B71" s="59" t="s">
        <v>127</v>
      </c>
      <c r="C71" s="76" t="s">
        <v>17</v>
      </c>
      <c r="D71" s="77"/>
      <c r="E71" s="78"/>
      <c r="F71" s="57" t="s">
        <v>128</v>
      </c>
      <c r="G71" s="60">
        <v>130</v>
      </c>
      <c r="H71" s="52">
        <v>1.2</v>
      </c>
      <c r="I71" s="16">
        <v>11.8</v>
      </c>
    </row>
    <row r="72" spans="1:9" ht="31.5" x14ac:dyDescent="0.25">
      <c r="A72" s="18">
        <v>44</v>
      </c>
      <c r="B72" s="59" t="s">
        <v>129</v>
      </c>
      <c r="C72" s="76" t="s">
        <v>17</v>
      </c>
      <c r="D72" s="77"/>
      <c r="E72" s="78"/>
      <c r="F72" s="57" t="s">
        <v>130</v>
      </c>
      <c r="G72" s="60">
        <v>240</v>
      </c>
      <c r="H72" s="52">
        <v>3.5</v>
      </c>
      <c r="I72" s="16">
        <v>2.2999999999999998</v>
      </c>
    </row>
    <row r="73" spans="1:9" ht="47.25" x14ac:dyDescent="0.25">
      <c r="A73" s="18">
        <v>45</v>
      </c>
      <c r="B73" s="59" t="s">
        <v>131</v>
      </c>
      <c r="C73" s="76" t="s">
        <v>17</v>
      </c>
      <c r="D73" s="77"/>
      <c r="E73" s="78"/>
      <c r="F73" s="57" t="s">
        <v>132</v>
      </c>
      <c r="G73" s="46">
        <v>1658</v>
      </c>
      <c r="H73" s="52">
        <v>5</v>
      </c>
      <c r="I73" s="16">
        <v>28</v>
      </c>
    </row>
    <row r="74" spans="1:9" ht="47.25" x14ac:dyDescent="0.25">
      <c r="A74" s="18">
        <v>46</v>
      </c>
      <c r="B74" s="58" t="s">
        <v>133</v>
      </c>
      <c r="C74" s="76" t="s">
        <v>17</v>
      </c>
      <c r="D74" s="77"/>
      <c r="E74" s="78"/>
      <c r="F74" s="57" t="s">
        <v>134</v>
      </c>
      <c r="G74" s="60">
        <v>380</v>
      </c>
      <c r="H74" s="52">
        <v>3.7</v>
      </c>
      <c r="I74" s="16">
        <v>16.8</v>
      </c>
    </row>
    <row r="75" spans="1:9" x14ac:dyDescent="0.25">
      <c r="A75" s="18"/>
      <c r="B75" s="80" t="s">
        <v>135</v>
      </c>
      <c r="C75" s="81"/>
      <c r="D75" s="81"/>
      <c r="E75" s="81"/>
      <c r="F75" s="81"/>
      <c r="G75" s="81"/>
      <c r="H75" s="82"/>
      <c r="I75" s="16">
        <f>SUM(I50:I74)</f>
        <v>490.3</v>
      </c>
    </row>
    <row r="76" spans="1:9" ht="31.5" x14ac:dyDescent="0.25">
      <c r="A76" s="15">
        <v>47</v>
      </c>
      <c r="B76" s="33" t="s">
        <v>52</v>
      </c>
      <c r="C76" s="76" t="s">
        <v>18</v>
      </c>
      <c r="D76" s="77"/>
      <c r="E76" s="77"/>
      <c r="F76" s="45" t="s">
        <v>19</v>
      </c>
      <c r="G76" s="140" t="s">
        <v>69</v>
      </c>
      <c r="H76" s="140"/>
      <c r="I76" s="16">
        <v>15</v>
      </c>
    </row>
    <row r="77" spans="1:9" x14ac:dyDescent="0.25">
      <c r="A77" s="141" t="s">
        <v>59</v>
      </c>
      <c r="B77" s="142"/>
      <c r="C77" s="142"/>
      <c r="D77" s="142"/>
      <c r="E77" s="142"/>
      <c r="F77" s="142"/>
      <c r="G77" s="142"/>
      <c r="H77" s="143"/>
      <c r="I77" s="16">
        <f>SUM(I76,I75,I49,I47,I45)</f>
        <v>1318.3999999999999</v>
      </c>
    </row>
    <row r="78" spans="1:9" x14ac:dyDescent="0.25">
      <c r="A78" s="144" t="s">
        <v>20</v>
      </c>
      <c r="B78" s="145"/>
      <c r="C78" s="145"/>
      <c r="D78" s="145"/>
      <c r="E78" s="145"/>
      <c r="F78" s="145"/>
      <c r="G78" s="145"/>
      <c r="H78" s="146"/>
      <c r="I78" s="61">
        <f>SUM(I75)</f>
        <v>490.3</v>
      </c>
    </row>
    <row r="79" spans="1:9" ht="16.5" thickBot="1" x14ac:dyDescent="0.3">
      <c r="A79" s="147" t="s">
        <v>11</v>
      </c>
      <c r="B79" s="148"/>
      <c r="C79" s="148"/>
      <c r="D79" s="148"/>
      <c r="E79" s="148"/>
      <c r="F79" s="148"/>
      <c r="G79" s="148"/>
      <c r="H79" s="149"/>
      <c r="I79" s="61">
        <f>SUM(I49)</f>
        <v>40</v>
      </c>
    </row>
    <row r="80" spans="1:9" x14ac:dyDescent="0.25">
      <c r="A80" s="150" t="s">
        <v>21</v>
      </c>
      <c r="B80" s="151"/>
      <c r="C80" s="151"/>
      <c r="D80" s="151"/>
      <c r="E80" s="151"/>
      <c r="F80" s="151"/>
      <c r="G80" s="151"/>
      <c r="H80" s="152"/>
      <c r="I80" s="24">
        <f>I39+I77</f>
        <v>2636.9</v>
      </c>
    </row>
    <row r="81" spans="1:9" x14ac:dyDescent="0.25">
      <c r="A81" s="153" t="s">
        <v>22</v>
      </c>
      <c r="B81" s="154"/>
      <c r="C81" s="154"/>
      <c r="D81" s="154"/>
      <c r="E81" s="154"/>
      <c r="F81" s="154"/>
      <c r="G81" s="154"/>
      <c r="H81" s="155"/>
      <c r="I81" s="25">
        <f>I39</f>
        <v>1318.5000000000002</v>
      </c>
    </row>
    <row r="82" spans="1:9" x14ac:dyDescent="0.25">
      <c r="A82" s="119" t="s">
        <v>12</v>
      </c>
      <c r="B82" s="120"/>
      <c r="C82" s="120"/>
      <c r="D82" s="120"/>
      <c r="E82" s="120"/>
      <c r="F82" s="120"/>
      <c r="G82" s="120"/>
      <c r="H82" s="121"/>
      <c r="I82" s="19">
        <f>I40</f>
        <v>0</v>
      </c>
    </row>
    <row r="83" spans="1:9" ht="16.5" thickBot="1" x14ac:dyDescent="0.3">
      <c r="A83" s="156" t="s">
        <v>24</v>
      </c>
      <c r="B83" s="157"/>
      <c r="C83" s="157"/>
      <c r="D83" s="157"/>
      <c r="E83" s="157"/>
      <c r="F83" s="157"/>
      <c r="G83" s="157"/>
      <c r="H83" s="158"/>
      <c r="I83" s="26">
        <f>SUM(I41, I79)</f>
        <v>264</v>
      </c>
    </row>
    <row r="85" spans="1:9" x14ac:dyDescent="0.25">
      <c r="B85" s="74" t="s">
        <v>136</v>
      </c>
      <c r="C85" s="74"/>
      <c r="D85" s="74"/>
      <c r="E85" s="74"/>
      <c r="F85" s="74"/>
      <c r="G85" s="74"/>
      <c r="H85" s="74"/>
      <c r="I85" s="74"/>
    </row>
    <row r="86" spans="1:9" x14ac:dyDescent="0.25">
      <c r="B86" s="74"/>
      <c r="C86" s="74"/>
      <c r="D86" s="74"/>
      <c r="E86" s="74"/>
      <c r="F86" s="74"/>
      <c r="G86" s="74"/>
      <c r="H86" s="74"/>
      <c r="I86" s="74"/>
    </row>
  </sheetData>
  <mergeCells count="80">
    <mergeCell ref="A79:H79"/>
    <mergeCell ref="A80:H80"/>
    <mergeCell ref="A81:H81"/>
    <mergeCell ref="A82:H82"/>
    <mergeCell ref="A83:H83"/>
    <mergeCell ref="B75:H75"/>
    <mergeCell ref="C76:E76"/>
    <mergeCell ref="G76:H76"/>
    <mergeCell ref="A77:H77"/>
    <mergeCell ref="A78:H78"/>
    <mergeCell ref="C70:E70"/>
    <mergeCell ref="C71:E71"/>
    <mergeCell ref="C72:E72"/>
    <mergeCell ref="C73:E73"/>
    <mergeCell ref="C74:E74"/>
    <mergeCell ref="C65:E65"/>
    <mergeCell ref="C66:E66"/>
    <mergeCell ref="C67:E67"/>
    <mergeCell ref="C68:E68"/>
    <mergeCell ref="C69:E69"/>
    <mergeCell ref="I59:I60"/>
    <mergeCell ref="C61:E61"/>
    <mergeCell ref="C62:E62"/>
    <mergeCell ref="C63:E63"/>
    <mergeCell ref="C64:E64"/>
    <mergeCell ref="G59:H59"/>
    <mergeCell ref="G48:H48"/>
    <mergeCell ref="B49:H49"/>
    <mergeCell ref="C55:E55"/>
    <mergeCell ref="C56:E56"/>
    <mergeCell ref="C57:E57"/>
    <mergeCell ref="A42:I42"/>
    <mergeCell ref="C43:E43"/>
    <mergeCell ref="G43:H43"/>
    <mergeCell ref="G46:H46"/>
    <mergeCell ref="B47:H47"/>
    <mergeCell ref="B34:H34"/>
    <mergeCell ref="G38:H38"/>
    <mergeCell ref="A39:H39"/>
    <mergeCell ref="A40:H40"/>
    <mergeCell ref="A41:H41"/>
    <mergeCell ref="F9:H9"/>
    <mergeCell ref="I9:I10"/>
    <mergeCell ref="A12:I12"/>
    <mergeCell ref="B15:H15"/>
    <mergeCell ref="A17:H17"/>
    <mergeCell ref="A9:A10"/>
    <mergeCell ref="B9:B10"/>
    <mergeCell ref="C9:C10"/>
    <mergeCell ref="D9:D10"/>
    <mergeCell ref="E9:E10"/>
    <mergeCell ref="A19:H19"/>
    <mergeCell ref="B21:H21"/>
    <mergeCell ref="B24:H24"/>
    <mergeCell ref="B27:H27"/>
    <mergeCell ref="B31:H31"/>
    <mergeCell ref="H1:I1"/>
    <mergeCell ref="A7:I7"/>
    <mergeCell ref="F3:I3"/>
    <mergeCell ref="F4:I4"/>
    <mergeCell ref="F5:I5"/>
    <mergeCell ref="A3:B3"/>
    <mergeCell ref="A4:B5"/>
    <mergeCell ref="H2:I2"/>
    <mergeCell ref="B85:I86"/>
    <mergeCell ref="A8:I8"/>
    <mergeCell ref="C54:E54"/>
    <mergeCell ref="C52:E52"/>
    <mergeCell ref="C53:E53"/>
    <mergeCell ref="C50:E50"/>
    <mergeCell ref="C51:E51"/>
    <mergeCell ref="G44:H44"/>
    <mergeCell ref="C44:E44"/>
    <mergeCell ref="C48:E48"/>
    <mergeCell ref="C46:E46"/>
    <mergeCell ref="B45:H45"/>
    <mergeCell ref="C58:E58"/>
    <mergeCell ref="A59:A60"/>
    <mergeCell ref="B59:B60"/>
    <mergeCell ref="C59:E60"/>
  </mergeCells>
  <pageMargins left="1.1811023622047243" right="0.39370078740157483" top="0.78740157480314965" bottom="0.78740157480314965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OS-2022</vt:lpstr>
      <vt:lpstr>'OS-2022'!Print_Area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Eliutė Kasilovskienė</dc:creator>
  <cp:keywords/>
  <dc:description/>
  <cp:lastModifiedBy>Rimas Samkus</cp:lastModifiedBy>
  <cp:revision/>
  <cp:lastPrinted>2022-08-29T05:46:42Z</cp:lastPrinted>
  <dcterms:created xsi:type="dcterms:W3CDTF">2015-01-20T11:58:13Z</dcterms:created>
  <dcterms:modified xsi:type="dcterms:W3CDTF">2022-09-05T13:15:34Z</dcterms:modified>
  <cp:category/>
  <cp:contentStatus/>
</cp:coreProperties>
</file>