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7-14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3" i="1" l="1"/>
  <c r="D413" i="1"/>
  <c r="D415" i="1" l="1"/>
  <c r="E415" i="1"/>
  <c r="D188" i="1"/>
  <c r="E188" i="1"/>
  <c r="D454" i="1" l="1"/>
  <c r="D434" i="1"/>
  <c r="E434" i="1"/>
  <c r="D307" i="1"/>
  <c r="E307" i="1"/>
  <c r="E422" i="1" l="1"/>
  <c r="D422" i="1"/>
  <c r="D407" i="1" l="1"/>
  <c r="D408" i="1" l="1"/>
  <c r="D417" i="1" l="1"/>
  <c r="E417" i="1"/>
  <c r="D414" i="1"/>
  <c r="E414" i="1"/>
  <c r="D416" i="1" l="1"/>
  <c r="E416" i="1"/>
  <c r="D418" i="1"/>
  <c r="D197" i="1"/>
  <c r="E197" i="1"/>
  <c r="D412" i="1"/>
  <c r="D411" i="1" l="1"/>
  <c r="D292" i="1"/>
  <c r="E292" i="1"/>
  <c r="D406" i="1"/>
  <c r="E406" i="1"/>
  <c r="D409" i="1"/>
  <c r="D410" i="1"/>
  <c r="E408" i="1"/>
  <c r="D405" i="1"/>
  <c r="E405" i="1"/>
  <c r="D404" i="1"/>
  <c r="D156" i="1"/>
  <c r="D403" i="1" l="1"/>
  <c r="D425" i="1"/>
  <c r="E424" i="1"/>
  <c r="D424" i="1"/>
  <c r="D423" i="1"/>
  <c r="D421" i="1"/>
  <c r="D420" i="1"/>
  <c r="D430" i="1"/>
  <c r="D429" i="1"/>
  <c r="E429" i="1"/>
  <c r="D428" i="1"/>
  <c r="D427" i="1"/>
  <c r="D419" i="1" l="1"/>
  <c r="D426" i="1"/>
  <c r="D437" i="1"/>
  <c r="D438" i="1"/>
  <c r="D435" i="1"/>
  <c r="D433" i="1"/>
  <c r="D432" i="1"/>
  <c r="D451" i="1" l="1"/>
  <c r="D452" i="1"/>
  <c r="D453" i="1"/>
  <c r="D455" i="1"/>
  <c r="D450" i="1"/>
  <c r="D447" i="1"/>
  <c r="D448" i="1"/>
  <c r="D446" i="1"/>
  <c r="D444" i="1"/>
  <c r="D443" i="1"/>
  <c r="D442" i="1"/>
  <c r="D441" i="1"/>
  <c r="D440" i="1"/>
  <c r="E440" i="1"/>
  <c r="D449" i="1" l="1"/>
  <c r="D445" i="1"/>
  <c r="D439" i="1"/>
  <c r="E300" i="1" l="1"/>
  <c r="E436" i="1" l="1"/>
  <c r="E399" i="1" l="1"/>
  <c r="E398" i="1" s="1"/>
  <c r="E391" i="1"/>
  <c r="E389" i="1"/>
  <c r="E379" i="1"/>
  <c r="E378" i="1" s="1"/>
  <c r="E384" i="1"/>
  <c r="E383" i="1" s="1"/>
  <c r="E374" i="1"/>
  <c r="E373" i="1" s="1"/>
  <c r="E369" i="1"/>
  <c r="E368" i="1" s="1"/>
  <c r="E364" i="1"/>
  <c r="E363" i="1" s="1"/>
  <c r="E359" i="1"/>
  <c r="E358" i="1" s="1"/>
  <c r="E354" i="1"/>
  <c r="E353" i="1" s="1"/>
  <c r="E349" i="1"/>
  <c r="E348" i="1" s="1"/>
  <c r="E344" i="1"/>
  <c r="E343" i="1" s="1"/>
  <c r="E339" i="1"/>
  <c r="E338" i="1" s="1"/>
  <c r="E334" i="1"/>
  <c r="E333" i="1" s="1"/>
  <c r="E329" i="1"/>
  <c r="E328" i="1" s="1"/>
  <c r="E323" i="1"/>
  <c r="E322" i="1" s="1"/>
  <c r="E318" i="1"/>
  <c r="E317" i="1" s="1"/>
  <c r="E314" i="1"/>
  <c r="E313" i="1" s="1"/>
  <c r="E311" i="1"/>
  <c r="E283" i="1"/>
  <c r="E274" i="1"/>
  <c r="E266" i="1"/>
  <c r="E298" i="1"/>
  <c r="E290" i="1"/>
  <c r="E281" i="1"/>
  <c r="E272" i="1"/>
  <c r="E264" i="1"/>
  <c r="E257" i="1"/>
  <c r="E248" i="1"/>
  <c r="E255" i="1"/>
  <c r="E246" i="1"/>
  <c r="E239" i="1"/>
  <c r="E230" i="1"/>
  <c r="E237" i="1"/>
  <c r="E228" i="1"/>
  <c r="E222" i="1"/>
  <c r="E220" i="1"/>
  <c r="E214" i="1"/>
  <c r="E212" i="1"/>
  <c r="E206" i="1"/>
  <c r="E204" i="1"/>
  <c r="E195" i="1"/>
  <c r="E194" i="1" s="1"/>
  <c r="E186" i="1"/>
  <c r="E180" i="1"/>
  <c r="E178" i="1"/>
  <c r="E227" i="1" l="1"/>
  <c r="E211" i="1"/>
  <c r="E236" i="1"/>
  <c r="E306" i="1"/>
  <c r="E388" i="1"/>
  <c r="E177" i="1"/>
  <c r="E254" i="1"/>
  <c r="E185" i="1"/>
  <c r="E203" i="1"/>
  <c r="E219" i="1"/>
  <c r="E245" i="1"/>
  <c r="E172" i="1"/>
  <c r="E170" i="1"/>
  <c r="E164" i="1"/>
  <c r="E162" i="1"/>
  <c r="E157" i="1"/>
  <c r="E154" i="1"/>
  <c r="E151" i="1"/>
  <c r="E149" i="1"/>
  <c r="E146" i="1"/>
  <c r="E143" i="1"/>
  <c r="E141" i="1"/>
  <c r="E138" i="1"/>
  <c r="E135" i="1"/>
  <c r="E133" i="1"/>
  <c r="E130" i="1"/>
  <c r="E127" i="1"/>
  <c r="E125" i="1"/>
  <c r="E122" i="1"/>
  <c r="E119" i="1"/>
  <c r="E117" i="1"/>
  <c r="E114" i="1"/>
  <c r="E111" i="1"/>
  <c r="E109" i="1"/>
  <c r="E106" i="1"/>
  <c r="E103" i="1"/>
  <c r="E101" i="1"/>
  <c r="E98" i="1"/>
  <c r="E95" i="1"/>
  <c r="E93" i="1"/>
  <c r="E90" i="1"/>
  <c r="E87" i="1"/>
  <c r="E85" i="1"/>
  <c r="E82" i="1"/>
  <c r="E79" i="1"/>
  <c r="E77" i="1"/>
  <c r="E74" i="1"/>
  <c r="E71" i="1"/>
  <c r="E69" i="1"/>
  <c r="E66" i="1"/>
  <c r="E61" i="1"/>
  <c r="E63" i="1"/>
  <c r="E53" i="1"/>
  <c r="E49" i="1"/>
  <c r="E43" i="1"/>
  <c r="E36" i="1"/>
  <c r="E32" i="1"/>
  <c r="E27" i="1"/>
  <c r="E22" i="1"/>
  <c r="E15" i="1"/>
  <c r="E12" i="1"/>
  <c r="E11" i="1" s="1"/>
  <c r="E449" i="1"/>
  <c r="E445" i="1"/>
  <c r="E441" i="1"/>
  <c r="E438" i="1"/>
  <c r="E437" i="1"/>
  <c r="E435" i="1"/>
  <c r="E433" i="1"/>
  <c r="E432" i="1"/>
  <c r="E427" i="1"/>
  <c r="E423" i="1"/>
  <c r="E420" i="1"/>
  <c r="D389" i="1"/>
  <c r="D311" i="1"/>
  <c r="E297" i="1"/>
  <c r="E289" i="1" s="1"/>
  <c r="E280" i="1" s="1"/>
  <c r="D298" i="1"/>
  <c r="D290" i="1"/>
  <c r="D289" i="1" s="1"/>
  <c r="D281" i="1"/>
  <c r="D272" i="1"/>
  <c r="D264" i="1"/>
  <c r="D255" i="1"/>
  <c r="D246" i="1"/>
  <c r="D237" i="1"/>
  <c r="D228" i="1"/>
  <c r="D220" i="1"/>
  <c r="D212" i="1"/>
  <c r="D204" i="1"/>
  <c r="D195" i="1"/>
  <c r="D194" i="1" s="1"/>
  <c r="D186" i="1"/>
  <c r="D178" i="1"/>
  <c r="D170" i="1"/>
  <c r="D162" i="1"/>
  <c r="E156" i="1"/>
  <c r="D154" i="1"/>
  <c r="D149" i="1"/>
  <c r="D146" i="1"/>
  <c r="D141" i="1"/>
  <c r="D138" i="1"/>
  <c r="D133" i="1"/>
  <c r="D130" i="1"/>
  <c r="D125" i="1"/>
  <c r="D122" i="1"/>
  <c r="D117" i="1"/>
  <c r="D114" i="1"/>
  <c r="D109" i="1"/>
  <c r="D106" i="1"/>
  <c r="D101" i="1"/>
  <c r="D98" i="1"/>
  <c r="D93" i="1"/>
  <c r="D90" i="1"/>
  <c r="D85" i="1"/>
  <c r="D82" i="1"/>
  <c r="D77" i="1"/>
  <c r="D74" i="1"/>
  <c r="D69" i="1"/>
  <c r="D66" i="1"/>
  <c r="D61" i="1"/>
  <c r="D12" i="1"/>
  <c r="D11" i="1" s="1"/>
  <c r="E76" i="1" l="1"/>
  <c r="E108" i="1"/>
  <c r="E140" i="1"/>
  <c r="E60" i="1"/>
  <c r="E84" i="1"/>
  <c r="E116" i="1"/>
  <c r="E148" i="1"/>
  <c r="E68" i="1"/>
  <c r="E100" i="1"/>
  <c r="E132" i="1"/>
  <c r="E92" i="1"/>
  <c r="E124" i="1"/>
  <c r="E14" i="1"/>
  <c r="D300" i="1"/>
  <c r="D297" i="1" s="1"/>
  <c r="D436" i="1"/>
  <c r="D379" i="1"/>
  <c r="D378" i="1" s="1"/>
  <c r="D384" i="1"/>
  <c r="D383" i="1" s="1"/>
  <c r="E431" i="1"/>
  <c r="E161" i="1"/>
  <c r="D374" i="1"/>
  <c r="D373" i="1" s="1"/>
  <c r="D399" i="1"/>
  <c r="D398" i="1" s="1"/>
  <c r="D391" i="1"/>
  <c r="D388" i="1" s="1"/>
  <c r="D334" i="1"/>
  <c r="D333" i="1" s="1"/>
  <c r="D339" i="1"/>
  <c r="D338" i="1" s="1"/>
  <c r="D344" i="1"/>
  <c r="D343" i="1" s="1"/>
  <c r="D359" i="1"/>
  <c r="D358" i="1" s="1"/>
  <c r="D364" i="1"/>
  <c r="D363" i="1" s="1"/>
  <c r="E439" i="1"/>
  <c r="D369" i="1"/>
  <c r="D368" i="1" s="1"/>
  <c r="D349" i="1"/>
  <c r="D348" i="1" s="1"/>
  <c r="D354" i="1"/>
  <c r="D353" i="1" s="1"/>
  <c r="D329" i="1"/>
  <c r="D328" i="1" s="1"/>
  <c r="D318" i="1"/>
  <c r="D317" i="1" s="1"/>
  <c r="D323" i="1"/>
  <c r="D322" i="1" s="1"/>
  <c r="D306" i="1"/>
  <c r="D314" i="1"/>
  <c r="D313" i="1" s="1"/>
  <c r="D274" i="1"/>
  <c r="D271" i="1" s="1"/>
  <c r="D283" i="1"/>
  <c r="D280" i="1" s="1"/>
  <c r="E169" i="1"/>
  <c r="E426" i="1"/>
  <c r="E271" i="1"/>
  <c r="E263" i="1" s="1"/>
  <c r="D266" i="1"/>
  <c r="D263" i="1" s="1"/>
  <c r="D248" i="1"/>
  <c r="D245" i="1" s="1"/>
  <c r="D257" i="1"/>
  <c r="D254" i="1" s="1"/>
  <c r="D230" i="1"/>
  <c r="D227" i="1" s="1"/>
  <c r="D239" i="1"/>
  <c r="D236" i="1" s="1"/>
  <c r="D222" i="1"/>
  <c r="D219" i="1" s="1"/>
  <c r="D214" i="1"/>
  <c r="D211" i="1" s="1"/>
  <c r="D206" i="1"/>
  <c r="D203" i="1" s="1"/>
  <c r="D185" i="1"/>
  <c r="D172" i="1"/>
  <c r="D169" i="1" s="1"/>
  <c r="D180" i="1"/>
  <c r="D177" i="1" s="1"/>
  <c r="D157" i="1"/>
  <c r="D164" i="1"/>
  <c r="D161" i="1" s="1"/>
  <c r="D151" i="1"/>
  <c r="D148" i="1" s="1"/>
  <c r="D143" i="1"/>
  <c r="D140" i="1" s="1"/>
  <c r="D135" i="1"/>
  <c r="D132" i="1" s="1"/>
  <c r="D127" i="1"/>
  <c r="D124" i="1" s="1"/>
  <c r="D119" i="1"/>
  <c r="D116" i="1" s="1"/>
  <c r="D111" i="1"/>
  <c r="D108" i="1" s="1"/>
  <c r="D103" i="1"/>
  <c r="D100" i="1" s="1"/>
  <c r="D95" i="1"/>
  <c r="D92" i="1" s="1"/>
  <c r="D79" i="1"/>
  <c r="D76" i="1" s="1"/>
  <c r="D87" i="1"/>
  <c r="D84" i="1" s="1"/>
  <c r="D63" i="1"/>
  <c r="D60" i="1" s="1"/>
  <c r="D71" i="1"/>
  <c r="D68" i="1" s="1"/>
  <c r="D49" i="1"/>
  <c r="D53" i="1"/>
  <c r="E411" i="1"/>
  <c r="D43" i="1"/>
  <c r="D36" i="1"/>
  <c r="D32" i="1"/>
  <c r="D27" i="1"/>
  <c r="D22" i="1"/>
  <c r="D15" i="1"/>
  <c r="E403" i="1"/>
  <c r="E419" i="1"/>
  <c r="D14" i="1" l="1"/>
  <c r="D431" i="1"/>
  <c r="D402" i="1" s="1"/>
  <c r="E402" i="1"/>
</calcChain>
</file>

<file path=xl/sharedStrings.xml><?xml version="1.0" encoding="utf-8"?>
<sst xmlns="http://schemas.openxmlformats.org/spreadsheetml/2006/main" count="618" uniqueCount="156">
  <si>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</si>
  <si>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</si>
  <si>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</si>
  <si>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</si>
  <si>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</si>
  <si>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</si>
  <si>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</si>
  <si>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</si>
  <si>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</si>
  <si>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</si>
  <si>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</si>
  <si>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</si>
  <si>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</si>
  <si>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</si>
  <si>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</si>
  <si>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</si>
  <si>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</si>
  <si>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</si>
  <si>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</si>
  <si>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</si>
  <si>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</si>
  <si>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</si>
  <si>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</si>
  <si>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</si>
  <si>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</si>
  <si>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</si>
  <si>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</si>
  <si>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</si>
  <si>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</si>
  <si>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</si>
  <si>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</si>
  <si>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</si>
  <si>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</si>
  <si>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</si>
  <si>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</si>
  <si>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</si>
  <si>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</si>
  <si>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</si>
  <si>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</si>
  <si>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</si>
  <si>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</si>
  <si>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</si>
  <si>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</si>
  <si>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</si>
  <si>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</si>
  <si>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</si>
  <si>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</si>
  <si>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</si>
  <si>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</si>
  <si>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</si>
  <si>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</si>
  <si>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</si>
  <si>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</si>
  <si>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</si>
  <si>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</si>
  <si>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</si>
  <si>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</si>
  <si>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</si>
  <si>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</si>
  <si>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</si>
  <si>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</si>
  <si>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</si>
  <si>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</si>
  <si>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</si>
  <si>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</si>
  <si>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</si>
  <si>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</si>
  <si>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</si>
  <si>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</si>
  <si>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</si>
  <si>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</si>
  <si>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</si>
  <si>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</si>
  <si>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</si>
  <si>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</si>
  <si>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</si>
  <si>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</si>
  <si>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</si>
  <si>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</si>
  <si>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</si>
  <si>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</si>
  <si>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</si>
  <si>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</si>
  <si>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</si>
  <si>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</si>
  <si>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</si>
  <si>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</si>
  <si>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</si>
  <si>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</si>
  <si>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</si>
  <si>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</si>
  <si>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</si>
  <si>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</si>
  <si>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</si>
  <si>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</si>
  <si>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</si>
  <si>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</si>
  <si>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</si>
  <si>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</si>
  <si>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</si>
  <si>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</si>
  <si>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</si>
  <si>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</si>
  <si>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</si>
  <si>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</si>
  <si>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</si>
  <si>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</si>
  <si>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</si>
  <si>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</si>
  <si>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</si>
  <si>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</si>
  <si>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</si>
  <si>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</si>
  <si>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</si>
  <si>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</si>
  <si>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</si>
  <si>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</si>
  <si>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</si>
  <si>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</si>
  <si>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</si>
  <si>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</si>
  <si>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</si>
  <si>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</si>
  <si>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</si>
  <si>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</si>
  <si>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</si>
  <si>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</si>
  <si>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</si>
  <si>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</si>
  <si>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</si>
  <si>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</si>
  <si>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</si>
  <si>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</si>
  <si>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</si>
  <si>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</si>
  <si>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</si>
  <si>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</si>
  <si>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</si>
  <si>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</si>
  <si>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</si>
  <si>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</si>
  <si>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</si>
  <si>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</si>
  <si>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</si>
  <si>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</si>
  <si>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</si>
  <si>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</si>
  <si>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</si>
  <si>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</si>
  <si>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</si>
  <si>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</si>
  <si>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</si>
  <si>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</si>
  <si>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</si>
  <si>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</si>
  <si>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2022 m. liepos 14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</si>
</sst>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2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6" fillId="2" borderId="21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7"/>
  <sheetViews>
    <sheetView tabSelected="1" workbookViewId="0">
      <selection activeCell="M398" sqref="M398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8" ht="15.75" x14ac:dyDescent="0.25">
      <c r="A1" s="1"/>
      <c r="B1" s="1"/>
      <c r="C1" s="1" t="s">
        <v>0</v>
      </c>
      <c r="E1" s="1"/>
    </row>
    <row r="2" spans="1:8" ht="15.75" x14ac:dyDescent="0.25">
      <c r="A2" s="1"/>
      <c r="B2" s="1"/>
      <c r="C2" s="1" t="s">
        <v>1</v>
      </c>
      <c r="E2" s="1"/>
    </row>
    <row r="3" spans="1:8" ht="15.75" x14ac:dyDescent="0.25">
      <c r="A3" s="1"/>
      <c r="B3" s="1"/>
      <c r="C3" s="1" t="s">
        <v>155</v>
      </c>
      <c r="E3" s="1"/>
    </row>
    <row r="4" spans="1:8" ht="15.75" x14ac:dyDescent="0.25">
      <c r="A4" s="1"/>
      <c r="B4" s="1"/>
      <c r="C4" s="1" t="s">
        <v>2</v>
      </c>
      <c r="E4" s="1"/>
    </row>
    <row r="5" spans="1:8" ht="15.75" x14ac:dyDescent="0.25">
      <c r="A5" s="1"/>
      <c r="B5" s="1"/>
      <c r="C5" s="1"/>
      <c r="D5" s="3"/>
      <c r="E5" s="1"/>
      <c r="G5" s="68"/>
      <c r="H5" s="68"/>
    </row>
    <row r="6" spans="1:8" ht="15.75" x14ac:dyDescent="0.25">
      <c r="A6" s="1"/>
      <c r="B6" s="1"/>
      <c r="C6" s="1"/>
      <c r="D6" s="1"/>
      <c r="E6" s="1"/>
    </row>
    <row r="7" spans="1:8" ht="15.75" x14ac:dyDescent="0.25">
      <c r="A7" s="121" t="s">
        <v>150</v>
      </c>
      <c r="B7" s="121"/>
      <c r="C7" s="121"/>
      <c r="D7" s="121"/>
      <c r="E7" s="121"/>
    </row>
    <row r="8" spans="1:8" ht="15.75" x14ac:dyDescent="0.25">
      <c r="A8" s="1"/>
      <c r="B8" s="1"/>
      <c r="C8" s="1"/>
      <c r="D8" s="1"/>
      <c r="E8" s="1"/>
    </row>
    <row r="9" spans="1:8" ht="15.75" x14ac:dyDescent="0.25">
      <c r="A9" s="1"/>
      <c r="B9" s="1"/>
      <c r="C9" s="1"/>
      <c r="D9" s="1"/>
      <c r="E9" s="67" t="s">
        <v>3</v>
      </c>
    </row>
    <row r="10" spans="1:8" ht="45.75" customHeight="1" x14ac:dyDescent="0.25">
      <c r="A10" s="65" t="s">
        <v>4</v>
      </c>
      <c r="B10" s="66" t="s">
        <v>5</v>
      </c>
      <c r="C10" s="65" t="s">
        <v>6</v>
      </c>
      <c r="D10" s="66" t="s">
        <v>151</v>
      </c>
      <c r="E10" s="4" t="s">
        <v>7</v>
      </c>
    </row>
    <row r="11" spans="1:8" s="52" customFormat="1" ht="18" customHeight="1" x14ac:dyDescent="0.25">
      <c r="A11" s="122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8" s="52" customFormat="1" ht="15" customHeight="1" x14ac:dyDescent="0.25">
      <c r="A12" s="123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8" s="52" customFormat="1" ht="12.75" customHeight="1" x14ac:dyDescent="0.25">
      <c r="A13" s="124"/>
      <c r="B13" s="53" t="s">
        <v>10</v>
      </c>
      <c r="C13" s="43"/>
      <c r="D13" s="54">
        <v>117.9</v>
      </c>
      <c r="E13" s="11">
        <v>112.3</v>
      </c>
    </row>
    <row r="14" spans="1:8" s="45" customFormat="1" ht="18" customHeight="1" x14ac:dyDescent="0.25">
      <c r="A14" s="105" t="s">
        <v>12</v>
      </c>
      <c r="B14" s="27" t="s">
        <v>13</v>
      </c>
      <c r="C14" s="28"/>
      <c r="D14" s="29">
        <f>SUM(D53+D49+D43+D36+D32+D27+D22+D15)</f>
        <v>25782.300000000003</v>
      </c>
      <c r="E14" s="29">
        <f>SUM(E53+E49+E43+E36+E32+E27+E22+E15)</f>
        <v>5733.2</v>
      </c>
    </row>
    <row r="15" spans="1:8" s="45" customFormat="1" ht="15" customHeight="1" x14ac:dyDescent="0.25">
      <c r="A15" s="104"/>
      <c r="B15" s="18" t="s">
        <v>139</v>
      </c>
      <c r="C15" s="17" t="s">
        <v>11</v>
      </c>
      <c r="D15" s="16">
        <f>SUM(D16:D21)</f>
        <v>7596.6</v>
      </c>
      <c r="E15" s="16">
        <f>SUM(E16:E21)</f>
        <v>5084.7</v>
      </c>
    </row>
    <row r="16" spans="1:8" s="45" customFormat="1" ht="12.75" customHeight="1" x14ac:dyDescent="0.25">
      <c r="A16" s="103"/>
      <c r="B16" s="48" t="s">
        <v>14</v>
      </c>
      <c r="C16" s="19"/>
      <c r="D16" s="54">
        <v>20</v>
      </c>
      <c r="E16" s="11"/>
    </row>
    <row r="17" spans="1:5" s="45" customFormat="1" ht="12.75" customHeight="1" x14ac:dyDescent="0.25">
      <c r="A17" s="103"/>
      <c r="B17" s="49" t="s">
        <v>15</v>
      </c>
      <c r="C17" s="20"/>
      <c r="D17" s="54">
        <v>1931.4</v>
      </c>
      <c r="E17" s="11">
        <v>960.5</v>
      </c>
    </row>
    <row r="18" spans="1:5" s="45" customFormat="1" ht="12.75" customHeight="1" x14ac:dyDescent="0.25">
      <c r="A18" s="103"/>
      <c r="B18" s="49" t="s">
        <v>152</v>
      </c>
      <c r="C18" s="20"/>
      <c r="D18" s="54">
        <v>0.3</v>
      </c>
      <c r="E18" s="11"/>
    </row>
    <row r="19" spans="1:5" s="45" customFormat="1" ht="12.75" customHeight="1" x14ac:dyDescent="0.25">
      <c r="A19" s="103"/>
      <c r="B19" s="49" t="s">
        <v>16</v>
      </c>
      <c r="C19" s="20"/>
      <c r="D19" s="54">
        <v>112.2</v>
      </c>
      <c r="E19" s="11"/>
    </row>
    <row r="20" spans="1:5" s="45" customFormat="1" ht="12.95" customHeight="1" x14ac:dyDescent="0.25">
      <c r="A20" s="103"/>
      <c r="B20" s="49" t="s">
        <v>10</v>
      </c>
      <c r="C20" s="20"/>
      <c r="D20" s="54">
        <v>5500.2</v>
      </c>
      <c r="E20" s="11">
        <v>4124.2</v>
      </c>
    </row>
    <row r="21" spans="1:5" s="45" customFormat="1" ht="12.95" customHeight="1" x14ac:dyDescent="0.25">
      <c r="A21" s="103"/>
      <c r="B21" s="50" t="s">
        <v>17</v>
      </c>
      <c r="C21" s="20"/>
      <c r="D21" s="54">
        <v>32.5</v>
      </c>
      <c r="E21" s="11"/>
    </row>
    <row r="22" spans="1:5" s="45" customFormat="1" ht="30.75" customHeight="1" x14ac:dyDescent="0.25">
      <c r="A22" s="102"/>
      <c r="B22" s="22" t="s">
        <v>131</v>
      </c>
      <c r="C22" s="21" t="s">
        <v>18</v>
      </c>
      <c r="D22" s="23">
        <f>SUM(D23:D26)</f>
        <v>807</v>
      </c>
      <c r="E22" s="23">
        <f>SUM(E23:E26)</f>
        <v>4.2</v>
      </c>
    </row>
    <row r="23" spans="1:5" s="45" customFormat="1" ht="12.95" customHeight="1" x14ac:dyDescent="0.25">
      <c r="A23" s="103"/>
      <c r="B23" s="48" t="s">
        <v>14</v>
      </c>
      <c r="C23" s="125"/>
      <c r="D23" s="54">
        <v>125.2</v>
      </c>
      <c r="E23" s="55"/>
    </row>
    <row r="24" spans="1:5" s="45" customFormat="1" ht="12.95" customHeight="1" x14ac:dyDescent="0.25">
      <c r="A24" s="103"/>
      <c r="B24" s="49" t="s">
        <v>19</v>
      </c>
      <c r="C24" s="125"/>
      <c r="D24" s="54">
        <v>163.19999999999999</v>
      </c>
      <c r="E24" s="11">
        <v>4.2</v>
      </c>
    </row>
    <row r="25" spans="1:5" s="45" customFormat="1" ht="12.95" customHeight="1" x14ac:dyDescent="0.25">
      <c r="A25" s="103"/>
      <c r="B25" s="49" t="s">
        <v>20</v>
      </c>
      <c r="C25" s="125"/>
      <c r="D25" s="54">
        <v>34.700000000000003</v>
      </c>
      <c r="E25" s="11"/>
    </row>
    <row r="26" spans="1:5" s="45" customFormat="1" ht="12.95" customHeight="1" x14ac:dyDescent="0.25">
      <c r="A26" s="103"/>
      <c r="B26" s="50" t="s">
        <v>10</v>
      </c>
      <c r="C26" s="125"/>
      <c r="D26" s="54">
        <v>483.9</v>
      </c>
      <c r="E26" s="11"/>
    </row>
    <row r="27" spans="1:5" s="45" customFormat="1" ht="15" customHeight="1" x14ac:dyDescent="0.25">
      <c r="A27" s="102"/>
      <c r="B27" s="37" t="s">
        <v>132</v>
      </c>
      <c r="C27" s="21" t="s">
        <v>22</v>
      </c>
      <c r="D27" s="44">
        <f>SUM(D28:D31)</f>
        <v>1411.2</v>
      </c>
      <c r="E27" s="23">
        <f>SUM(E28:E31)</f>
        <v>109.4</v>
      </c>
    </row>
    <row r="28" spans="1:5" s="45" customFormat="1" ht="12.95" customHeight="1" x14ac:dyDescent="0.25">
      <c r="A28" s="103"/>
      <c r="B28" s="48" t="s">
        <v>14</v>
      </c>
      <c r="C28" s="100"/>
      <c r="D28" s="11">
        <v>142.5</v>
      </c>
      <c r="E28" s="11">
        <v>10</v>
      </c>
    </row>
    <row r="29" spans="1:5" s="45" customFormat="1" ht="12.95" customHeight="1" x14ac:dyDescent="0.25">
      <c r="A29" s="103"/>
      <c r="B29" s="49" t="s">
        <v>21</v>
      </c>
      <c r="C29" s="100"/>
      <c r="D29" s="11">
        <v>30.3</v>
      </c>
      <c r="E29" s="11"/>
    </row>
    <row r="30" spans="1:5" s="45" customFormat="1" ht="12.95" customHeight="1" x14ac:dyDescent="0.25">
      <c r="A30" s="103"/>
      <c r="B30" s="49" t="s">
        <v>19</v>
      </c>
      <c r="C30" s="100"/>
      <c r="D30" s="11">
        <v>25.6</v>
      </c>
      <c r="E30" s="11">
        <v>0.5</v>
      </c>
    </row>
    <row r="31" spans="1:5" s="45" customFormat="1" ht="12.95" customHeight="1" x14ac:dyDescent="0.25">
      <c r="A31" s="103"/>
      <c r="B31" s="50" t="s">
        <v>10</v>
      </c>
      <c r="C31" s="100"/>
      <c r="D31" s="11">
        <v>1212.8</v>
      </c>
      <c r="E31" s="11">
        <v>98.9</v>
      </c>
    </row>
    <row r="32" spans="1:5" s="45" customFormat="1" ht="27" x14ac:dyDescent="0.25">
      <c r="A32" s="103"/>
      <c r="B32" s="33" t="s">
        <v>144</v>
      </c>
      <c r="C32" s="17" t="s">
        <v>23</v>
      </c>
      <c r="D32" s="23">
        <f>SUM(D33:D35)</f>
        <v>5116.8</v>
      </c>
      <c r="E32" s="23">
        <f>SUM(E33:E35)</f>
        <v>140.6</v>
      </c>
    </row>
    <row r="33" spans="1:5" s="45" customFormat="1" ht="12.95" customHeight="1" x14ac:dyDescent="0.25">
      <c r="A33" s="103"/>
      <c r="B33" s="49" t="s">
        <v>24</v>
      </c>
      <c r="C33" s="100"/>
      <c r="D33" s="11">
        <v>2636.9</v>
      </c>
      <c r="E33" s="11"/>
    </row>
    <row r="34" spans="1:5" s="45" customFormat="1" ht="12.95" customHeight="1" x14ac:dyDescent="0.25">
      <c r="A34" s="103"/>
      <c r="B34" s="56" t="s">
        <v>15</v>
      </c>
      <c r="C34" s="100"/>
      <c r="D34" s="11">
        <v>29.5</v>
      </c>
      <c r="E34" s="11">
        <v>22.2</v>
      </c>
    </row>
    <row r="35" spans="1:5" s="45" customFormat="1" ht="12.95" customHeight="1" x14ac:dyDescent="0.25">
      <c r="A35" s="103"/>
      <c r="B35" s="50" t="s">
        <v>10</v>
      </c>
      <c r="C35" s="100"/>
      <c r="D35" s="11">
        <v>2450.4</v>
      </c>
      <c r="E35" s="11">
        <v>118.4</v>
      </c>
    </row>
    <row r="36" spans="1:5" s="45" customFormat="1" ht="15" customHeight="1" x14ac:dyDescent="0.25">
      <c r="A36" s="103"/>
      <c r="B36" s="22" t="s">
        <v>134</v>
      </c>
      <c r="C36" s="17" t="s">
        <v>25</v>
      </c>
      <c r="D36" s="23">
        <f>SUM(D37:D42)</f>
        <v>5732.8</v>
      </c>
      <c r="E36" s="23">
        <f>SUM(E37:E42)</f>
        <v>388.1</v>
      </c>
    </row>
    <row r="37" spans="1:5" s="45" customFormat="1" ht="12.95" customHeight="1" x14ac:dyDescent="0.25">
      <c r="A37" s="103"/>
      <c r="B37" s="48" t="s">
        <v>14</v>
      </c>
      <c r="C37" s="126"/>
      <c r="D37" s="54">
        <v>251.3</v>
      </c>
      <c r="E37" s="11">
        <v>100</v>
      </c>
    </row>
    <row r="38" spans="1:5" s="45" customFormat="1" ht="12.95" customHeight="1" x14ac:dyDescent="0.25">
      <c r="A38" s="103"/>
      <c r="B38" s="49" t="s">
        <v>153</v>
      </c>
      <c r="C38" s="127"/>
      <c r="D38" s="54">
        <v>449.1</v>
      </c>
      <c r="E38" s="11">
        <v>0.6</v>
      </c>
    </row>
    <row r="39" spans="1:5" s="45" customFormat="1" ht="12.95" customHeight="1" x14ac:dyDescent="0.25">
      <c r="A39" s="103"/>
      <c r="B39" s="49" t="s">
        <v>19</v>
      </c>
      <c r="C39" s="127"/>
      <c r="D39" s="54">
        <v>377.7</v>
      </c>
      <c r="E39" s="11">
        <v>4.5</v>
      </c>
    </row>
    <row r="40" spans="1:5" s="45" customFormat="1" ht="12.95" customHeight="1" x14ac:dyDescent="0.25">
      <c r="A40" s="103"/>
      <c r="B40" s="56" t="s">
        <v>15</v>
      </c>
      <c r="C40" s="127"/>
      <c r="D40" s="54">
        <v>3.7</v>
      </c>
      <c r="E40" s="11"/>
    </row>
    <row r="41" spans="1:5" s="45" customFormat="1" ht="12.95" customHeight="1" x14ac:dyDescent="0.25">
      <c r="A41" s="103"/>
      <c r="B41" s="49" t="s">
        <v>10</v>
      </c>
      <c r="C41" s="127"/>
      <c r="D41" s="54">
        <v>1456</v>
      </c>
      <c r="E41" s="11">
        <v>283</v>
      </c>
    </row>
    <row r="42" spans="1:5" s="45" customFormat="1" ht="12.95" customHeight="1" x14ac:dyDescent="0.25">
      <c r="A42" s="103"/>
      <c r="B42" s="50" t="s">
        <v>26</v>
      </c>
      <c r="C42" s="128"/>
      <c r="D42" s="54">
        <v>3195</v>
      </c>
      <c r="E42" s="11"/>
    </row>
    <row r="43" spans="1:5" s="45" customFormat="1" ht="15" customHeight="1" x14ac:dyDescent="0.25">
      <c r="A43" s="103"/>
      <c r="B43" s="22" t="s">
        <v>135</v>
      </c>
      <c r="C43" s="21" t="s">
        <v>27</v>
      </c>
      <c r="D43" s="23">
        <f>SUM(D44:D48)</f>
        <v>96.399999999999991</v>
      </c>
      <c r="E43" s="23">
        <f>SUM(E44:E48)</f>
        <v>6.2</v>
      </c>
    </row>
    <row r="44" spans="1:5" s="45" customFormat="1" ht="12.95" customHeight="1" x14ac:dyDescent="0.25">
      <c r="A44" s="103"/>
      <c r="B44" s="48" t="s">
        <v>14</v>
      </c>
      <c r="C44" s="126"/>
      <c r="D44" s="54">
        <v>9.1</v>
      </c>
      <c r="E44" s="11">
        <v>2</v>
      </c>
    </row>
    <row r="45" spans="1:5" s="45" customFormat="1" ht="12.95" customHeight="1" x14ac:dyDescent="0.25">
      <c r="A45" s="103"/>
      <c r="B45" s="56" t="s">
        <v>15</v>
      </c>
      <c r="C45" s="127"/>
      <c r="D45" s="54">
        <v>4.3</v>
      </c>
      <c r="E45" s="11">
        <v>4.2</v>
      </c>
    </row>
    <row r="46" spans="1:5" s="45" customFormat="1" ht="12.95" customHeight="1" x14ac:dyDescent="0.25">
      <c r="A46" s="103"/>
      <c r="B46" s="49" t="s">
        <v>21</v>
      </c>
      <c r="C46" s="127"/>
      <c r="D46" s="54">
        <v>0.7</v>
      </c>
      <c r="E46" s="11"/>
    </row>
    <row r="47" spans="1:5" s="45" customFormat="1" ht="12.95" customHeight="1" x14ac:dyDescent="0.25">
      <c r="A47" s="103"/>
      <c r="B47" s="49" t="s">
        <v>10</v>
      </c>
      <c r="C47" s="127"/>
      <c r="D47" s="54">
        <v>56.3</v>
      </c>
      <c r="E47" s="11"/>
    </row>
    <row r="48" spans="1:5" s="45" customFormat="1" ht="12.95" customHeight="1" x14ac:dyDescent="0.25">
      <c r="A48" s="103"/>
      <c r="B48" s="50" t="s">
        <v>28</v>
      </c>
      <c r="C48" s="128"/>
      <c r="D48" s="54">
        <v>26</v>
      </c>
      <c r="E48" s="11"/>
    </row>
    <row r="49" spans="1:5" s="45" customFormat="1" ht="15" customHeight="1" x14ac:dyDescent="0.25">
      <c r="A49" s="103"/>
      <c r="B49" s="22" t="s">
        <v>145</v>
      </c>
      <c r="C49" s="21" t="s">
        <v>29</v>
      </c>
      <c r="D49" s="23">
        <f>SUM(D50:D52)</f>
        <v>1016.7</v>
      </c>
      <c r="E49" s="69">
        <f>SUM(E50:E52)</f>
        <v>0</v>
      </c>
    </row>
    <row r="50" spans="1:5" s="45" customFormat="1" ht="12.95" customHeight="1" x14ac:dyDescent="0.25">
      <c r="A50" s="103"/>
      <c r="B50" s="48" t="s">
        <v>14</v>
      </c>
      <c r="C50" s="126"/>
      <c r="D50" s="54">
        <v>120.6</v>
      </c>
      <c r="E50" s="11"/>
    </row>
    <row r="51" spans="1:5" s="45" customFormat="1" ht="12.75" customHeight="1" x14ac:dyDescent="0.25">
      <c r="A51" s="103"/>
      <c r="B51" s="49" t="s">
        <v>10</v>
      </c>
      <c r="C51" s="127"/>
      <c r="D51" s="54">
        <v>742.1</v>
      </c>
      <c r="E51" s="11"/>
    </row>
    <row r="52" spans="1:5" s="45" customFormat="1" ht="12.95" customHeight="1" x14ac:dyDescent="0.25">
      <c r="A52" s="103"/>
      <c r="B52" s="50" t="s">
        <v>28</v>
      </c>
      <c r="C52" s="128"/>
      <c r="D52" s="54">
        <v>154</v>
      </c>
      <c r="E52" s="11"/>
    </row>
    <row r="53" spans="1:5" s="45" customFormat="1" ht="15" customHeight="1" x14ac:dyDescent="0.25">
      <c r="A53" s="103"/>
      <c r="B53" s="22" t="s">
        <v>137</v>
      </c>
      <c r="C53" s="34" t="s">
        <v>30</v>
      </c>
      <c r="D53" s="23">
        <f t="shared" ref="D53:E53" si="0">SUM(D54:D59)</f>
        <v>4004.8</v>
      </c>
      <c r="E53" s="69">
        <f t="shared" si="0"/>
        <v>0</v>
      </c>
    </row>
    <row r="54" spans="1:5" s="45" customFormat="1" ht="12.95" customHeight="1" x14ac:dyDescent="0.25">
      <c r="A54" s="103"/>
      <c r="B54" s="49" t="s">
        <v>14</v>
      </c>
      <c r="C54" s="100"/>
      <c r="D54" s="11">
        <v>519.70000000000005</v>
      </c>
      <c r="E54" s="11"/>
    </row>
    <row r="55" spans="1:5" s="45" customFormat="1" ht="12.95" customHeight="1" x14ac:dyDescent="0.25">
      <c r="A55" s="103"/>
      <c r="B55" s="56" t="s">
        <v>15</v>
      </c>
      <c r="C55" s="100"/>
      <c r="D55" s="11">
        <v>449</v>
      </c>
      <c r="E55" s="11"/>
    </row>
    <row r="56" spans="1:5" s="45" customFormat="1" ht="12.95" customHeight="1" x14ac:dyDescent="0.25">
      <c r="A56" s="103"/>
      <c r="B56" s="49" t="s">
        <v>31</v>
      </c>
      <c r="C56" s="100"/>
      <c r="D56" s="11">
        <v>920</v>
      </c>
      <c r="E56" s="11"/>
    </row>
    <row r="57" spans="1:5" s="45" customFormat="1" ht="12.95" customHeight="1" x14ac:dyDescent="0.25">
      <c r="A57" s="103"/>
      <c r="B57" s="49" t="s">
        <v>21</v>
      </c>
      <c r="C57" s="100"/>
      <c r="D57" s="11">
        <v>91.7</v>
      </c>
      <c r="E57" s="11"/>
    </row>
    <row r="58" spans="1:5" s="45" customFormat="1" ht="12.95" customHeight="1" x14ac:dyDescent="0.25">
      <c r="A58" s="103"/>
      <c r="B58" s="49" t="s">
        <v>154</v>
      </c>
      <c r="C58" s="100"/>
      <c r="D58" s="11">
        <v>1341</v>
      </c>
      <c r="E58" s="11"/>
    </row>
    <row r="59" spans="1:5" s="45" customFormat="1" ht="12.95" customHeight="1" x14ac:dyDescent="0.25">
      <c r="A59" s="103"/>
      <c r="B59" s="50" t="s">
        <v>10</v>
      </c>
      <c r="C59" s="100"/>
      <c r="D59" s="11">
        <v>683.4</v>
      </c>
      <c r="E59" s="11"/>
    </row>
    <row r="60" spans="1:5" s="45" customFormat="1" ht="18" customHeight="1" x14ac:dyDescent="0.25">
      <c r="A60" s="97" t="s">
        <v>32</v>
      </c>
      <c r="B60" s="35" t="s">
        <v>33</v>
      </c>
      <c r="C60" s="38"/>
      <c r="D60" s="32">
        <f>SUM(D61+D63+D66)</f>
        <v>44.2</v>
      </c>
      <c r="E60" s="70">
        <f>SUM(E61+E63+E66)</f>
        <v>0</v>
      </c>
    </row>
    <row r="61" spans="1:5" s="45" customFormat="1" ht="15" customHeight="1" x14ac:dyDescent="0.25">
      <c r="A61" s="97"/>
      <c r="B61" s="18" t="s">
        <v>139</v>
      </c>
      <c r="C61" s="17" t="s">
        <v>11</v>
      </c>
      <c r="D61" s="16">
        <f>SUM(D62)</f>
        <v>11.7</v>
      </c>
      <c r="E61" s="71">
        <f>SUM(E62)</f>
        <v>0</v>
      </c>
    </row>
    <row r="62" spans="1:5" s="45" customFormat="1" ht="12.75" customHeight="1" x14ac:dyDescent="0.25">
      <c r="A62" s="97"/>
      <c r="B62" s="12" t="s">
        <v>10</v>
      </c>
      <c r="C62" s="6"/>
      <c r="D62" s="11">
        <v>11.7</v>
      </c>
      <c r="E62" s="51"/>
    </row>
    <row r="63" spans="1:5" s="45" customFormat="1" ht="27" x14ac:dyDescent="0.25">
      <c r="A63" s="97"/>
      <c r="B63" s="30" t="s">
        <v>146</v>
      </c>
      <c r="C63" s="17" t="s">
        <v>23</v>
      </c>
      <c r="D63" s="23">
        <f t="shared" ref="D63" si="1">SUM(D64:D65)</f>
        <v>28.400000000000002</v>
      </c>
      <c r="E63" s="69">
        <f t="shared" ref="E63" si="2">SUM(E64:E65)</f>
        <v>0</v>
      </c>
    </row>
    <row r="64" spans="1:5" s="45" customFormat="1" ht="12.95" customHeight="1" x14ac:dyDescent="0.25">
      <c r="A64" s="98"/>
      <c r="B64" s="48" t="s">
        <v>10</v>
      </c>
      <c r="C64" s="99"/>
      <c r="D64" s="11">
        <v>27.8</v>
      </c>
      <c r="E64" s="51"/>
    </row>
    <row r="65" spans="1:5" s="45" customFormat="1" ht="12.95" customHeight="1" x14ac:dyDescent="0.25">
      <c r="A65" s="98"/>
      <c r="B65" s="50" t="s">
        <v>17</v>
      </c>
      <c r="C65" s="100"/>
      <c r="D65" s="11">
        <v>0.6</v>
      </c>
      <c r="E65" s="51"/>
    </row>
    <row r="66" spans="1:5" s="45" customFormat="1" ht="15" customHeight="1" x14ac:dyDescent="0.25">
      <c r="A66" s="97"/>
      <c r="B66" s="22" t="s">
        <v>147</v>
      </c>
      <c r="C66" s="17" t="s">
        <v>25</v>
      </c>
      <c r="D66" s="23">
        <f t="shared" ref="D66:E66" si="3">SUM(D67)</f>
        <v>4.0999999999999996</v>
      </c>
      <c r="E66" s="69">
        <f t="shared" si="3"/>
        <v>0</v>
      </c>
    </row>
    <row r="67" spans="1:5" s="45" customFormat="1" ht="12.75" customHeight="1" x14ac:dyDescent="0.25">
      <c r="A67" s="97"/>
      <c r="B67" s="12" t="s">
        <v>10</v>
      </c>
      <c r="C67" s="6"/>
      <c r="D67" s="11">
        <v>4.0999999999999996</v>
      </c>
      <c r="E67" s="5"/>
    </row>
    <row r="68" spans="1:5" s="45" customFormat="1" ht="18" customHeight="1" x14ac:dyDescent="0.25">
      <c r="A68" s="97" t="s">
        <v>34</v>
      </c>
      <c r="B68" s="31" t="s">
        <v>35</v>
      </c>
      <c r="C68" s="38"/>
      <c r="D68" s="32">
        <f>SUM(D69+D71+D74)</f>
        <v>96.000000000000014</v>
      </c>
      <c r="E68" s="70">
        <f>SUM(E69+E71+E74)</f>
        <v>0</v>
      </c>
    </row>
    <row r="69" spans="1:5" s="45" customFormat="1" ht="15" customHeight="1" x14ac:dyDescent="0.25">
      <c r="A69" s="97"/>
      <c r="B69" s="18" t="s">
        <v>139</v>
      </c>
      <c r="C69" s="17" t="s">
        <v>11</v>
      </c>
      <c r="D69" s="16">
        <f>SUM(D70)</f>
        <v>13.2</v>
      </c>
      <c r="E69" s="71">
        <f>SUM(E70)</f>
        <v>0</v>
      </c>
    </row>
    <row r="70" spans="1:5" s="45" customFormat="1" ht="12.75" customHeight="1" x14ac:dyDescent="0.25">
      <c r="A70" s="97"/>
      <c r="B70" s="12" t="s">
        <v>10</v>
      </c>
      <c r="C70" s="6"/>
      <c r="D70" s="11">
        <v>13.2</v>
      </c>
      <c r="E70" s="51"/>
    </row>
    <row r="71" spans="1:5" s="45" customFormat="1" ht="27" x14ac:dyDescent="0.25">
      <c r="A71" s="97"/>
      <c r="B71" s="30" t="s">
        <v>144</v>
      </c>
      <c r="C71" s="17" t="s">
        <v>23</v>
      </c>
      <c r="D71" s="23">
        <f t="shared" ref="D71" si="4">SUM(D72:D73)</f>
        <v>76.100000000000009</v>
      </c>
      <c r="E71" s="69">
        <f t="shared" ref="E71" si="5">SUM(E72:E73)</f>
        <v>0</v>
      </c>
    </row>
    <row r="72" spans="1:5" s="45" customFormat="1" ht="12.75" customHeight="1" x14ac:dyDescent="0.25">
      <c r="A72" s="98"/>
      <c r="B72" s="48" t="s">
        <v>10</v>
      </c>
      <c r="C72" s="99"/>
      <c r="D72" s="11">
        <v>74.2</v>
      </c>
      <c r="E72" s="51"/>
    </row>
    <row r="73" spans="1:5" s="45" customFormat="1" ht="12.75" customHeight="1" x14ac:dyDescent="0.25">
      <c r="A73" s="98"/>
      <c r="B73" s="50" t="s">
        <v>17</v>
      </c>
      <c r="C73" s="101"/>
      <c r="D73" s="11">
        <v>1.9</v>
      </c>
      <c r="E73" s="51"/>
    </row>
    <row r="74" spans="1:5" s="45" customFormat="1" ht="15" customHeight="1" x14ac:dyDescent="0.25">
      <c r="A74" s="97"/>
      <c r="B74" s="22" t="s">
        <v>134</v>
      </c>
      <c r="C74" s="17" t="s">
        <v>25</v>
      </c>
      <c r="D74" s="23">
        <f t="shared" ref="D74" si="6">SUM(D75)</f>
        <v>6.7</v>
      </c>
      <c r="E74" s="69">
        <f t="shared" ref="E74" si="7">SUM(E75)</f>
        <v>0</v>
      </c>
    </row>
    <row r="75" spans="1:5" s="45" customFormat="1" ht="12.75" customHeight="1" x14ac:dyDescent="0.25">
      <c r="A75" s="97"/>
      <c r="B75" s="12" t="s">
        <v>10</v>
      </c>
      <c r="C75" s="6"/>
      <c r="D75" s="11">
        <v>6.7</v>
      </c>
      <c r="E75" s="5"/>
    </row>
    <row r="76" spans="1:5" s="45" customFormat="1" ht="18" customHeight="1" x14ac:dyDescent="0.25">
      <c r="A76" s="97" t="s">
        <v>36</v>
      </c>
      <c r="B76" s="31" t="s">
        <v>37</v>
      </c>
      <c r="C76" s="36"/>
      <c r="D76" s="32">
        <f>SUM(D77+D79+D82)</f>
        <v>34.6</v>
      </c>
      <c r="E76" s="70">
        <f>SUM(E77+E79+E82)</f>
        <v>0</v>
      </c>
    </row>
    <row r="77" spans="1:5" s="45" customFormat="1" ht="15" customHeight="1" x14ac:dyDescent="0.25">
      <c r="A77" s="97"/>
      <c r="B77" s="18" t="s">
        <v>139</v>
      </c>
      <c r="C77" s="17" t="s">
        <v>11</v>
      </c>
      <c r="D77" s="16">
        <f>SUM(D78)</f>
        <v>7.2</v>
      </c>
      <c r="E77" s="71">
        <f>SUM(E78)</f>
        <v>0</v>
      </c>
    </row>
    <row r="78" spans="1:5" s="45" customFormat="1" ht="12.75" customHeight="1" x14ac:dyDescent="0.25">
      <c r="A78" s="97"/>
      <c r="B78" s="12" t="s">
        <v>10</v>
      </c>
      <c r="C78" s="6"/>
      <c r="D78" s="11">
        <v>7.2</v>
      </c>
      <c r="E78" s="51"/>
    </row>
    <row r="79" spans="1:5" s="45" customFormat="1" ht="27" x14ac:dyDescent="0.25">
      <c r="A79" s="97"/>
      <c r="B79" s="30" t="s">
        <v>146</v>
      </c>
      <c r="C79" s="17" t="s">
        <v>23</v>
      </c>
      <c r="D79" s="23">
        <f t="shared" ref="D79" si="8">SUM(D80:D81)</f>
        <v>23.700000000000003</v>
      </c>
      <c r="E79" s="69">
        <f t="shared" ref="E79" si="9">SUM(E80:E81)</f>
        <v>0</v>
      </c>
    </row>
    <row r="80" spans="1:5" s="45" customFormat="1" ht="12.75" customHeight="1" x14ac:dyDescent="0.25">
      <c r="A80" s="98"/>
      <c r="B80" s="48" t="s">
        <v>10</v>
      </c>
      <c r="C80" s="99"/>
      <c r="D80" s="11">
        <v>23.1</v>
      </c>
      <c r="E80" s="51"/>
    </row>
    <row r="81" spans="1:5" s="45" customFormat="1" ht="12.75" customHeight="1" x14ac:dyDescent="0.25">
      <c r="A81" s="98"/>
      <c r="B81" s="50" t="s">
        <v>17</v>
      </c>
      <c r="C81" s="101"/>
      <c r="D81" s="11">
        <v>0.6</v>
      </c>
      <c r="E81" s="51"/>
    </row>
    <row r="82" spans="1:5" s="45" customFormat="1" ht="15" customHeight="1" x14ac:dyDescent="0.25">
      <c r="A82" s="97"/>
      <c r="B82" s="33" t="s">
        <v>134</v>
      </c>
      <c r="C82" s="17" t="s">
        <v>25</v>
      </c>
      <c r="D82" s="23">
        <f t="shared" ref="D82" si="10">SUM(D83)</f>
        <v>3.7</v>
      </c>
      <c r="E82" s="69">
        <f t="shared" ref="E82" si="11">SUM(E83)</f>
        <v>0</v>
      </c>
    </row>
    <row r="83" spans="1:5" s="45" customFormat="1" ht="12.75" customHeight="1" x14ac:dyDescent="0.25">
      <c r="A83" s="97"/>
      <c r="B83" s="12" t="s">
        <v>10</v>
      </c>
      <c r="C83" s="6"/>
      <c r="D83" s="11">
        <v>3.7</v>
      </c>
      <c r="E83" s="5"/>
    </row>
    <row r="84" spans="1:5" s="45" customFormat="1" ht="18" customHeight="1" x14ac:dyDescent="0.25">
      <c r="A84" s="97" t="s">
        <v>38</v>
      </c>
      <c r="B84" s="31" t="s">
        <v>39</v>
      </c>
      <c r="C84" s="38"/>
      <c r="D84" s="32">
        <f>SUM(D85+D87+D90)</f>
        <v>55.199999999999996</v>
      </c>
      <c r="E84" s="70">
        <f>SUM(E85+E87+E90)</f>
        <v>0</v>
      </c>
    </row>
    <row r="85" spans="1:5" s="45" customFormat="1" ht="15" customHeight="1" x14ac:dyDescent="0.25">
      <c r="A85" s="97"/>
      <c r="B85" s="18" t="s">
        <v>139</v>
      </c>
      <c r="C85" s="17" t="s">
        <v>11</v>
      </c>
      <c r="D85" s="16">
        <f>SUM(D86)</f>
        <v>11</v>
      </c>
      <c r="E85" s="71">
        <f>SUM(E86)</f>
        <v>0</v>
      </c>
    </row>
    <row r="86" spans="1:5" s="45" customFormat="1" ht="12.75" customHeight="1" x14ac:dyDescent="0.25">
      <c r="A86" s="97"/>
      <c r="B86" s="12" t="s">
        <v>10</v>
      </c>
      <c r="C86" s="6"/>
      <c r="D86" s="11">
        <v>11</v>
      </c>
      <c r="E86" s="51"/>
    </row>
    <row r="87" spans="1:5" s="45" customFormat="1" ht="27" x14ac:dyDescent="0.25">
      <c r="A87" s="97"/>
      <c r="B87" s="30" t="s">
        <v>146</v>
      </c>
      <c r="C87" s="17" t="s">
        <v>23</v>
      </c>
      <c r="D87" s="23">
        <f t="shared" ref="D87" si="12">SUM(D88:D89)</f>
        <v>40.4</v>
      </c>
      <c r="E87" s="69">
        <f t="shared" ref="E87" si="13">SUM(E88:E89)</f>
        <v>0</v>
      </c>
    </row>
    <row r="88" spans="1:5" s="45" customFormat="1" ht="12.75" customHeight="1" x14ac:dyDescent="0.25">
      <c r="A88" s="98"/>
      <c r="B88" s="48" t="s">
        <v>10</v>
      </c>
      <c r="C88" s="99"/>
      <c r="D88" s="11">
        <v>38.4</v>
      </c>
      <c r="E88" s="51"/>
    </row>
    <row r="89" spans="1:5" s="45" customFormat="1" ht="12.75" customHeight="1" x14ac:dyDescent="0.25">
      <c r="A89" s="98"/>
      <c r="B89" s="50" t="s">
        <v>17</v>
      </c>
      <c r="C89" s="100"/>
      <c r="D89" s="11">
        <v>2</v>
      </c>
      <c r="E89" s="51"/>
    </row>
    <row r="90" spans="1:5" s="45" customFormat="1" ht="15" customHeight="1" x14ac:dyDescent="0.25">
      <c r="A90" s="97"/>
      <c r="B90" s="33" t="s">
        <v>134</v>
      </c>
      <c r="C90" s="17" t="s">
        <v>25</v>
      </c>
      <c r="D90" s="23">
        <f t="shared" ref="D90" si="14">SUM(D91)</f>
        <v>3.8</v>
      </c>
      <c r="E90" s="69">
        <f t="shared" ref="E90" si="15">SUM(E91)</f>
        <v>0</v>
      </c>
    </row>
    <row r="91" spans="1:5" s="45" customFormat="1" ht="12.75" customHeight="1" x14ac:dyDescent="0.25">
      <c r="A91" s="97"/>
      <c r="B91" s="12" t="s">
        <v>10</v>
      </c>
      <c r="C91" s="6"/>
      <c r="D91" s="11">
        <v>3.8</v>
      </c>
      <c r="E91" s="5"/>
    </row>
    <row r="92" spans="1:5" s="45" customFormat="1" ht="18" customHeight="1" x14ac:dyDescent="0.25">
      <c r="A92" s="117" t="s">
        <v>40</v>
      </c>
      <c r="B92" s="31" t="s">
        <v>41</v>
      </c>
      <c r="C92" s="38"/>
      <c r="D92" s="32">
        <f>SUM(D93+D95+D98)</f>
        <v>45.2</v>
      </c>
      <c r="E92" s="70">
        <f>SUM(E93+E95+E98)</f>
        <v>0</v>
      </c>
    </row>
    <row r="93" spans="1:5" s="45" customFormat="1" ht="15" customHeight="1" x14ac:dyDescent="0.25">
      <c r="A93" s="117"/>
      <c r="B93" s="18" t="s">
        <v>139</v>
      </c>
      <c r="C93" s="17" t="s">
        <v>11</v>
      </c>
      <c r="D93" s="16">
        <f>SUM(D94)</f>
        <v>9.6999999999999993</v>
      </c>
      <c r="E93" s="71">
        <f>SUM(E94)</f>
        <v>0</v>
      </c>
    </row>
    <row r="94" spans="1:5" s="45" customFormat="1" ht="12.75" customHeight="1" x14ac:dyDescent="0.25">
      <c r="A94" s="117"/>
      <c r="B94" s="12" t="s">
        <v>10</v>
      </c>
      <c r="C94" s="6"/>
      <c r="D94" s="11">
        <v>9.6999999999999993</v>
      </c>
      <c r="E94" s="51"/>
    </row>
    <row r="95" spans="1:5" s="45" customFormat="1" ht="27" x14ac:dyDescent="0.25">
      <c r="A95" s="117"/>
      <c r="B95" s="30" t="s">
        <v>144</v>
      </c>
      <c r="C95" s="17" t="s">
        <v>23</v>
      </c>
      <c r="D95" s="23">
        <f t="shared" ref="D95" si="16">SUM(D96:D97)</f>
        <v>30.3</v>
      </c>
      <c r="E95" s="69">
        <f t="shared" ref="E95" si="17">SUM(E96:E97)</f>
        <v>0</v>
      </c>
    </row>
    <row r="96" spans="1:5" s="45" customFormat="1" ht="12.75" customHeight="1" x14ac:dyDescent="0.25">
      <c r="A96" s="118"/>
      <c r="B96" s="48" t="s">
        <v>10</v>
      </c>
      <c r="C96" s="99"/>
      <c r="D96" s="11">
        <v>29.1</v>
      </c>
      <c r="E96" s="51"/>
    </row>
    <row r="97" spans="1:5" s="45" customFormat="1" ht="12.75" customHeight="1" x14ac:dyDescent="0.25">
      <c r="A97" s="118"/>
      <c r="B97" s="50" t="s">
        <v>17</v>
      </c>
      <c r="C97" s="100"/>
      <c r="D97" s="11">
        <v>1.2</v>
      </c>
      <c r="E97" s="51"/>
    </row>
    <row r="98" spans="1:5" s="45" customFormat="1" ht="15" customHeight="1" x14ac:dyDescent="0.25">
      <c r="A98" s="117"/>
      <c r="B98" s="33" t="s">
        <v>134</v>
      </c>
      <c r="C98" s="17" t="s">
        <v>25</v>
      </c>
      <c r="D98" s="23">
        <f t="shared" ref="D98" si="18">SUM(D99)</f>
        <v>5.2</v>
      </c>
      <c r="E98" s="69">
        <f t="shared" ref="E98" si="19">SUM(E99)</f>
        <v>0</v>
      </c>
    </row>
    <row r="99" spans="1:5" s="45" customFormat="1" ht="12.75" customHeight="1" x14ac:dyDescent="0.25">
      <c r="A99" s="117"/>
      <c r="B99" s="12" t="s">
        <v>10</v>
      </c>
      <c r="C99" s="6"/>
      <c r="D99" s="11">
        <v>5.2</v>
      </c>
      <c r="E99" s="5"/>
    </row>
    <row r="100" spans="1:5" s="45" customFormat="1" ht="18" customHeight="1" x14ac:dyDescent="0.25">
      <c r="A100" s="117" t="s">
        <v>42</v>
      </c>
      <c r="B100" s="31" t="s">
        <v>43</v>
      </c>
      <c r="C100" s="36"/>
      <c r="D100" s="32">
        <f>SUM(D101+D103+D106)</f>
        <v>59.8</v>
      </c>
      <c r="E100" s="70">
        <f>SUM(E101+E103+E106)</f>
        <v>0</v>
      </c>
    </row>
    <row r="101" spans="1:5" s="45" customFormat="1" ht="15" customHeight="1" x14ac:dyDescent="0.25">
      <c r="A101" s="117"/>
      <c r="B101" s="18" t="s">
        <v>139</v>
      </c>
      <c r="C101" s="17" t="s">
        <v>11</v>
      </c>
      <c r="D101" s="16">
        <f>SUM(D102)</f>
        <v>15.8</v>
      </c>
      <c r="E101" s="71">
        <f>SUM(E102)</f>
        <v>0</v>
      </c>
    </row>
    <row r="102" spans="1:5" s="45" customFormat="1" ht="12.75" customHeight="1" x14ac:dyDescent="0.25">
      <c r="A102" s="117"/>
      <c r="B102" s="12" t="s">
        <v>10</v>
      </c>
      <c r="C102" s="6"/>
      <c r="D102" s="11">
        <v>15.8</v>
      </c>
      <c r="E102" s="51"/>
    </row>
    <row r="103" spans="1:5" s="45" customFormat="1" ht="27" x14ac:dyDescent="0.25">
      <c r="A103" s="117"/>
      <c r="B103" s="30" t="s">
        <v>146</v>
      </c>
      <c r="C103" s="17" t="s">
        <v>23</v>
      </c>
      <c r="D103" s="23">
        <f t="shared" ref="D103" si="20">SUM(D104:D105)</f>
        <v>40.5</v>
      </c>
      <c r="E103" s="69">
        <f t="shared" ref="E103" si="21">SUM(E104:E105)</f>
        <v>0</v>
      </c>
    </row>
    <row r="104" spans="1:5" s="45" customFormat="1" ht="12.75" customHeight="1" x14ac:dyDescent="0.25">
      <c r="A104" s="118"/>
      <c r="B104" s="48" t="s">
        <v>10</v>
      </c>
      <c r="C104" s="99"/>
      <c r="D104" s="11">
        <v>33.299999999999997</v>
      </c>
      <c r="E104" s="51"/>
    </row>
    <row r="105" spans="1:5" s="45" customFormat="1" ht="12.75" customHeight="1" x14ac:dyDescent="0.25">
      <c r="A105" s="118"/>
      <c r="B105" s="50" t="s">
        <v>17</v>
      </c>
      <c r="C105" s="100"/>
      <c r="D105" s="11">
        <v>7.2</v>
      </c>
      <c r="E105" s="51"/>
    </row>
    <row r="106" spans="1:5" s="45" customFormat="1" ht="15" customHeight="1" x14ac:dyDescent="0.25">
      <c r="A106" s="117"/>
      <c r="B106" s="33" t="s">
        <v>134</v>
      </c>
      <c r="C106" s="17" t="s">
        <v>25</v>
      </c>
      <c r="D106" s="23">
        <f t="shared" ref="D106" si="22">SUM(D107)</f>
        <v>3.5</v>
      </c>
      <c r="E106" s="69">
        <f t="shared" ref="E106" si="23">SUM(E107)</f>
        <v>0</v>
      </c>
    </row>
    <row r="107" spans="1:5" s="45" customFormat="1" ht="12.75" customHeight="1" x14ac:dyDescent="0.25">
      <c r="A107" s="117"/>
      <c r="B107" s="12" t="s">
        <v>10</v>
      </c>
      <c r="C107" s="6"/>
      <c r="D107" s="11">
        <v>3.5</v>
      </c>
      <c r="E107" s="5"/>
    </row>
    <row r="108" spans="1:5" s="45" customFormat="1" ht="18" customHeight="1" x14ac:dyDescent="0.25">
      <c r="A108" s="117" t="s">
        <v>44</v>
      </c>
      <c r="B108" s="31" t="s">
        <v>45</v>
      </c>
      <c r="C108" s="38"/>
      <c r="D108" s="32">
        <f>SUM(D109+D111+D114)</f>
        <v>35</v>
      </c>
      <c r="E108" s="70">
        <f>SUM(E109+E111+E114)</f>
        <v>0</v>
      </c>
    </row>
    <row r="109" spans="1:5" s="45" customFormat="1" ht="15" customHeight="1" x14ac:dyDescent="0.25">
      <c r="A109" s="117"/>
      <c r="B109" s="18" t="s">
        <v>139</v>
      </c>
      <c r="C109" s="17" t="s">
        <v>11</v>
      </c>
      <c r="D109" s="16">
        <f>SUM(D110)</f>
        <v>8.6</v>
      </c>
      <c r="E109" s="71">
        <f>SUM(E110)</f>
        <v>0</v>
      </c>
    </row>
    <row r="110" spans="1:5" s="45" customFormat="1" ht="12.95" customHeight="1" x14ac:dyDescent="0.25">
      <c r="A110" s="117"/>
      <c r="B110" s="12" t="s">
        <v>10</v>
      </c>
      <c r="C110" s="6"/>
      <c r="D110" s="11">
        <v>8.6</v>
      </c>
      <c r="E110" s="51"/>
    </row>
    <row r="111" spans="1:5" s="45" customFormat="1" ht="27" x14ac:dyDescent="0.25">
      <c r="A111" s="117"/>
      <c r="B111" s="30" t="s">
        <v>146</v>
      </c>
      <c r="C111" s="17" t="s">
        <v>23</v>
      </c>
      <c r="D111" s="23">
        <f t="shared" ref="D111" si="24">SUM(D112:D113)</f>
        <v>23.2</v>
      </c>
      <c r="E111" s="69">
        <f t="shared" ref="E111" si="25">SUM(E112:E113)</f>
        <v>0</v>
      </c>
    </row>
    <row r="112" spans="1:5" s="45" customFormat="1" ht="12.95" customHeight="1" x14ac:dyDescent="0.25">
      <c r="A112" s="118"/>
      <c r="B112" s="48" t="s">
        <v>10</v>
      </c>
      <c r="C112" s="99"/>
      <c r="D112" s="11">
        <v>22.5</v>
      </c>
      <c r="E112" s="11"/>
    </row>
    <row r="113" spans="1:5" s="45" customFormat="1" ht="12.95" customHeight="1" x14ac:dyDescent="0.25">
      <c r="A113" s="118"/>
      <c r="B113" s="50" t="s">
        <v>17</v>
      </c>
      <c r="C113" s="101"/>
      <c r="D113" s="11">
        <v>0.7</v>
      </c>
      <c r="E113" s="11"/>
    </row>
    <row r="114" spans="1:5" s="45" customFormat="1" ht="15" customHeight="1" x14ac:dyDescent="0.25">
      <c r="A114" s="117"/>
      <c r="B114" s="33" t="s">
        <v>147</v>
      </c>
      <c r="C114" s="17" t="s">
        <v>25</v>
      </c>
      <c r="D114" s="23">
        <f t="shared" ref="D114" si="26">SUM(D115)</f>
        <v>3.2</v>
      </c>
      <c r="E114" s="69">
        <f t="shared" ref="E114" si="27">SUM(E115)</f>
        <v>0</v>
      </c>
    </row>
    <row r="115" spans="1:5" s="45" customFormat="1" ht="12.95" customHeight="1" x14ac:dyDescent="0.25">
      <c r="A115" s="117"/>
      <c r="B115" s="12" t="s">
        <v>10</v>
      </c>
      <c r="C115" s="6"/>
      <c r="D115" s="11">
        <v>3.2</v>
      </c>
      <c r="E115" s="5"/>
    </row>
    <row r="116" spans="1:5" s="45" customFormat="1" ht="18" customHeight="1" x14ac:dyDescent="0.25">
      <c r="A116" s="117" t="s">
        <v>46</v>
      </c>
      <c r="B116" s="31" t="s">
        <v>47</v>
      </c>
      <c r="C116" s="38"/>
      <c r="D116" s="32">
        <f>SUM(D117+D119+D122)</f>
        <v>71.399999999999991</v>
      </c>
      <c r="E116" s="70">
        <f>SUM(E117+E119+E122)</f>
        <v>0</v>
      </c>
    </row>
    <row r="117" spans="1:5" s="45" customFormat="1" ht="15" customHeight="1" x14ac:dyDescent="0.25">
      <c r="A117" s="117"/>
      <c r="B117" s="18" t="s">
        <v>139</v>
      </c>
      <c r="C117" s="17" t="s">
        <v>11</v>
      </c>
      <c r="D117" s="16">
        <f>SUM(D118)</f>
        <v>11.7</v>
      </c>
      <c r="E117" s="71">
        <f>SUM(E118)</f>
        <v>0</v>
      </c>
    </row>
    <row r="118" spans="1:5" s="45" customFormat="1" ht="12.75" customHeight="1" x14ac:dyDescent="0.25">
      <c r="A118" s="117"/>
      <c r="B118" s="12" t="s">
        <v>10</v>
      </c>
      <c r="C118" s="6"/>
      <c r="D118" s="11">
        <v>11.7</v>
      </c>
      <c r="E118" s="51"/>
    </row>
    <row r="119" spans="1:5" s="45" customFormat="1" ht="27" x14ac:dyDescent="0.25">
      <c r="A119" s="117"/>
      <c r="B119" s="30" t="s">
        <v>144</v>
      </c>
      <c r="C119" s="17" t="s">
        <v>23</v>
      </c>
      <c r="D119" s="23">
        <f t="shared" ref="D119" si="28">SUM(D120:D121)</f>
        <v>54.099999999999994</v>
      </c>
      <c r="E119" s="69">
        <f t="shared" ref="E119" si="29">SUM(E120:E121)</f>
        <v>0</v>
      </c>
    </row>
    <row r="120" spans="1:5" s="45" customFormat="1" ht="12.75" customHeight="1" x14ac:dyDescent="0.25">
      <c r="A120" s="118"/>
      <c r="B120" s="48" t="s">
        <v>10</v>
      </c>
      <c r="C120" s="99"/>
      <c r="D120" s="11">
        <v>50.8</v>
      </c>
      <c r="E120" s="51"/>
    </row>
    <row r="121" spans="1:5" s="45" customFormat="1" ht="12.75" customHeight="1" x14ac:dyDescent="0.25">
      <c r="A121" s="118"/>
      <c r="B121" s="50" t="s">
        <v>17</v>
      </c>
      <c r="C121" s="100"/>
      <c r="D121" s="11">
        <v>3.3</v>
      </c>
      <c r="E121" s="51"/>
    </row>
    <row r="122" spans="1:5" s="45" customFormat="1" ht="15" customHeight="1" x14ac:dyDescent="0.25">
      <c r="A122" s="117"/>
      <c r="B122" s="33" t="s">
        <v>134</v>
      </c>
      <c r="C122" s="17" t="s">
        <v>25</v>
      </c>
      <c r="D122" s="23">
        <f t="shared" ref="D122" si="30">SUM(D123)</f>
        <v>5.6</v>
      </c>
      <c r="E122" s="69">
        <f t="shared" ref="E122" si="31">SUM(E123)</f>
        <v>0</v>
      </c>
    </row>
    <row r="123" spans="1:5" s="45" customFormat="1" ht="12.75" customHeight="1" x14ac:dyDescent="0.25">
      <c r="A123" s="117"/>
      <c r="B123" s="12" t="s">
        <v>10</v>
      </c>
      <c r="C123" s="6"/>
      <c r="D123" s="11">
        <v>5.6</v>
      </c>
      <c r="E123" s="5"/>
    </row>
    <row r="124" spans="1:5" s="45" customFormat="1" ht="18" customHeight="1" x14ac:dyDescent="0.25">
      <c r="A124" s="119" t="s">
        <v>48</v>
      </c>
      <c r="B124" s="31" t="s">
        <v>49</v>
      </c>
      <c r="C124" s="38"/>
      <c r="D124" s="32">
        <f>SUM(D125+D127+D130)</f>
        <v>52.800000000000004</v>
      </c>
      <c r="E124" s="70">
        <f>SUM(E125+E127+E130)</f>
        <v>0</v>
      </c>
    </row>
    <row r="125" spans="1:5" s="45" customFormat="1" ht="15" customHeight="1" x14ac:dyDescent="0.25">
      <c r="A125" s="120"/>
      <c r="B125" s="18" t="s">
        <v>139</v>
      </c>
      <c r="C125" s="17" t="s">
        <v>11</v>
      </c>
      <c r="D125" s="16">
        <f>SUM(D126)</f>
        <v>8.6</v>
      </c>
      <c r="E125" s="71">
        <f>SUM(E126)</f>
        <v>0</v>
      </c>
    </row>
    <row r="126" spans="1:5" s="45" customFormat="1" ht="12.75" customHeight="1" x14ac:dyDescent="0.25">
      <c r="A126" s="120"/>
      <c r="B126" s="12" t="s">
        <v>10</v>
      </c>
      <c r="C126" s="6"/>
      <c r="D126" s="11">
        <v>8.6</v>
      </c>
      <c r="E126" s="51"/>
    </row>
    <row r="127" spans="1:5" s="45" customFormat="1" ht="27" x14ac:dyDescent="0.25">
      <c r="A127" s="120"/>
      <c r="B127" s="30" t="s">
        <v>146</v>
      </c>
      <c r="C127" s="17" t="s">
        <v>23</v>
      </c>
      <c r="D127" s="23">
        <f t="shared" ref="D127" si="32">SUM(D128:D129)</f>
        <v>37.6</v>
      </c>
      <c r="E127" s="69">
        <f t="shared" ref="E127" si="33">SUM(E128:E129)</f>
        <v>0</v>
      </c>
    </row>
    <row r="128" spans="1:5" s="45" customFormat="1" ht="12.75" customHeight="1" x14ac:dyDescent="0.25">
      <c r="A128" s="120"/>
      <c r="B128" s="48" t="s">
        <v>10</v>
      </c>
      <c r="C128" s="99"/>
      <c r="D128" s="11">
        <v>36.4</v>
      </c>
      <c r="E128" s="51"/>
    </row>
    <row r="129" spans="1:5" s="45" customFormat="1" ht="12.75" customHeight="1" x14ac:dyDescent="0.25">
      <c r="A129" s="120"/>
      <c r="B129" s="50" t="s">
        <v>17</v>
      </c>
      <c r="C129" s="100"/>
      <c r="D129" s="11">
        <v>1.2</v>
      </c>
      <c r="E129" s="51"/>
    </row>
    <row r="130" spans="1:5" s="45" customFormat="1" ht="15" customHeight="1" x14ac:dyDescent="0.25">
      <c r="A130" s="120"/>
      <c r="B130" s="33" t="s">
        <v>134</v>
      </c>
      <c r="C130" s="17" t="s">
        <v>25</v>
      </c>
      <c r="D130" s="23">
        <f t="shared" ref="D130" si="34">SUM(D131)</f>
        <v>6.6</v>
      </c>
      <c r="E130" s="69">
        <f t="shared" ref="E130" si="35">SUM(E131)</f>
        <v>0</v>
      </c>
    </row>
    <row r="131" spans="1:5" s="45" customFormat="1" ht="12.75" customHeight="1" x14ac:dyDescent="0.25">
      <c r="A131" s="120"/>
      <c r="B131" s="12" t="s">
        <v>10</v>
      </c>
      <c r="C131" s="6"/>
      <c r="D131" s="11">
        <v>6.6</v>
      </c>
      <c r="E131" s="5"/>
    </row>
    <row r="132" spans="1:5" s="45" customFormat="1" ht="18" customHeight="1" x14ac:dyDescent="0.25">
      <c r="A132" s="117" t="s">
        <v>50</v>
      </c>
      <c r="B132" s="31" t="s">
        <v>51</v>
      </c>
      <c r="C132" s="38"/>
      <c r="D132" s="32">
        <f>SUM(D133+D135+D138)</f>
        <v>26.7</v>
      </c>
      <c r="E132" s="70">
        <f>SUM(E133+E135+E138)</f>
        <v>0</v>
      </c>
    </row>
    <row r="133" spans="1:5" s="45" customFormat="1" ht="15" customHeight="1" x14ac:dyDescent="0.25">
      <c r="A133" s="117"/>
      <c r="B133" s="18" t="s">
        <v>139</v>
      </c>
      <c r="C133" s="17" t="s">
        <v>11</v>
      </c>
      <c r="D133" s="16">
        <f>SUM(D134)</f>
        <v>5.3</v>
      </c>
      <c r="E133" s="71">
        <f>SUM(E134)</f>
        <v>0</v>
      </c>
    </row>
    <row r="134" spans="1:5" s="45" customFormat="1" ht="12.75" customHeight="1" x14ac:dyDescent="0.25">
      <c r="A134" s="117"/>
      <c r="B134" s="12" t="s">
        <v>10</v>
      </c>
      <c r="C134" s="6"/>
      <c r="D134" s="11">
        <v>5.3</v>
      </c>
      <c r="E134" s="51"/>
    </row>
    <row r="135" spans="1:5" s="45" customFormat="1" ht="27" x14ac:dyDescent="0.25">
      <c r="A135" s="117"/>
      <c r="B135" s="30" t="s">
        <v>146</v>
      </c>
      <c r="C135" s="17" t="s">
        <v>23</v>
      </c>
      <c r="D135" s="23">
        <f t="shared" ref="D135" si="36">SUM(D136:D137)</f>
        <v>17.599999999999998</v>
      </c>
      <c r="E135" s="69">
        <f t="shared" ref="E135" si="37">SUM(E136:E137)</f>
        <v>0</v>
      </c>
    </row>
    <row r="136" spans="1:5" s="45" customFormat="1" ht="12.75" customHeight="1" x14ac:dyDescent="0.25">
      <c r="A136" s="118"/>
      <c r="B136" s="48" t="s">
        <v>10</v>
      </c>
      <c r="C136" s="99"/>
      <c r="D136" s="11">
        <v>15.2</v>
      </c>
      <c r="E136" s="51"/>
    </row>
    <row r="137" spans="1:5" s="45" customFormat="1" ht="12.75" customHeight="1" x14ac:dyDescent="0.25">
      <c r="A137" s="118"/>
      <c r="B137" s="50" t="s">
        <v>17</v>
      </c>
      <c r="C137" s="101"/>
      <c r="D137" s="11">
        <v>2.4</v>
      </c>
      <c r="E137" s="51"/>
    </row>
    <row r="138" spans="1:5" s="45" customFormat="1" ht="15" customHeight="1" x14ac:dyDescent="0.25">
      <c r="A138" s="117"/>
      <c r="B138" s="33" t="s">
        <v>147</v>
      </c>
      <c r="C138" s="17" t="s">
        <v>25</v>
      </c>
      <c r="D138" s="23">
        <f t="shared" ref="D138" si="38">SUM(D139)</f>
        <v>3.8</v>
      </c>
      <c r="E138" s="69">
        <f t="shared" ref="E138" si="39">SUM(E139)</f>
        <v>0</v>
      </c>
    </row>
    <row r="139" spans="1:5" s="45" customFormat="1" ht="12.75" customHeight="1" x14ac:dyDescent="0.25">
      <c r="A139" s="117"/>
      <c r="B139" s="12" t="s">
        <v>10</v>
      </c>
      <c r="C139" s="6"/>
      <c r="D139" s="11">
        <v>3.8</v>
      </c>
      <c r="E139" s="5"/>
    </row>
    <row r="140" spans="1:5" s="45" customFormat="1" ht="18" customHeight="1" x14ac:dyDescent="0.25">
      <c r="A140" s="97" t="s">
        <v>52</v>
      </c>
      <c r="B140" s="31" t="s">
        <v>53</v>
      </c>
      <c r="C140" s="38"/>
      <c r="D140" s="32">
        <f>SUM(D141+D143+D146)</f>
        <v>44.6</v>
      </c>
      <c r="E140" s="70">
        <f>SUM(E141+E143+E146)</f>
        <v>0</v>
      </c>
    </row>
    <row r="141" spans="1:5" s="45" customFormat="1" ht="15" customHeight="1" x14ac:dyDescent="0.25">
      <c r="A141" s="97"/>
      <c r="B141" s="18" t="s">
        <v>139</v>
      </c>
      <c r="C141" s="17" t="s">
        <v>11</v>
      </c>
      <c r="D141" s="16">
        <f>SUM(D142)</f>
        <v>9.6</v>
      </c>
      <c r="E141" s="71">
        <f>SUM(E142)</f>
        <v>0</v>
      </c>
    </row>
    <row r="142" spans="1:5" s="45" customFormat="1" ht="12.75" customHeight="1" x14ac:dyDescent="0.25">
      <c r="A142" s="97"/>
      <c r="B142" s="12" t="s">
        <v>10</v>
      </c>
      <c r="C142" s="6"/>
      <c r="D142" s="11">
        <v>9.6</v>
      </c>
      <c r="E142" s="51"/>
    </row>
    <row r="143" spans="1:5" s="45" customFormat="1" ht="27" x14ac:dyDescent="0.25">
      <c r="A143" s="97"/>
      <c r="B143" s="30" t="s">
        <v>146</v>
      </c>
      <c r="C143" s="17" t="s">
        <v>23</v>
      </c>
      <c r="D143" s="23">
        <f t="shared" ref="D143" si="40">SUM(D144:D145)</f>
        <v>30.9</v>
      </c>
      <c r="E143" s="69">
        <f t="shared" ref="E143" si="41">SUM(E144:E145)</f>
        <v>0</v>
      </c>
    </row>
    <row r="144" spans="1:5" s="45" customFormat="1" ht="12.75" customHeight="1" x14ac:dyDescent="0.25">
      <c r="A144" s="98"/>
      <c r="B144" s="48" t="s">
        <v>10</v>
      </c>
      <c r="C144" s="99"/>
      <c r="D144" s="11">
        <v>28</v>
      </c>
      <c r="E144" s="51"/>
    </row>
    <row r="145" spans="1:5" s="45" customFormat="1" ht="12.75" customHeight="1" x14ac:dyDescent="0.25">
      <c r="A145" s="98"/>
      <c r="B145" s="50" t="s">
        <v>17</v>
      </c>
      <c r="C145" s="100"/>
      <c r="D145" s="11">
        <v>2.9</v>
      </c>
      <c r="E145" s="51"/>
    </row>
    <row r="146" spans="1:5" s="45" customFormat="1" ht="15" customHeight="1" x14ac:dyDescent="0.25">
      <c r="A146" s="97"/>
      <c r="B146" s="33" t="s">
        <v>147</v>
      </c>
      <c r="C146" s="17" t="s">
        <v>25</v>
      </c>
      <c r="D146" s="23">
        <f t="shared" ref="D146" si="42">SUM(D147)</f>
        <v>4.0999999999999996</v>
      </c>
      <c r="E146" s="69">
        <f t="shared" ref="E146" si="43">SUM(E147)</f>
        <v>0</v>
      </c>
    </row>
    <row r="147" spans="1:5" s="45" customFormat="1" ht="12.75" customHeight="1" x14ac:dyDescent="0.25">
      <c r="A147" s="97"/>
      <c r="B147" s="12" t="s">
        <v>10</v>
      </c>
      <c r="C147" s="6"/>
      <c r="D147" s="11">
        <v>4.0999999999999996</v>
      </c>
      <c r="E147" s="5"/>
    </row>
    <row r="148" spans="1:5" s="45" customFormat="1" ht="18" customHeight="1" x14ac:dyDescent="0.25">
      <c r="A148" s="97" t="s">
        <v>54</v>
      </c>
      <c r="B148" s="31" t="s">
        <v>55</v>
      </c>
      <c r="C148" s="38"/>
      <c r="D148" s="32">
        <f>SUM(D149+D151+D154)</f>
        <v>69.7</v>
      </c>
      <c r="E148" s="70">
        <f>SUM(E149+E151+E154)</f>
        <v>0</v>
      </c>
    </row>
    <row r="149" spans="1:5" s="45" customFormat="1" ht="15" customHeight="1" x14ac:dyDescent="0.25">
      <c r="A149" s="97"/>
      <c r="B149" s="18" t="s">
        <v>139</v>
      </c>
      <c r="C149" s="17" t="s">
        <v>11</v>
      </c>
      <c r="D149" s="16">
        <f>SUM(D150)</f>
        <v>15.4</v>
      </c>
      <c r="E149" s="71">
        <f>SUM(E150)</f>
        <v>0</v>
      </c>
    </row>
    <row r="150" spans="1:5" s="45" customFormat="1" ht="12.75" customHeight="1" x14ac:dyDescent="0.25">
      <c r="A150" s="97"/>
      <c r="B150" s="12" t="s">
        <v>10</v>
      </c>
      <c r="C150" s="6"/>
      <c r="D150" s="11">
        <v>15.4</v>
      </c>
      <c r="E150" s="51"/>
    </row>
    <row r="151" spans="1:5" s="45" customFormat="1" ht="27" x14ac:dyDescent="0.25">
      <c r="A151" s="97"/>
      <c r="B151" s="30" t="s">
        <v>144</v>
      </c>
      <c r="C151" s="17" t="s">
        <v>23</v>
      </c>
      <c r="D151" s="23">
        <f t="shared" ref="D151" si="44">SUM(D152:D153)</f>
        <v>50.2</v>
      </c>
      <c r="E151" s="69">
        <f t="shared" ref="E151" si="45">SUM(E152:E153)</f>
        <v>0</v>
      </c>
    </row>
    <row r="152" spans="1:5" s="45" customFormat="1" ht="12.75" customHeight="1" x14ac:dyDescent="0.25">
      <c r="A152" s="98"/>
      <c r="B152" s="48" t="s">
        <v>10</v>
      </c>
      <c r="C152" s="99"/>
      <c r="D152" s="11">
        <v>40.9</v>
      </c>
      <c r="E152" s="51"/>
    </row>
    <row r="153" spans="1:5" s="45" customFormat="1" ht="12.75" customHeight="1" x14ac:dyDescent="0.25">
      <c r="A153" s="98"/>
      <c r="B153" s="50" t="s">
        <v>17</v>
      </c>
      <c r="C153" s="100"/>
      <c r="D153" s="11">
        <v>9.3000000000000007</v>
      </c>
      <c r="E153" s="51"/>
    </row>
    <row r="154" spans="1:5" s="45" customFormat="1" ht="15" customHeight="1" x14ac:dyDescent="0.25">
      <c r="A154" s="97"/>
      <c r="B154" s="33" t="s">
        <v>147</v>
      </c>
      <c r="C154" s="17" t="s">
        <v>25</v>
      </c>
      <c r="D154" s="23">
        <f t="shared" ref="D154" si="46">SUM(D155)</f>
        <v>4.0999999999999996</v>
      </c>
      <c r="E154" s="69">
        <f t="shared" ref="E154" si="47">SUM(E155)</f>
        <v>0</v>
      </c>
    </row>
    <row r="155" spans="1:5" s="45" customFormat="1" ht="12.75" customHeight="1" x14ac:dyDescent="0.25">
      <c r="A155" s="97"/>
      <c r="B155" s="12" t="s">
        <v>10</v>
      </c>
      <c r="C155" s="6"/>
      <c r="D155" s="11">
        <v>4.0999999999999996</v>
      </c>
      <c r="E155" s="5"/>
    </row>
    <row r="156" spans="1:5" s="45" customFormat="1" ht="18" customHeight="1" x14ac:dyDescent="0.25">
      <c r="A156" s="97" t="s">
        <v>56</v>
      </c>
      <c r="B156" s="72" t="s">
        <v>57</v>
      </c>
      <c r="C156" s="36"/>
      <c r="D156" s="32">
        <f>SUM(D158:D160)</f>
        <v>1102.0999999999999</v>
      </c>
      <c r="E156" s="32">
        <f>SUM(E158:E160)</f>
        <v>1016.9999999999999</v>
      </c>
    </row>
    <row r="157" spans="1:5" s="45" customFormat="1" ht="15" customHeight="1" x14ac:dyDescent="0.25">
      <c r="A157" s="98"/>
      <c r="B157" s="18" t="s">
        <v>139</v>
      </c>
      <c r="C157" s="17" t="s">
        <v>11</v>
      </c>
      <c r="D157" s="16">
        <f t="shared" ref="D157:E157" si="48">SUM(D158:D160)</f>
        <v>1102.0999999999999</v>
      </c>
      <c r="E157" s="16">
        <f t="shared" si="48"/>
        <v>1016.9999999999999</v>
      </c>
    </row>
    <row r="158" spans="1:5" s="45" customFormat="1" ht="12.75" customHeight="1" x14ac:dyDescent="0.25">
      <c r="A158" s="98"/>
      <c r="B158" s="56" t="s">
        <v>15</v>
      </c>
      <c r="C158" s="99"/>
      <c r="D158" s="11">
        <v>1061.2</v>
      </c>
      <c r="E158" s="11">
        <v>982.8</v>
      </c>
    </row>
    <row r="159" spans="1:5" s="45" customFormat="1" ht="12.75" customHeight="1" x14ac:dyDescent="0.25">
      <c r="A159" s="98"/>
      <c r="B159" s="49" t="s">
        <v>64</v>
      </c>
      <c r="C159" s="100"/>
      <c r="D159" s="11">
        <v>1.3</v>
      </c>
      <c r="E159" s="11">
        <v>1.3</v>
      </c>
    </row>
    <row r="160" spans="1:5" s="45" customFormat="1" ht="12.75" customHeight="1" x14ac:dyDescent="0.25">
      <c r="A160" s="98"/>
      <c r="B160" s="50" t="s">
        <v>10</v>
      </c>
      <c r="C160" s="100"/>
      <c r="D160" s="11">
        <v>39.6</v>
      </c>
      <c r="E160" s="11">
        <v>32.9</v>
      </c>
    </row>
    <row r="161" spans="1:5" s="45" customFormat="1" ht="18" customHeight="1" x14ac:dyDescent="0.25">
      <c r="A161" s="97" t="s">
        <v>58</v>
      </c>
      <c r="B161" s="35" t="s">
        <v>59</v>
      </c>
      <c r="C161" s="38"/>
      <c r="D161" s="32">
        <f t="shared" ref="D161:E161" si="49">SUM(D162+D164)</f>
        <v>1222.7</v>
      </c>
      <c r="E161" s="32">
        <f t="shared" si="49"/>
        <v>1026.5999999999999</v>
      </c>
    </row>
    <row r="162" spans="1:5" s="45" customFormat="1" ht="15" customHeight="1" x14ac:dyDescent="0.25">
      <c r="A162" s="97"/>
      <c r="B162" s="18" t="s">
        <v>139</v>
      </c>
      <c r="C162" s="17" t="s">
        <v>11</v>
      </c>
      <c r="D162" s="16">
        <f>SUM(D163)</f>
        <v>40</v>
      </c>
      <c r="E162" s="71">
        <f>SUM(E163)</f>
        <v>0</v>
      </c>
    </row>
    <row r="163" spans="1:5" s="45" customFormat="1" ht="12.75" customHeight="1" x14ac:dyDescent="0.25">
      <c r="A163" s="97"/>
      <c r="B163" s="74" t="s">
        <v>15</v>
      </c>
      <c r="C163" s="6"/>
      <c r="D163" s="11">
        <v>40</v>
      </c>
      <c r="E163" s="11"/>
    </row>
    <row r="164" spans="1:5" s="45" customFormat="1" ht="30.75" customHeight="1" x14ac:dyDescent="0.25">
      <c r="A164" s="98"/>
      <c r="B164" s="22" t="s">
        <v>143</v>
      </c>
      <c r="C164" s="21" t="s">
        <v>18</v>
      </c>
      <c r="D164" s="23">
        <f>SUM(D165:D168)</f>
        <v>1182.7</v>
      </c>
      <c r="E164" s="23">
        <f>SUM(E165:E168)</f>
        <v>1026.5999999999999</v>
      </c>
    </row>
    <row r="165" spans="1:5" s="45" customFormat="1" ht="12.75" customHeight="1" x14ac:dyDescent="0.25">
      <c r="A165" s="98"/>
      <c r="B165" s="49" t="s">
        <v>20</v>
      </c>
      <c r="C165" s="100"/>
      <c r="D165" s="11">
        <v>733</v>
      </c>
      <c r="E165" s="11">
        <v>698.4</v>
      </c>
    </row>
    <row r="166" spans="1:5" s="45" customFormat="1" ht="12.75" customHeight="1" x14ac:dyDescent="0.25">
      <c r="A166" s="98"/>
      <c r="B166" s="49" t="s">
        <v>153</v>
      </c>
      <c r="C166" s="100"/>
      <c r="D166" s="11">
        <v>4.7</v>
      </c>
      <c r="E166" s="11">
        <v>4.5999999999999996</v>
      </c>
    </row>
    <row r="167" spans="1:5" s="45" customFormat="1" ht="12.75" customHeight="1" x14ac:dyDescent="0.25">
      <c r="A167" s="98"/>
      <c r="B167" s="49" t="s">
        <v>10</v>
      </c>
      <c r="C167" s="100"/>
      <c r="D167" s="11">
        <v>442.3</v>
      </c>
      <c r="E167" s="11">
        <v>323.60000000000002</v>
      </c>
    </row>
    <row r="168" spans="1:5" s="45" customFormat="1" ht="12.75" customHeight="1" x14ac:dyDescent="0.25">
      <c r="A168" s="98"/>
      <c r="B168" s="50" t="s">
        <v>17</v>
      </c>
      <c r="C168" s="101"/>
      <c r="D168" s="11">
        <v>2.7</v>
      </c>
      <c r="E168" s="51"/>
    </row>
    <row r="169" spans="1:5" s="45" customFormat="1" ht="18" customHeight="1" x14ac:dyDescent="0.25">
      <c r="A169" s="97" t="s">
        <v>60</v>
      </c>
      <c r="B169" s="35" t="s">
        <v>61</v>
      </c>
      <c r="C169" s="38"/>
      <c r="D169" s="32">
        <f t="shared" ref="D169:E169" si="50">SUM(D170+D172)</f>
        <v>779.5</v>
      </c>
      <c r="E169" s="32">
        <f t="shared" si="50"/>
        <v>661.90000000000009</v>
      </c>
    </row>
    <row r="170" spans="1:5" s="45" customFormat="1" ht="15" customHeight="1" x14ac:dyDescent="0.25">
      <c r="A170" s="97"/>
      <c r="B170" s="18" t="s">
        <v>139</v>
      </c>
      <c r="C170" s="17" t="s">
        <v>11</v>
      </c>
      <c r="D170" s="16">
        <f>SUM(D171)</f>
        <v>14</v>
      </c>
      <c r="E170" s="71">
        <f>SUM(E171)</f>
        <v>0</v>
      </c>
    </row>
    <row r="171" spans="1:5" s="45" customFormat="1" ht="12.75" customHeight="1" x14ac:dyDescent="0.25">
      <c r="A171" s="97"/>
      <c r="B171" s="74" t="s">
        <v>15</v>
      </c>
      <c r="C171" s="6"/>
      <c r="D171" s="11">
        <v>14</v>
      </c>
      <c r="E171" s="11"/>
    </row>
    <row r="172" spans="1:5" s="45" customFormat="1" ht="30.75" customHeight="1" x14ac:dyDescent="0.25">
      <c r="A172" s="98"/>
      <c r="B172" s="22" t="s">
        <v>148</v>
      </c>
      <c r="C172" s="21" t="s">
        <v>18</v>
      </c>
      <c r="D172" s="23">
        <f>SUM(D173:D176)</f>
        <v>765.5</v>
      </c>
      <c r="E172" s="23">
        <f>SUM(E173:E176)</f>
        <v>661.90000000000009</v>
      </c>
    </row>
    <row r="173" spans="1:5" s="45" customFormat="1" ht="12.75" customHeight="1" x14ac:dyDescent="0.25">
      <c r="A173" s="98"/>
      <c r="B173" s="49" t="s">
        <v>20</v>
      </c>
      <c r="C173" s="100"/>
      <c r="D173" s="11">
        <v>429.4</v>
      </c>
      <c r="E173" s="11">
        <v>412.6</v>
      </c>
    </row>
    <row r="174" spans="1:5" s="45" customFormat="1" ht="12.75" customHeight="1" x14ac:dyDescent="0.25">
      <c r="A174" s="98"/>
      <c r="B174" s="49" t="s">
        <v>153</v>
      </c>
      <c r="C174" s="100"/>
      <c r="D174" s="11">
        <v>3</v>
      </c>
      <c r="E174" s="11">
        <v>3</v>
      </c>
    </row>
    <row r="175" spans="1:5" s="45" customFormat="1" ht="12.75" customHeight="1" x14ac:dyDescent="0.25">
      <c r="A175" s="98"/>
      <c r="B175" s="49" t="s">
        <v>10</v>
      </c>
      <c r="C175" s="100"/>
      <c r="D175" s="11">
        <v>332.6</v>
      </c>
      <c r="E175" s="11">
        <v>246.3</v>
      </c>
    </row>
    <row r="176" spans="1:5" s="45" customFormat="1" ht="12.75" customHeight="1" x14ac:dyDescent="0.25">
      <c r="A176" s="98"/>
      <c r="B176" s="50" t="s">
        <v>17</v>
      </c>
      <c r="C176" s="101"/>
      <c r="D176" s="11">
        <v>0.5</v>
      </c>
      <c r="E176" s="11"/>
    </row>
    <row r="177" spans="1:5" s="45" customFormat="1" ht="18" customHeight="1" x14ac:dyDescent="0.25">
      <c r="A177" s="102" t="s">
        <v>62</v>
      </c>
      <c r="B177" s="35" t="s">
        <v>63</v>
      </c>
      <c r="C177" s="36"/>
      <c r="D177" s="32">
        <f t="shared" ref="D177:E177" si="51">SUM(D178+D180)</f>
        <v>1197</v>
      </c>
      <c r="E177" s="32">
        <f t="shared" si="51"/>
        <v>959.2</v>
      </c>
    </row>
    <row r="178" spans="1:5" s="45" customFormat="1" ht="15" customHeight="1" x14ac:dyDescent="0.25">
      <c r="A178" s="105"/>
      <c r="B178" s="18" t="s">
        <v>139</v>
      </c>
      <c r="C178" s="17" t="s">
        <v>11</v>
      </c>
      <c r="D178" s="16">
        <f>SUM(D179)</f>
        <v>28</v>
      </c>
      <c r="E178" s="71">
        <f>SUM(E179)</f>
        <v>0</v>
      </c>
    </row>
    <row r="179" spans="1:5" s="45" customFormat="1" ht="12.75" customHeight="1" x14ac:dyDescent="0.25">
      <c r="A179" s="105"/>
      <c r="B179" s="74" t="s">
        <v>15</v>
      </c>
      <c r="C179" s="6"/>
      <c r="D179" s="11">
        <v>28</v>
      </c>
      <c r="E179" s="11"/>
    </row>
    <row r="180" spans="1:5" s="45" customFormat="1" ht="30.75" customHeight="1" x14ac:dyDescent="0.25">
      <c r="A180" s="104"/>
      <c r="B180" s="22" t="s">
        <v>143</v>
      </c>
      <c r="C180" s="21" t="s">
        <v>18</v>
      </c>
      <c r="D180" s="23">
        <f>SUM(D181:D184)</f>
        <v>1169</v>
      </c>
      <c r="E180" s="23">
        <f>SUM(E181:E184)</f>
        <v>959.2</v>
      </c>
    </row>
    <row r="181" spans="1:5" s="45" customFormat="1" ht="12.75" customHeight="1" x14ac:dyDescent="0.25">
      <c r="A181" s="104"/>
      <c r="B181" s="49" t="s">
        <v>20</v>
      </c>
      <c r="C181" s="100"/>
      <c r="D181" s="11">
        <v>674.8</v>
      </c>
      <c r="E181" s="11">
        <v>647.6</v>
      </c>
    </row>
    <row r="182" spans="1:5" s="45" customFormat="1" ht="12.75" customHeight="1" x14ac:dyDescent="0.25">
      <c r="A182" s="104"/>
      <c r="B182" s="49" t="s">
        <v>153</v>
      </c>
      <c r="C182" s="100"/>
      <c r="D182" s="11">
        <v>0.4</v>
      </c>
      <c r="E182" s="11">
        <v>0.4</v>
      </c>
    </row>
    <row r="183" spans="1:5" s="45" customFormat="1" ht="12.75" customHeight="1" x14ac:dyDescent="0.25">
      <c r="A183" s="104"/>
      <c r="B183" s="49" t="s">
        <v>10</v>
      </c>
      <c r="C183" s="100"/>
      <c r="D183" s="11">
        <v>476.9</v>
      </c>
      <c r="E183" s="11">
        <v>311.2</v>
      </c>
    </row>
    <row r="184" spans="1:5" s="45" customFormat="1" ht="12.75" customHeight="1" x14ac:dyDescent="0.25">
      <c r="A184" s="104"/>
      <c r="B184" s="50" t="s">
        <v>17</v>
      </c>
      <c r="C184" s="101"/>
      <c r="D184" s="11">
        <v>16.899999999999999</v>
      </c>
      <c r="E184" s="51"/>
    </row>
    <row r="185" spans="1:5" s="45" customFormat="1" ht="18" customHeight="1" x14ac:dyDescent="0.25">
      <c r="A185" s="102" t="s">
        <v>65</v>
      </c>
      <c r="B185" s="35" t="s">
        <v>66</v>
      </c>
      <c r="C185" s="36"/>
      <c r="D185" s="32">
        <f t="shared" ref="D185:E185" si="52">SUM(D186+D188)</f>
        <v>1694.9</v>
      </c>
      <c r="E185" s="32">
        <f t="shared" si="52"/>
        <v>1418.6</v>
      </c>
    </row>
    <row r="186" spans="1:5" s="45" customFormat="1" ht="15" customHeight="1" x14ac:dyDescent="0.25">
      <c r="A186" s="102"/>
      <c r="B186" s="18" t="s">
        <v>139</v>
      </c>
      <c r="C186" s="17" t="s">
        <v>11</v>
      </c>
      <c r="D186" s="16">
        <f>SUM(D187)</f>
        <v>26</v>
      </c>
      <c r="E186" s="71">
        <f>SUM(E187)</f>
        <v>0</v>
      </c>
    </row>
    <row r="187" spans="1:5" s="45" customFormat="1" ht="12.75" customHeight="1" x14ac:dyDescent="0.25">
      <c r="A187" s="102"/>
      <c r="B187" s="74" t="s">
        <v>15</v>
      </c>
      <c r="C187" s="6"/>
      <c r="D187" s="11">
        <v>26</v>
      </c>
      <c r="E187" s="11"/>
    </row>
    <row r="188" spans="1:5" s="45" customFormat="1" ht="30.75" customHeight="1" x14ac:dyDescent="0.25">
      <c r="A188" s="103"/>
      <c r="B188" s="22" t="s">
        <v>143</v>
      </c>
      <c r="C188" s="21" t="s">
        <v>18</v>
      </c>
      <c r="D188" s="23">
        <f>SUM(D189:D193)</f>
        <v>1668.9</v>
      </c>
      <c r="E188" s="23">
        <f>SUM(E189:E193)</f>
        <v>1418.6</v>
      </c>
    </row>
    <row r="189" spans="1:5" s="45" customFormat="1" ht="12.75" customHeight="1" x14ac:dyDescent="0.25">
      <c r="A189" s="103"/>
      <c r="B189" s="49" t="s">
        <v>64</v>
      </c>
      <c r="C189" s="76"/>
      <c r="D189" s="11">
        <v>23.2</v>
      </c>
      <c r="E189" s="23"/>
    </row>
    <row r="190" spans="1:5" s="45" customFormat="1" ht="12.75" customHeight="1" x14ac:dyDescent="0.25">
      <c r="A190" s="103"/>
      <c r="B190" s="49" t="s">
        <v>20</v>
      </c>
      <c r="C190" s="100"/>
      <c r="D190" s="11">
        <v>852.7</v>
      </c>
      <c r="E190" s="11">
        <v>820.7</v>
      </c>
    </row>
    <row r="191" spans="1:5" s="45" customFormat="1" ht="12.75" customHeight="1" x14ac:dyDescent="0.25">
      <c r="A191" s="103"/>
      <c r="B191" s="49" t="s">
        <v>153</v>
      </c>
      <c r="C191" s="100"/>
      <c r="D191" s="11">
        <v>2.8</v>
      </c>
      <c r="E191" s="11">
        <v>2.8</v>
      </c>
    </row>
    <row r="192" spans="1:5" s="45" customFormat="1" ht="12.75" customHeight="1" x14ac:dyDescent="0.25">
      <c r="A192" s="103"/>
      <c r="B192" s="49" t="s">
        <v>10</v>
      </c>
      <c r="C192" s="100"/>
      <c r="D192" s="11">
        <v>770.3</v>
      </c>
      <c r="E192" s="11">
        <v>595.1</v>
      </c>
    </row>
    <row r="193" spans="1:5" s="45" customFormat="1" ht="12.75" customHeight="1" x14ac:dyDescent="0.25">
      <c r="A193" s="103"/>
      <c r="B193" s="50" t="s">
        <v>17</v>
      </c>
      <c r="C193" s="101"/>
      <c r="D193" s="11">
        <v>19.899999999999999</v>
      </c>
      <c r="E193" s="51"/>
    </row>
    <row r="194" spans="1:5" s="45" customFormat="1" ht="18" customHeight="1" x14ac:dyDescent="0.25">
      <c r="A194" s="110" t="s">
        <v>67</v>
      </c>
      <c r="B194" s="40" t="s">
        <v>68</v>
      </c>
      <c r="C194" s="36"/>
      <c r="D194" s="32">
        <f>SUM(D195+D197)</f>
        <v>1963.5</v>
      </c>
      <c r="E194" s="32">
        <f>SUM(E195+E197)</f>
        <v>1609</v>
      </c>
    </row>
    <row r="195" spans="1:5" s="45" customFormat="1" ht="15" customHeight="1" x14ac:dyDescent="0.25">
      <c r="A195" s="111"/>
      <c r="B195" s="41" t="s">
        <v>139</v>
      </c>
      <c r="C195" s="17" t="s">
        <v>11</v>
      </c>
      <c r="D195" s="16">
        <f>SUM(D196)</f>
        <v>65</v>
      </c>
      <c r="E195" s="71">
        <f>SUM(E196)</f>
        <v>0</v>
      </c>
    </row>
    <row r="196" spans="1:5" s="45" customFormat="1" ht="12.75" customHeight="1" x14ac:dyDescent="0.25">
      <c r="A196" s="111"/>
      <c r="B196" s="75" t="s">
        <v>15</v>
      </c>
      <c r="C196" s="6"/>
      <c r="D196" s="11">
        <v>65</v>
      </c>
      <c r="E196" s="11"/>
    </row>
    <row r="197" spans="1:5" s="45" customFormat="1" ht="30.75" customHeight="1" x14ac:dyDescent="0.25">
      <c r="A197" s="111"/>
      <c r="B197" s="22" t="s">
        <v>143</v>
      </c>
      <c r="C197" s="21" t="s">
        <v>18</v>
      </c>
      <c r="D197" s="23">
        <f>SUM(D198:D202)</f>
        <v>1898.5</v>
      </c>
      <c r="E197" s="23">
        <f>SUM(E198:E202)</f>
        <v>1609</v>
      </c>
    </row>
    <row r="198" spans="1:5" s="45" customFormat="1" ht="12.75" customHeight="1" x14ac:dyDescent="0.25">
      <c r="A198" s="111"/>
      <c r="B198" s="49" t="s">
        <v>64</v>
      </c>
      <c r="C198" s="76"/>
      <c r="D198" s="11">
        <v>6</v>
      </c>
      <c r="E198" s="11">
        <v>6</v>
      </c>
    </row>
    <row r="199" spans="1:5" s="45" customFormat="1" ht="12.75" customHeight="1" x14ac:dyDescent="0.25">
      <c r="A199" s="111"/>
      <c r="B199" s="57" t="s">
        <v>20</v>
      </c>
      <c r="C199" s="100"/>
      <c r="D199" s="11">
        <v>1142.5</v>
      </c>
      <c r="E199" s="11">
        <v>1095.3</v>
      </c>
    </row>
    <row r="200" spans="1:5" s="45" customFormat="1" ht="12.75" customHeight="1" x14ac:dyDescent="0.25">
      <c r="A200" s="111"/>
      <c r="B200" s="49" t="s">
        <v>153</v>
      </c>
      <c r="C200" s="100"/>
      <c r="D200" s="11">
        <v>2.2999999999999998</v>
      </c>
      <c r="E200" s="11">
        <v>2.2999999999999998</v>
      </c>
    </row>
    <row r="201" spans="1:5" s="45" customFormat="1" ht="12.75" customHeight="1" x14ac:dyDescent="0.25">
      <c r="A201" s="111"/>
      <c r="B201" s="57" t="s">
        <v>10</v>
      </c>
      <c r="C201" s="100"/>
      <c r="D201" s="11">
        <v>739.2</v>
      </c>
      <c r="E201" s="11">
        <v>505.4</v>
      </c>
    </row>
    <row r="202" spans="1:5" s="45" customFormat="1" ht="12.75" customHeight="1" x14ac:dyDescent="0.25">
      <c r="A202" s="111"/>
      <c r="B202" s="58" t="s">
        <v>17</v>
      </c>
      <c r="C202" s="101"/>
      <c r="D202" s="11">
        <v>8.5</v>
      </c>
      <c r="E202" s="51"/>
    </row>
    <row r="203" spans="1:5" s="45" customFormat="1" ht="18" customHeight="1" x14ac:dyDescent="0.25">
      <c r="A203" s="102" t="s">
        <v>69</v>
      </c>
      <c r="B203" s="35" t="s">
        <v>70</v>
      </c>
      <c r="C203" s="36"/>
      <c r="D203" s="32">
        <f t="shared" ref="D203:E203" si="53">SUM(D204+D206)</f>
        <v>1286.3999999999999</v>
      </c>
      <c r="E203" s="32">
        <f t="shared" si="53"/>
        <v>1042.5</v>
      </c>
    </row>
    <row r="204" spans="1:5" s="45" customFormat="1" ht="15" customHeight="1" x14ac:dyDescent="0.25">
      <c r="A204" s="105"/>
      <c r="B204" s="18" t="s">
        <v>139</v>
      </c>
      <c r="C204" s="17" t="s">
        <v>11</v>
      </c>
      <c r="D204" s="16">
        <f>SUM(D205)</f>
        <v>42</v>
      </c>
      <c r="E204" s="71">
        <f>SUM(E205)</f>
        <v>0</v>
      </c>
    </row>
    <row r="205" spans="1:5" s="45" customFormat="1" ht="12.75" customHeight="1" x14ac:dyDescent="0.25">
      <c r="A205" s="105"/>
      <c r="B205" s="74" t="s">
        <v>15</v>
      </c>
      <c r="C205" s="6"/>
      <c r="D205" s="11">
        <v>42</v>
      </c>
      <c r="E205" s="11"/>
    </row>
    <row r="206" spans="1:5" s="45" customFormat="1" ht="30.75" customHeight="1" x14ac:dyDescent="0.25">
      <c r="A206" s="104"/>
      <c r="B206" s="22" t="s">
        <v>143</v>
      </c>
      <c r="C206" s="21" t="s">
        <v>18</v>
      </c>
      <c r="D206" s="23">
        <f>SUM(D207:D210)</f>
        <v>1244.3999999999999</v>
      </c>
      <c r="E206" s="23">
        <f>SUM(E207:E210)</f>
        <v>1042.5</v>
      </c>
    </row>
    <row r="207" spans="1:5" s="45" customFormat="1" ht="12.75" customHeight="1" x14ac:dyDescent="0.25">
      <c r="A207" s="104"/>
      <c r="B207" s="49" t="s">
        <v>19</v>
      </c>
      <c r="C207" s="100"/>
      <c r="D207" s="11">
        <v>16.899999999999999</v>
      </c>
      <c r="E207" s="11">
        <v>0.3</v>
      </c>
    </row>
    <row r="208" spans="1:5" s="45" customFormat="1" ht="12.75" customHeight="1" x14ac:dyDescent="0.25">
      <c r="A208" s="104"/>
      <c r="B208" s="49" t="s">
        <v>20</v>
      </c>
      <c r="C208" s="100"/>
      <c r="D208" s="11">
        <v>703.6</v>
      </c>
      <c r="E208" s="11">
        <v>673.6</v>
      </c>
    </row>
    <row r="209" spans="1:5" s="45" customFormat="1" ht="12.75" customHeight="1" x14ac:dyDescent="0.25">
      <c r="A209" s="104"/>
      <c r="B209" s="49" t="s">
        <v>10</v>
      </c>
      <c r="C209" s="100"/>
      <c r="D209" s="11">
        <v>508.1</v>
      </c>
      <c r="E209" s="11">
        <v>368.6</v>
      </c>
    </row>
    <row r="210" spans="1:5" s="45" customFormat="1" ht="12.75" customHeight="1" x14ac:dyDescent="0.25">
      <c r="A210" s="104"/>
      <c r="B210" s="50" t="s">
        <v>17</v>
      </c>
      <c r="C210" s="101"/>
      <c r="D210" s="11">
        <v>15.8</v>
      </c>
      <c r="E210" s="51"/>
    </row>
    <row r="211" spans="1:5" s="45" customFormat="1" ht="18" customHeight="1" x14ac:dyDescent="0.25">
      <c r="A211" s="110" t="s">
        <v>71</v>
      </c>
      <c r="B211" s="40" t="s">
        <v>72</v>
      </c>
      <c r="C211" s="36"/>
      <c r="D211" s="32">
        <f>SUM(D212+D214)</f>
        <v>2071.1</v>
      </c>
      <c r="E211" s="32">
        <f>SUM(E212+E214)</f>
        <v>1720.9</v>
      </c>
    </row>
    <row r="212" spans="1:5" s="45" customFormat="1" ht="15" customHeight="1" x14ac:dyDescent="0.25">
      <c r="A212" s="111"/>
      <c r="B212" s="41" t="s">
        <v>139</v>
      </c>
      <c r="C212" s="17" t="s">
        <v>11</v>
      </c>
      <c r="D212" s="16">
        <f>SUM(D213)</f>
        <v>47</v>
      </c>
      <c r="E212" s="71">
        <f>SUM(E213)</f>
        <v>0</v>
      </c>
    </row>
    <row r="213" spans="1:5" s="45" customFormat="1" ht="12.75" customHeight="1" x14ac:dyDescent="0.25">
      <c r="A213" s="111"/>
      <c r="B213" s="75" t="s">
        <v>15</v>
      </c>
      <c r="C213" s="6"/>
      <c r="D213" s="11">
        <v>47</v>
      </c>
      <c r="E213" s="11"/>
    </row>
    <row r="214" spans="1:5" s="45" customFormat="1" ht="30.75" customHeight="1" x14ac:dyDescent="0.25">
      <c r="A214" s="111"/>
      <c r="B214" s="22" t="s">
        <v>143</v>
      </c>
      <c r="C214" s="21" t="s">
        <v>18</v>
      </c>
      <c r="D214" s="23">
        <f>SUM(D215:D218)</f>
        <v>2024.1</v>
      </c>
      <c r="E214" s="23">
        <f>SUM(E215:E218)</f>
        <v>1720.9</v>
      </c>
    </row>
    <row r="215" spans="1:5" s="45" customFormat="1" ht="12.75" customHeight="1" x14ac:dyDescent="0.25">
      <c r="A215" s="111"/>
      <c r="B215" s="57" t="s">
        <v>20</v>
      </c>
      <c r="C215" s="100"/>
      <c r="D215" s="11">
        <v>1417.8</v>
      </c>
      <c r="E215" s="11">
        <v>1350</v>
      </c>
    </row>
    <row r="216" spans="1:5" s="45" customFormat="1" ht="12.75" customHeight="1" x14ac:dyDescent="0.25">
      <c r="A216" s="111"/>
      <c r="B216" s="49" t="s">
        <v>153</v>
      </c>
      <c r="C216" s="100"/>
      <c r="D216" s="11">
        <v>4.3</v>
      </c>
      <c r="E216" s="11">
        <v>4.2</v>
      </c>
    </row>
    <row r="217" spans="1:5" s="45" customFormat="1" ht="12.75" customHeight="1" x14ac:dyDescent="0.25">
      <c r="A217" s="111"/>
      <c r="B217" s="57" t="s">
        <v>10</v>
      </c>
      <c r="C217" s="100"/>
      <c r="D217" s="11">
        <v>598.6</v>
      </c>
      <c r="E217" s="11">
        <v>366.7</v>
      </c>
    </row>
    <row r="218" spans="1:5" s="45" customFormat="1" ht="12.75" customHeight="1" x14ac:dyDescent="0.25">
      <c r="A218" s="111"/>
      <c r="B218" s="58" t="s">
        <v>17</v>
      </c>
      <c r="C218" s="101"/>
      <c r="D218" s="11">
        <v>3.4</v>
      </c>
      <c r="E218" s="51"/>
    </row>
    <row r="219" spans="1:5" s="45" customFormat="1" ht="18" customHeight="1" x14ac:dyDescent="0.25">
      <c r="A219" s="97" t="s">
        <v>73</v>
      </c>
      <c r="B219" s="35" t="s">
        <v>74</v>
      </c>
      <c r="C219" s="36"/>
      <c r="D219" s="32">
        <f t="shared" ref="D219:E219" si="54">SUM(D220+D222)</f>
        <v>598.70000000000005</v>
      </c>
      <c r="E219" s="32">
        <f t="shared" si="54"/>
        <v>530.80000000000007</v>
      </c>
    </row>
    <row r="220" spans="1:5" s="45" customFormat="1" ht="15" customHeight="1" x14ac:dyDescent="0.25">
      <c r="A220" s="97"/>
      <c r="B220" s="18" t="s">
        <v>139</v>
      </c>
      <c r="C220" s="17" t="s">
        <v>11</v>
      </c>
      <c r="D220" s="16">
        <f>SUM(D221)</f>
        <v>13</v>
      </c>
      <c r="E220" s="71">
        <f>SUM(E221)</f>
        <v>0</v>
      </c>
    </row>
    <row r="221" spans="1:5" s="45" customFormat="1" ht="12.75" customHeight="1" x14ac:dyDescent="0.25">
      <c r="A221" s="97"/>
      <c r="B221" s="74" t="s">
        <v>15</v>
      </c>
      <c r="C221" s="6"/>
      <c r="D221" s="11">
        <v>13</v>
      </c>
      <c r="E221" s="11"/>
    </row>
    <row r="222" spans="1:5" s="45" customFormat="1" ht="30.75" customHeight="1" x14ac:dyDescent="0.25">
      <c r="A222" s="98"/>
      <c r="B222" s="22" t="s">
        <v>148</v>
      </c>
      <c r="C222" s="21" t="s">
        <v>18</v>
      </c>
      <c r="D222" s="23">
        <f>SUM(D223:D226)</f>
        <v>585.70000000000005</v>
      </c>
      <c r="E222" s="23">
        <f>SUM(E223:E226)</f>
        <v>530.80000000000007</v>
      </c>
    </row>
    <row r="223" spans="1:5" s="45" customFormat="1" ht="12.75" customHeight="1" x14ac:dyDescent="0.25">
      <c r="A223" s="98"/>
      <c r="B223" s="49" t="s">
        <v>20</v>
      </c>
      <c r="C223" s="100"/>
      <c r="D223" s="11">
        <v>332.1</v>
      </c>
      <c r="E223" s="11">
        <v>317.60000000000002</v>
      </c>
    </row>
    <row r="224" spans="1:5" s="45" customFormat="1" ht="12.75" customHeight="1" x14ac:dyDescent="0.25">
      <c r="A224" s="98"/>
      <c r="B224" s="49" t="s">
        <v>153</v>
      </c>
      <c r="C224" s="100"/>
      <c r="D224" s="11">
        <v>6.7</v>
      </c>
      <c r="E224" s="11">
        <v>6.6</v>
      </c>
    </row>
    <row r="225" spans="1:5" s="45" customFormat="1" ht="12.75" customHeight="1" x14ac:dyDescent="0.25">
      <c r="A225" s="98"/>
      <c r="B225" s="49" t="s">
        <v>10</v>
      </c>
      <c r="C225" s="100"/>
      <c r="D225" s="11">
        <v>232.9</v>
      </c>
      <c r="E225" s="11">
        <v>206.6</v>
      </c>
    </row>
    <row r="226" spans="1:5" s="45" customFormat="1" ht="12.75" customHeight="1" x14ac:dyDescent="0.25">
      <c r="A226" s="103"/>
      <c r="B226" s="50" t="s">
        <v>17</v>
      </c>
      <c r="C226" s="101"/>
      <c r="D226" s="11">
        <v>14</v>
      </c>
      <c r="E226" s="11"/>
    </row>
    <row r="227" spans="1:5" s="45" customFormat="1" ht="18" customHeight="1" x14ac:dyDescent="0.25">
      <c r="A227" s="115" t="s">
        <v>75</v>
      </c>
      <c r="B227" s="40" t="s">
        <v>77</v>
      </c>
      <c r="C227" s="36"/>
      <c r="D227" s="32">
        <f>SUM(D228+D230)</f>
        <v>1049.5</v>
      </c>
      <c r="E227" s="32">
        <f>SUM(E228+E230)</f>
        <v>899.60000000000014</v>
      </c>
    </row>
    <row r="228" spans="1:5" s="45" customFormat="1" ht="15" customHeight="1" x14ac:dyDescent="0.25">
      <c r="A228" s="116"/>
      <c r="B228" s="41" t="s">
        <v>139</v>
      </c>
      <c r="C228" s="17" t="s">
        <v>11</v>
      </c>
      <c r="D228" s="16">
        <f>SUM(D229)</f>
        <v>33</v>
      </c>
      <c r="E228" s="71">
        <f>SUM(E229)</f>
        <v>0</v>
      </c>
    </row>
    <row r="229" spans="1:5" s="45" customFormat="1" ht="12.75" customHeight="1" x14ac:dyDescent="0.25">
      <c r="A229" s="116"/>
      <c r="B229" s="75" t="s">
        <v>15</v>
      </c>
      <c r="C229" s="6"/>
      <c r="D229" s="11">
        <v>33</v>
      </c>
      <c r="E229" s="11"/>
    </row>
    <row r="230" spans="1:5" s="45" customFormat="1" ht="30.75" customHeight="1" x14ac:dyDescent="0.25">
      <c r="A230" s="116"/>
      <c r="B230" s="22" t="s">
        <v>148</v>
      </c>
      <c r="C230" s="21" t="s">
        <v>18</v>
      </c>
      <c r="D230" s="23">
        <f>SUM(D231:D235)</f>
        <v>1016.5000000000001</v>
      </c>
      <c r="E230" s="23">
        <f>SUM(E231:E235)</f>
        <v>899.60000000000014</v>
      </c>
    </row>
    <row r="231" spans="1:5" s="45" customFormat="1" ht="12.75" customHeight="1" x14ac:dyDescent="0.25">
      <c r="A231" s="116"/>
      <c r="B231" s="57" t="s">
        <v>19</v>
      </c>
      <c r="C231" s="100"/>
      <c r="D231" s="11">
        <v>9.6999999999999993</v>
      </c>
      <c r="E231" s="11">
        <v>0.7</v>
      </c>
    </row>
    <row r="232" spans="1:5" s="45" customFormat="1" ht="12.75" customHeight="1" x14ac:dyDescent="0.25">
      <c r="A232" s="116"/>
      <c r="B232" s="57" t="s">
        <v>20</v>
      </c>
      <c r="C232" s="100"/>
      <c r="D232" s="11">
        <v>598.70000000000005</v>
      </c>
      <c r="E232" s="11">
        <v>575.4</v>
      </c>
    </row>
    <row r="233" spans="1:5" s="45" customFormat="1" ht="12.75" customHeight="1" x14ac:dyDescent="0.25">
      <c r="A233" s="116"/>
      <c r="B233" s="49" t="s">
        <v>153</v>
      </c>
      <c r="C233" s="100"/>
      <c r="D233" s="11">
        <v>3.7</v>
      </c>
      <c r="E233" s="11">
        <v>3.7</v>
      </c>
    </row>
    <row r="234" spans="1:5" s="45" customFormat="1" ht="12.75" customHeight="1" x14ac:dyDescent="0.25">
      <c r="A234" s="116"/>
      <c r="B234" s="57" t="s">
        <v>10</v>
      </c>
      <c r="C234" s="100"/>
      <c r="D234" s="11">
        <v>382.4</v>
      </c>
      <c r="E234" s="11">
        <v>319.8</v>
      </c>
    </row>
    <row r="235" spans="1:5" s="45" customFormat="1" ht="12.75" customHeight="1" x14ac:dyDescent="0.25">
      <c r="A235" s="116"/>
      <c r="B235" s="58" t="s">
        <v>17</v>
      </c>
      <c r="C235" s="101"/>
      <c r="D235" s="11">
        <v>22</v>
      </c>
      <c r="E235" s="11"/>
    </row>
    <row r="236" spans="1:5" s="45" customFormat="1" ht="18" customHeight="1" x14ac:dyDescent="0.25">
      <c r="A236" s="112" t="s">
        <v>76</v>
      </c>
      <c r="B236" s="40" t="s">
        <v>79</v>
      </c>
      <c r="C236" s="36"/>
      <c r="D236" s="32">
        <f t="shared" ref="D236:E236" si="55">SUM(D237+D239)</f>
        <v>808.80000000000007</v>
      </c>
      <c r="E236" s="32">
        <f t="shared" si="55"/>
        <v>698.5</v>
      </c>
    </row>
    <row r="237" spans="1:5" s="45" customFormat="1" ht="15" customHeight="1" x14ac:dyDescent="0.25">
      <c r="A237" s="113"/>
      <c r="B237" s="41" t="s">
        <v>139</v>
      </c>
      <c r="C237" s="17" t="s">
        <v>11</v>
      </c>
      <c r="D237" s="16">
        <f>SUM(D238)</f>
        <v>18</v>
      </c>
      <c r="E237" s="71">
        <f>SUM(E238)</f>
        <v>0</v>
      </c>
    </row>
    <row r="238" spans="1:5" s="45" customFormat="1" ht="12.75" customHeight="1" x14ac:dyDescent="0.25">
      <c r="A238" s="113"/>
      <c r="B238" s="75" t="s">
        <v>15</v>
      </c>
      <c r="C238" s="6"/>
      <c r="D238" s="11">
        <v>18</v>
      </c>
      <c r="E238" s="11"/>
    </row>
    <row r="239" spans="1:5" s="45" customFormat="1" ht="30.75" customHeight="1" x14ac:dyDescent="0.25">
      <c r="A239" s="113"/>
      <c r="B239" s="79" t="s">
        <v>143</v>
      </c>
      <c r="C239" s="21" t="s">
        <v>18</v>
      </c>
      <c r="D239" s="23">
        <f>SUM(D240:D244)</f>
        <v>790.80000000000007</v>
      </c>
      <c r="E239" s="23">
        <f>SUM(E240:E244)</f>
        <v>698.5</v>
      </c>
    </row>
    <row r="240" spans="1:5" s="45" customFormat="1" ht="12.75" customHeight="1" x14ac:dyDescent="0.25">
      <c r="A240" s="113"/>
      <c r="B240" s="57" t="s">
        <v>64</v>
      </c>
      <c r="C240" s="100"/>
      <c r="D240" s="11">
        <v>0.9</v>
      </c>
      <c r="E240" s="11">
        <v>0.9</v>
      </c>
    </row>
    <row r="241" spans="1:9" s="45" customFormat="1" ht="12.75" customHeight="1" x14ac:dyDescent="0.25">
      <c r="A241" s="113"/>
      <c r="B241" s="57" t="s">
        <v>20</v>
      </c>
      <c r="C241" s="100"/>
      <c r="D241" s="11">
        <v>472.3</v>
      </c>
      <c r="E241" s="11">
        <v>455.2</v>
      </c>
    </row>
    <row r="242" spans="1:9" s="45" customFormat="1" ht="12.75" customHeight="1" x14ac:dyDescent="0.25">
      <c r="A242" s="113"/>
      <c r="B242" s="49" t="s">
        <v>153</v>
      </c>
      <c r="C242" s="100"/>
      <c r="D242" s="11">
        <v>8.1</v>
      </c>
      <c r="E242" s="11">
        <v>6.3</v>
      </c>
    </row>
    <row r="243" spans="1:9" s="45" customFormat="1" ht="12.75" customHeight="1" x14ac:dyDescent="0.25">
      <c r="A243" s="113"/>
      <c r="B243" s="57" t="s">
        <v>10</v>
      </c>
      <c r="C243" s="100"/>
      <c r="D243" s="11">
        <v>293.10000000000002</v>
      </c>
      <c r="E243" s="11">
        <v>236.1</v>
      </c>
    </row>
    <row r="244" spans="1:9" s="45" customFormat="1" ht="12.75" customHeight="1" x14ac:dyDescent="0.25">
      <c r="A244" s="114"/>
      <c r="B244" s="58" t="s">
        <v>17</v>
      </c>
      <c r="C244" s="101"/>
      <c r="D244" s="11">
        <v>16.399999999999999</v>
      </c>
      <c r="E244" s="11"/>
    </row>
    <row r="245" spans="1:9" s="45" customFormat="1" ht="18" customHeight="1" x14ac:dyDescent="0.25">
      <c r="A245" s="106" t="s">
        <v>78</v>
      </c>
      <c r="B245" s="35" t="s">
        <v>83</v>
      </c>
      <c r="C245" s="36"/>
      <c r="D245" s="32">
        <f t="shared" ref="D245:E245" si="56">SUM(D246+D248)</f>
        <v>541.90000000000009</v>
      </c>
      <c r="E245" s="32">
        <f t="shared" si="56"/>
        <v>466.4</v>
      </c>
      <c r="F245" s="46"/>
      <c r="G245" s="46"/>
      <c r="H245" s="46"/>
      <c r="I245" s="46"/>
    </row>
    <row r="246" spans="1:9" s="45" customFormat="1" ht="15" customHeight="1" x14ac:dyDescent="0.25">
      <c r="A246" s="97"/>
      <c r="B246" s="18" t="s">
        <v>139</v>
      </c>
      <c r="C246" s="17" t="s">
        <v>11</v>
      </c>
      <c r="D246" s="16">
        <f>SUM(D247)</f>
        <v>12.5</v>
      </c>
      <c r="E246" s="71">
        <f>SUM(E247)</f>
        <v>0</v>
      </c>
      <c r="F246" s="46"/>
      <c r="G246" s="46"/>
      <c r="H246" s="46"/>
      <c r="I246" s="46"/>
    </row>
    <row r="247" spans="1:9" s="45" customFormat="1" ht="12.75" customHeight="1" x14ac:dyDescent="0.25">
      <c r="A247" s="97"/>
      <c r="B247" s="14" t="s">
        <v>15</v>
      </c>
      <c r="C247" s="6" t="s">
        <v>11</v>
      </c>
      <c r="D247" s="11">
        <v>12.5</v>
      </c>
      <c r="E247" s="11"/>
      <c r="F247" s="46"/>
      <c r="G247" s="46"/>
      <c r="H247" s="46"/>
      <c r="I247" s="46"/>
    </row>
    <row r="248" spans="1:9" s="45" customFormat="1" ht="30.75" customHeight="1" x14ac:dyDescent="0.25">
      <c r="A248" s="97"/>
      <c r="B248" s="30" t="s">
        <v>143</v>
      </c>
      <c r="C248" s="21" t="s">
        <v>18</v>
      </c>
      <c r="D248" s="23">
        <f>SUM(D249:D253)</f>
        <v>529.40000000000009</v>
      </c>
      <c r="E248" s="23">
        <f>SUM(E249:E253)</f>
        <v>466.4</v>
      </c>
      <c r="F248" s="46"/>
      <c r="G248" s="46"/>
      <c r="H248" s="46"/>
      <c r="I248" s="46"/>
    </row>
    <row r="249" spans="1:9" s="45" customFormat="1" ht="12.75" customHeight="1" x14ac:dyDescent="0.25">
      <c r="A249" s="98"/>
      <c r="B249" s="48" t="s">
        <v>19</v>
      </c>
      <c r="C249" s="99" t="s">
        <v>18</v>
      </c>
      <c r="D249" s="11">
        <v>8.1</v>
      </c>
      <c r="E249" s="11">
        <v>8</v>
      </c>
      <c r="F249" s="46"/>
      <c r="G249" s="46"/>
      <c r="H249" s="46"/>
      <c r="I249" s="46"/>
    </row>
    <row r="250" spans="1:9" s="45" customFormat="1" ht="12.75" customHeight="1" x14ac:dyDescent="0.25">
      <c r="A250" s="98"/>
      <c r="B250" s="49" t="s">
        <v>20</v>
      </c>
      <c r="C250" s="100"/>
      <c r="D250" s="11">
        <v>250.4</v>
      </c>
      <c r="E250" s="11">
        <v>240.9</v>
      </c>
      <c r="F250" s="46"/>
      <c r="G250" s="46"/>
      <c r="H250" s="46"/>
      <c r="I250" s="46"/>
    </row>
    <row r="251" spans="1:9" s="45" customFormat="1" ht="12.75" customHeight="1" x14ac:dyDescent="0.25">
      <c r="A251" s="98"/>
      <c r="B251" s="49" t="s">
        <v>153</v>
      </c>
      <c r="C251" s="100"/>
      <c r="D251" s="11">
        <v>1.1000000000000001</v>
      </c>
      <c r="E251" s="11">
        <v>1.1000000000000001</v>
      </c>
      <c r="F251" s="46"/>
      <c r="G251" s="46"/>
      <c r="H251" s="46"/>
      <c r="I251" s="46"/>
    </row>
    <row r="252" spans="1:9" s="45" customFormat="1" ht="12.75" customHeight="1" x14ac:dyDescent="0.25">
      <c r="A252" s="98"/>
      <c r="B252" s="49" t="s">
        <v>10</v>
      </c>
      <c r="C252" s="100"/>
      <c r="D252" s="11">
        <v>249.1</v>
      </c>
      <c r="E252" s="11">
        <v>216.4</v>
      </c>
      <c r="F252" s="46"/>
      <c r="G252" s="46"/>
      <c r="H252" s="46"/>
      <c r="I252" s="46"/>
    </row>
    <row r="253" spans="1:9" s="45" customFormat="1" ht="12.75" customHeight="1" x14ac:dyDescent="0.25">
      <c r="A253" s="98"/>
      <c r="B253" s="50" t="s">
        <v>17</v>
      </c>
      <c r="C253" s="101"/>
      <c r="D253" s="11">
        <v>20.7</v>
      </c>
      <c r="E253" s="11"/>
      <c r="F253" s="46"/>
      <c r="G253" s="46"/>
      <c r="H253" s="46"/>
      <c r="I253" s="46"/>
    </row>
    <row r="254" spans="1:9" s="45" customFormat="1" ht="18" customHeight="1" x14ac:dyDescent="0.25">
      <c r="A254" s="97" t="s">
        <v>80</v>
      </c>
      <c r="B254" s="35" t="s">
        <v>85</v>
      </c>
      <c r="C254" s="36"/>
      <c r="D254" s="32">
        <f t="shared" ref="D254:E254" si="57">SUM(D255+D257)</f>
        <v>1082.0999999999999</v>
      </c>
      <c r="E254" s="32">
        <f t="shared" si="57"/>
        <v>925.6</v>
      </c>
      <c r="F254" s="46"/>
      <c r="G254" s="46"/>
      <c r="H254" s="46"/>
      <c r="I254" s="46"/>
    </row>
    <row r="255" spans="1:9" s="45" customFormat="1" ht="15" customHeight="1" x14ac:dyDescent="0.25">
      <c r="A255" s="97"/>
      <c r="B255" s="18" t="s">
        <v>139</v>
      </c>
      <c r="C255" s="17" t="s">
        <v>11</v>
      </c>
      <c r="D255" s="16">
        <f>SUM(D256)</f>
        <v>22</v>
      </c>
      <c r="E255" s="71">
        <f>SUM(E256)</f>
        <v>0</v>
      </c>
      <c r="F255" s="46"/>
      <c r="G255" s="46"/>
      <c r="H255" s="46"/>
      <c r="I255" s="46"/>
    </row>
    <row r="256" spans="1:9" s="45" customFormat="1" ht="12.75" customHeight="1" x14ac:dyDescent="0.25">
      <c r="A256" s="97"/>
      <c r="B256" s="14" t="s">
        <v>15</v>
      </c>
      <c r="C256" s="6"/>
      <c r="D256" s="11">
        <v>22</v>
      </c>
      <c r="E256" s="11"/>
      <c r="F256" s="46"/>
      <c r="G256" s="46"/>
      <c r="H256" s="46"/>
      <c r="I256" s="46"/>
    </row>
    <row r="257" spans="1:9" s="45" customFormat="1" ht="30.75" customHeight="1" x14ac:dyDescent="0.25">
      <c r="A257" s="97"/>
      <c r="B257" s="30" t="s">
        <v>143</v>
      </c>
      <c r="C257" s="21" t="s">
        <v>18</v>
      </c>
      <c r="D257" s="23">
        <f>SUM(D258:D262)</f>
        <v>1060.0999999999999</v>
      </c>
      <c r="E257" s="23">
        <f>SUM(E258:E262)</f>
        <v>925.6</v>
      </c>
      <c r="F257" s="46"/>
      <c r="G257" s="46"/>
      <c r="H257" s="46"/>
      <c r="I257" s="46"/>
    </row>
    <row r="258" spans="1:9" s="45" customFormat="1" ht="12.75" customHeight="1" x14ac:dyDescent="0.25">
      <c r="A258" s="98"/>
      <c r="B258" s="48" t="s">
        <v>19</v>
      </c>
      <c r="C258" s="100"/>
      <c r="D258" s="11">
        <v>15.4</v>
      </c>
      <c r="E258" s="11">
        <v>15.2</v>
      </c>
      <c r="F258" s="46"/>
      <c r="G258" s="46"/>
      <c r="H258" s="46"/>
      <c r="I258" s="46"/>
    </row>
    <row r="259" spans="1:9" s="45" customFormat="1" ht="12.75" customHeight="1" x14ac:dyDescent="0.25">
      <c r="A259" s="98"/>
      <c r="B259" s="49" t="s">
        <v>20</v>
      </c>
      <c r="C259" s="100"/>
      <c r="D259" s="11">
        <v>515.4</v>
      </c>
      <c r="E259" s="11">
        <v>495</v>
      </c>
      <c r="F259" s="46"/>
      <c r="G259" s="46"/>
      <c r="H259" s="46"/>
      <c r="I259" s="46"/>
    </row>
    <row r="260" spans="1:9" s="45" customFormat="1" ht="12.75" customHeight="1" x14ac:dyDescent="0.25">
      <c r="A260" s="98"/>
      <c r="B260" s="49" t="s">
        <v>153</v>
      </c>
      <c r="C260" s="100"/>
      <c r="D260" s="11">
        <v>0.3</v>
      </c>
      <c r="E260" s="11">
        <v>0.3</v>
      </c>
      <c r="F260" s="46"/>
      <c r="G260" s="46"/>
      <c r="H260" s="46"/>
      <c r="I260" s="46"/>
    </row>
    <row r="261" spans="1:9" s="45" customFormat="1" ht="12.75" customHeight="1" x14ac:dyDescent="0.25">
      <c r="A261" s="98"/>
      <c r="B261" s="49" t="s">
        <v>10</v>
      </c>
      <c r="C261" s="100"/>
      <c r="D261" s="11">
        <v>467.9</v>
      </c>
      <c r="E261" s="11">
        <v>415.1</v>
      </c>
      <c r="F261" s="46"/>
      <c r="G261" s="46"/>
      <c r="H261" s="46"/>
      <c r="I261" s="46"/>
    </row>
    <row r="262" spans="1:9" s="45" customFormat="1" ht="12.75" customHeight="1" x14ac:dyDescent="0.25">
      <c r="A262" s="98"/>
      <c r="B262" s="50" t="s">
        <v>17</v>
      </c>
      <c r="C262" s="101"/>
      <c r="D262" s="11">
        <v>61.1</v>
      </c>
      <c r="E262" s="11"/>
      <c r="F262" s="46"/>
      <c r="G262" s="46"/>
      <c r="H262" s="46"/>
      <c r="I262" s="46"/>
    </row>
    <row r="263" spans="1:9" s="45" customFormat="1" ht="18" customHeight="1" x14ac:dyDescent="0.25">
      <c r="A263" s="97" t="s">
        <v>81</v>
      </c>
      <c r="B263" s="35" t="s">
        <v>87</v>
      </c>
      <c r="C263" s="36"/>
      <c r="D263" s="32">
        <f t="shared" ref="D263:E263" si="58">SUM(D264+D266)</f>
        <v>495.4</v>
      </c>
      <c r="E263" s="32">
        <f t="shared" si="58"/>
        <v>435.2</v>
      </c>
      <c r="F263" s="46"/>
      <c r="G263" s="46"/>
      <c r="H263" s="46"/>
      <c r="I263" s="46"/>
    </row>
    <row r="264" spans="1:9" s="45" customFormat="1" ht="15" customHeight="1" x14ac:dyDescent="0.25">
      <c r="A264" s="97"/>
      <c r="B264" s="18" t="s">
        <v>139</v>
      </c>
      <c r="C264" s="17" t="s">
        <v>11</v>
      </c>
      <c r="D264" s="16">
        <f>SUM(D265)</f>
        <v>6</v>
      </c>
      <c r="E264" s="71">
        <f>SUM(E265)</f>
        <v>0</v>
      </c>
      <c r="F264" s="46"/>
      <c r="G264" s="46"/>
      <c r="H264" s="46"/>
      <c r="I264" s="46"/>
    </row>
    <row r="265" spans="1:9" s="45" customFormat="1" ht="12.75" customHeight="1" x14ac:dyDescent="0.25">
      <c r="A265" s="97"/>
      <c r="B265" s="14" t="s">
        <v>15</v>
      </c>
      <c r="C265" s="6"/>
      <c r="D265" s="11">
        <v>6</v>
      </c>
      <c r="E265" s="11"/>
      <c r="F265" s="46"/>
      <c r="G265" s="46"/>
      <c r="H265" s="46"/>
      <c r="I265" s="46"/>
    </row>
    <row r="266" spans="1:9" s="45" customFormat="1" ht="30.75" customHeight="1" x14ac:dyDescent="0.25">
      <c r="A266" s="97"/>
      <c r="B266" s="30" t="s">
        <v>143</v>
      </c>
      <c r="C266" s="21" t="s">
        <v>18</v>
      </c>
      <c r="D266" s="23">
        <f t="shared" ref="D266:E266" si="59">SUM(D267:D270)</f>
        <v>489.4</v>
      </c>
      <c r="E266" s="23">
        <f t="shared" si="59"/>
        <v>435.2</v>
      </c>
      <c r="F266" s="46"/>
      <c r="G266" s="46"/>
      <c r="H266" s="46"/>
      <c r="I266" s="46"/>
    </row>
    <row r="267" spans="1:9" s="45" customFormat="1" ht="12.75" customHeight="1" x14ac:dyDescent="0.25">
      <c r="A267" s="98"/>
      <c r="B267" s="48" t="s">
        <v>19</v>
      </c>
      <c r="C267" s="99"/>
      <c r="D267" s="11">
        <v>15.4</v>
      </c>
      <c r="E267" s="11">
        <v>15.2</v>
      </c>
      <c r="F267" s="46"/>
      <c r="G267" s="46"/>
      <c r="H267" s="46"/>
      <c r="I267" s="46"/>
    </row>
    <row r="268" spans="1:9" s="45" customFormat="1" ht="12.75" customHeight="1" x14ac:dyDescent="0.25">
      <c r="A268" s="98"/>
      <c r="B268" s="49" t="s">
        <v>20</v>
      </c>
      <c r="C268" s="100"/>
      <c r="D268" s="11">
        <v>172.1</v>
      </c>
      <c r="E268" s="11">
        <v>166.2</v>
      </c>
      <c r="F268" s="46"/>
      <c r="G268" s="46"/>
      <c r="H268" s="46"/>
      <c r="I268" s="46"/>
    </row>
    <row r="269" spans="1:9" s="45" customFormat="1" ht="12.75" customHeight="1" x14ac:dyDescent="0.25">
      <c r="A269" s="98"/>
      <c r="B269" s="49" t="s">
        <v>10</v>
      </c>
      <c r="C269" s="100"/>
      <c r="D269" s="11">
        <v>283</v>
      </c>
      <c r="E269" s="11">
        <v>253.8</v>
      </c>
      <c r="F269" s="46"/>
      <c r="G269" s="46"/>
      <c r="H269" s="46"/>
      <c r="I269" s="46"/>
    </row>
    <row r="270" spans="1:9" s="45" customFormat="1" ht="12.75" customHeight="1" x14ac:dyDescent="0.25">
      <c r="A270" s="98"/>
      <c r="B270" s="50" t="s">
        <v>17</v>
      </c>
      <c r="C270" s="101"/>
      <c r="D270" s="11">
        <v>18.899999999999999</v>
      </c>
      <c r="E270" s="11"/>
      <c r="F270" s="46"/>
      <c r="G270" s="46"/>
      <c r="H270" s="46"/>
      <c r="I270" s="46"/>
    </row>
    <row r="271" spans="1:9" s="45" customFormat="1" ht="18" customHeight="1" x14ac:dyDescent="0.25">
      <c r="A271" s="97" t="s">
        <v>82</v>
      </c>
      <c r="B271" s="35" t="s">
        <v>89</v>
      </c>
      <c r="C271" s="36"/>
      <c r="D271" s="32">
        <f>SUM(D272+D274)</f>
        <v>814.80000000000007</v>
      </c>
      <c r="E271" s="32">
        <f>SUM(E272+E274)</f>
        <v>702.2</v>
      </c>
      <c r="F271" s="46"/>
      <c r="G271" s="46"/>
      <c r="H271" s="46"/>
      <c r="I271" s="46"/>
    </row>
    <row r="272" spans="1:9" s="45" customFormat="1" ht="15" customHeight="1" x14ac:dyDescent="0.25">
      <c r="A272" s="97"/>
      <c r="B272" s="18" t="s">
        <v>139</v>
      </c>
      <c r="C272" s="17" t="s">
        <v>11</v>
      </c>
      <c r="D272" s="16">
        <f>SUM(D273)</f>
        <v>5</v>
      </c>
      <c r="E272" s="71">
        <f>SUM(E273)</f>
        <v>0</v>
      </c>
      <c r="F272" s="46"/>
      <c r="G272" s="46"/>
      <c r="H272" s="46"/>
      <c r="I272" s="46"/>
    </row>
    <row r="273" spans="1:11" s="45" customFormat="1" ht="12.75" customHeight="1" x14ac:dyDescent="0.25">
      <c r="A273" s="97"/>
      <c r="B273" s="74" t="s">
        <v>15</v>
      </c>
      <c r="C273" s="6"/>
      <c r="D273" s="11">
        <v>5</v>
      </c>
      <c r="E273" s="11"/>
      <c r="F273" s="46"/>
      <c r="G273" s="46"/>
      <c r="H273" s="46"/>
      <c r="I273" s="46"/>
    </row>
    <row r="274" spans="1:11" s="45" customFormat="1" ht="30.75" customHeight="1" x14ac:dyDescent="0.25">
      <c r="A274" s="98"/>
      <c r="B274" s="22" t="s">
        <v>143</v>
      </c>
      <c r="C274" s="21" t="s">
        <v>18</v>
      </c>
      <c r="D274" s="23">
        <f>SUM(D275:D279)</f>
        <v>809.80000000000007</v>
      </c>
      <c r="E274" s="23">
        <f>SUM(E275:E279)</f>
        <v>702.2</v>
      </c>
      <c r="F274" s="46"/>
      <c r="G274" s="46"/>
      <c r="H274" s="46"/>
      <c r="I274" s="46"/>
    </row>
    <row r="275" spans="1:11" s="45" customFormat="1" ht="12.75" customHeight="1" x14ac:dyDescent="0.25">
      <c r="A275" s="98"/>
      <c r="B275" s="49" t="s">
        <v>19</v>
      </c>
      <c r="C275" s="100"/>
      <c r="D275" s="11">
        <v>28.3</v>
      </c>
      <c r="E275" s="11">
        <v>20.6</v>
      </c>
      <c r="F275" s="46"/>
      <c r="G275" s="46"/>
      <c r="H275" s="46"/>
      <c r="I275" s="46"/>
    </row>
    <row r="276" spans="1:11" s="45" customFormat="1" ht="12.75" customHeight="1" x14ac:dyDescent="0.25">
      <c r="A276" s="98"/>
      <c r="B276" s="49" t="s">
        <v>20</v>
      </c>
      <c r="C276" s="100"/>
      <c r="D276" s="11">
        <v>269.60000000000002</v>
      </c>
      <c r="E276" s="11">
        <v>261.10000000000002</v>
      </c>
      <c r="F276" s="46"/>
      <c r="G276" s="46"/>
      <c r="H276" s="46"/>
      <c r="I276" s="46"/>
    </row>
    <row r="277" spans="1:11" s="45" customFormat="1" ht="12.75" customHeight="1" x14ac:dyDescent="0.25">
      <c r="A277" s="98"/>
      <c r="B277" s="49" t="s">
        <v>153</v>
      </c>
      <c r="C277" s="100"/>
      <c r="D277" s="11">
        <v>1.3</v>
      </c>
      <c r="E277" s="11">
        <v>1.3</v>
      </c>
      <c r="F277" s="46"/>
      <c r="G277" s="46"/>
      <c r="H277" s="46"/>
      <c r="I277" s="46"/>
    </row>
    <row r="278" spans="1:11" s="45" customFormat="1" ht="12.75" customHeight="1" x14ac:dyDescent="0.25">
      <c r="A278" s="98"/>
      <c r="B278" s="49" t="s">
        <v>10</v>
      </c>
      <c r="C278" s="100"/>
      <c r="D278" s="11">
        <v>466.4</v>
      </c>
      <c r="E278" s="11">
        <v>419.2</v>
      </c>
      <c r="F278" s="46"/>
      <c r="G278" s="46"/>
      <c r="H278" s="46"/>
      <c r="I278" s="46"/>
    </row>
    <row r="279" spans="1:11" s="45" customFormat="1" ht="12.75" customHeight="1" x14ac:dyDescent="0.25">
      <c r="A279" s="98"/>
      <c r="B279" s="50" t="s">
        <v>17</v>
      </c>
      <c r="C279" s="101"/>
      <c r="D279" s="11">
        <v>44.2</v>
      </c>
      <c r="E279" s="11"/>
      <c r="F279" s="46"/>
      <c r="G279" s="46"/>
      <c r="H279" s="46"/>
      <c r="I279" s="46"/>
    </row>
    <row r="280" spans="1:11" s="45" customFormat="1" ht="18" customHeight="1" x14ac:dyDescent="0.25">
      <c r="A280" s="97" t="s">
        <v>84</v>
      </c>
      <c r="B280" s="35" t="s">
        <v>91</v>
      </c>
      <c r="C280" s="36"/>
      <c r="D280" s="32">
        <f t="shared" ref="D280:E280" si="60">SUM(D281+D283)</f>
        <v>447.4</v>
      </c>
      <c r="E280" s="32">
        <f t="shared" si="60"/>
        <v>391.3</v>
      </c>
      <c r="F280" s="46"/>
      <c r="G280" s="46"/>
      <c r="H280" s="46"/>
      <c r="I280" s="46"/>
    </row>
    <row r="281" spans="1:11" s="45" customFormat="1" ht="15" customHeight="1" x14ac:dyDescent="0.25">
      <c r="A281" s="97"/>
      <c r="B281" s="18" t="s">
        <v>139</v>
      </c>
      <c r="C281" s="17" t="s">
        <v>11</v>
      </c>
      <c r="D281" s="16">
        <f>SUM(D282)</f>
        <v>2.4</v>
      </c>
      <c r="E281" s="71">
        <f>SUM(E282)</f>
        <v>0</v>
      </c>
      <c r="F281" s="46"/>
      <c r="G281" s="46"/>
      <c r="H281" s="46"/>
      <c r="I281" s="46"/>
    </row>
    <row r="282" spans="1:11" s="45" customFormat="1" ht="12.75" customHeight="1" x14ac:dyDescent="0.25">
      <c r="A282" s="97"/>
      <c r="B282" s="74" t="s">
        <v>15</v>
      </c>
      <c r="C282" s="6"/>
      <c r="D282" s="11">
        <v>2.4</v>
      </c>
      <c r="E282" s="11"/>
      <c r="F282" s="46"/>
      <c r="G282" s="46"/>
      <c r="H282" s="46"/>
      <c r="I282" s="46"/>
      <c r="J282" s="47"/>
      <c r="K282" s="47"/>
    </row>
    <row r="283" spans="1:11" s="45" customFormat="1" ht="30.75" customHeight="1" x14ac:dyDescent="0.25">
      <c r="A283" s="98"/>
      <c r="B283" s="22" t="s">
        <v>143</v>
      </c>
      <c r="C283" s="21" t="s">
        <v>18</v>
      </c>
      <c r="D283" s="23">
        <f>SUM(D284:D288)</f>
        <v>445</v>
      </c>
      <c r="E283" s="23">
        <f>SUM(E284:E288)</f>
        <v>391.3</v>
      </c>
      <c r="F283" s="46"/>
      <c r="G283" s="46"/>
      <c r="H283" s="46"/>
      <c r="I283" s="46"/>
      <c r="J283" s="47"/>
      <c r="K283" s="47"/>
    </row>
    <row r="284" spans="1:11" s="45" customFormat="1" ht="12.75" customHeight="1" x14ac:dyDescent="0.25">
      <c r="A284" s="98"/>
      <c r="B284" s="49" t="s">
        <v>19</v>
      </c>
      <c r="C284" s="100"/>
      <c r="D284" s="11">
        <v>25.1</v>
      </c>
      <c r="E284" s="11">
        <v>18.899999999999999</v>
      </c>
      <c r="F284" s="46"/>
      <c r="G284" s="46"/>
      <c r="H284" s="46"/>
      <c r="I284" s="46"/>
      <c r="J284" s="47"/>
      <c r="K284" s="47"/>
    </row>
    <row r="285" spans="1:11" s="45" customFormat="1" ht="12.75" customHeight="1" x14ac:dyDescent="0.25">
      <c r="A285" s="98"/>
      <c r="B285" s="49" t="s">
        <v>20</v>
      </c>
      <c r="C285" s="100"/>
      <c r="D285" s="11">
        <v>147.80000000000001</v>
      </c>
      <c r="E285" s="11">
        <v>142.4</v>
      </c>
      <c r="F285" s="46"/>
      <c r="G285" s="46"/>
      <c r="H285" s="46"/>
      <c r="I285" s="46"/>
      <c r="J285" s="47"/>
      <c r="K285" s="47"/>
    </row>
    <row r="286" spans="1:11" s="45" customFormat="1" ht="12.75" customHeight="1" x14ac:dyDescent="0.25">
      <c r="A286" s="98"/>
      <c r="B286" s="49" t="s">
        <v>153</v>
      </c>
      <c r="C286" s="100"/>
      <c r="D286" s="11">
        <v>0.3</v>
      </c>
      <c r="E286" s="11">
        <v>0.3</v>
      </c>
      <c r="F286" s="46"/>
      <c r="G286" s="46"/>
      <c r="H286" s="46"/>
      <c r="I286" s="46"/>
      <c r="J286" s="47"/>
      <c r="K286" s="47"/>
    </row>
    <row r="287" spans="1:11" s="45" customFormat="1" ht="12.75" customHeight="1" x14ac:dyDescent="0.25">
      <c r="A287" s="98"/>
      <c r="B287" s="49" t="s">
        <v>10</v>
      </c>
      <c r="C287" s="100"/>
      <c r="D287" s="11">
        <v>255.8</v>
      </c>
      <c r="E287" s="11">
        <v>229.7</v>
      </c>
      <c r="F287" s="46"/>
      <c r="G287" s="46"/>
      <c r="H287" s="46"/>
      <c r="I287" s="46"/>
      <c r="J287" s="47"/>
      <c r="K287" s="47"/>
    </row>
    <row r="288" spans="1:11" s="45" customFormat="1" ht="12.75" customHeight="1" x14ac:dyDescent="0.25">
      <c r="A288" s="98"/>
      <c r="B288" s="50" t="s">
        <v>17</v>
      </c>
      <c r="C288" s="101"/>
      <c r="D288" s="11">
        <v>16</v>
      </c>
      <c r="E288" s="11"/>
      <c r="F288" s="46"/>
      <c r="G288" s="46"/>
      <c r="H288" s="46"/>
      <c r="I288" s="46"/>
      <c r="J288" s="47"/>
      <c r="K288" s="47"/>
    </row>
    <row r="289" spans="1:11" s="45" customFormat="1" ht="18" customHeight="1" x14ac:dyDescent="0.25">
      <c r="A289" s="97" t="s">
        <v>86</v>
      </c>
      <c r="B289" s="35" t="s">
        <v>93</v>
      </c>
      <c r="C289" s="36"/>
      <c r="D289" s="32">
        <f t="shared" ref="D289:E289" si="61">SUM(D290+D292)</f>
        <v>479.4</v>
      </c>
      <c r="E289" s="32">
        <f t="shared" si="61"/>
        <v>412.70000000000005</v>
      </c>
      <c r="F289" s="46"/>
      <c r="G289" s="46"/>
      <c r="H289" s="46"/>
      <c r="I289" s="46"/>
      <c r="J289" s="47"/>
      <c r="K289" s="47"/>
    </row>
    <row r="290" spans="1:11" s="45" customFormat="1" ht="15" customHeight="1" x14ac:dyDescent="0.25">
      <c r="A290" s="97"/>
      <c r="B290" s="18" t="s">
        <v>139</v>
      </c>
      <c r="C290" s="17" t="s">
        <v>11</v>
      </c>
      <c r="D290" s="16">
        <f>SUM(D291)</f>
        <v>5</v>
      </c>
      <c r="E290" s="71">
        <f>SUM(E291)</f>
        <v>0</v>
      </c>
      <c r="F290" s="46"/>
      <c r="G290" s="46"/>
      <c r="H290" s="46"/>
      <c r="I290" s="46"/>
      <c r="J290" s="47"/>
      <c r="K290" s="47"/>
    </row>
    <row r="291" spans="1:11" s="45" customFormat="1" ht="12.75" customHeight="1" x14ac:dyDescent="0.25">
      <c r="A291" s="97"/>
      <c r="B291" s="74" t="s">
        <v>15</v>
      </c>
      <c r="C291" s="6"/>
      <c r="D291" s="11">
        <v>5</v>
      </c>
      <c r="E291" s="11"/>
      <c r="F291" s="46"/>
      <c r="G291" s="46"/>
      <c r="H291" s="46"/>
      <c r="I291" s="46"/>
      <c r="J291" s="47"/>
      <c r="K291" s="47"/>
    </row>
    <row r="292" spans="1:11" s="45" customFormat="1" ht="30.75" customHeight="1" x14ac:dyDescent="0.25">
      <c r="A292" s="98"/>
      <c r="B292" s="22" t="s">
        <v>143</v>
      </c>
      <c r="C292" s="21" t="s">
        <v>18</v>
      </c>
      <c r="D292" s="23">
        <f>SUM(D293:D296)</f>
        <v>474.4</v>
      </c>
      <c r="E292" s="23">
        <f>SUM(E293:E296)</f>
        <v>412.70000000000005</v>
      </c>
      <c r="F292" s="46"/>
      <c r="G292" s="46"/>
      <c r="H292" s="46"/>
      <c r="I292" s="46"/>
      <c r="J292" s="47"/>
      <c r="K292" s="47"/>
    </row>
    <row r="293" spans="1:11" s="45" customFormat="1" ht="12.75" customHeight="1" x14ac:dyDescent="0.25">
      <c r="A293" s="98"/>
      <c r="B293" s="48" t="s">
        <v>19</v>
      </c>
      <c r="C293" s="107"/>
      <c r="D293" s="11">
        <v>15.6</v>
      </c>
      <c r="E293" s="11">
        <v>15.4</v>
      </c>
      <c r="F293" s="46"/>
      <c r="G293" s="46"/>
      <c r="H293" s="46"/>
      <c r="I293" s="46"/>
      <c r="J293" s="47"/>
      <c r="K293" s="47"/>
    </row>
    <row r="294" spans="1:11" s="45" customFormat="1" ht="12.75" customHeight="1" x14ac:dyDescent="0.25">
      <c r="A294" s="98"/>
      <c r="B294" s="49" t="s">
        <v>20</v>
      </c>
      <c r="C294" s="108"/>
      <c r="D294" s="11">
        <v>175.1</v>
      </c>
      <c r="E294" s="11">
        <v>168.5</v>
      </c>
      <c r="F294" s="46"/>
      <c r="G294" s="46"/>
      <c r="H294" s="46"/>
      <c r="I294" s="46"/>
      <c r="J294" s="47"/>
      <c r="K294" s="47"/>
    </row>
    <row r="295" spans="1:11" s="45" customFormat="1" ht="12.75" customHeight="1" x14ac:dyDescent="0.25">
      <c r="A295" s="98"/>
      <c r="B295" s="49" t="s">
        <v>10</v>
      </c>
      <c r="C295" s="108"/>
      <c r="D295" s="11">
        <v>262.5</v>
      </c>
      <c r="E295" s="11">
        <v>228.8</v>
      </c>
      <c r="F295" s="46"/>
      <c r="G295" s="46"/>
      <c r="H295" s="46"/>
      <c r="I295" s="46"/>
      <c r="J295" s="47"/>
      <c r="K295" s="47"/>
    </row>
    <row r="296" spans="1:11" s="45" customFormat="1" ht="12.75" customHeight="1" x14ac:dyDescent="0.25">
      <c r="A296" s="98"/>
      <c r="B296" s="50" t="s">
        <v>17</v>
      </c>
      <c r="C296" s="109"/>
      <c r="D296" s="11">
        <v>21.2</v>
      </c>
      <c r="E296" s="11"/>
      <c r="F296" s="46"/>
      <c r="G296" s="46"/>
      <c r="H296" s="46"/>
      <c r="I296" s="46"/>
      <c r="J296" s="47"/>
      <c r="K296" s="47"/>
    </row>
    <row r="297" spans="1:11" s="45" customFormat="1" ht="18" customHeight="1" x14ac:dyDescent="0.25">
      <c r="A297" s="97" t="s">
        <v>88</v>
      </c>
      <c r="B297" s="35" t="s">
        <v>95</v>
      </c>
      <c r="C297" s="36"/>
      <c r="D297" s="32">
        <f t="shared" ref="D297:E297" si="62">SUM(D298+D300)</f>
        <v>800.5</v>
      </c>
      <c r="E297" s="32">
        <f t="shared" si="62"/>
        <v>659.4</v>
      </c>
      <c r="F297" s="46"/>
      <c r="G297" s="46"/>
      <c r="H297" s="46"/>
      <c r="I297" s="46"/>
      <c r="J297" s="47"/>
      <c r="K297" s="47"/>
    </row>
    <row r="298" spans="1:11" s="45" customFormat="1" ht="15" customHeight="1" x14ac:dyDescent="0.25">
      <c r="A298" s="97"/>
      <c r="B298" s="18" t="s">
        <v>139</v>
      </c>
      <c r="C298" s="17" t="s">
        <v>11</v>
      </c>
      <c r="D298" s="16">
        <f>SUM(D299)</f>
        <v>10</v>
      </c>
      <c r="E298" s="71">
        <f>SUM(E299)</f>
        <v>0</v>
      </c>
      <c r="F298" s="46"/>
      <c r="G298" s="46"/>
      <c r="H298" s="46"/>
      <c r="I298" s="46"/>
      <c r="J298" s="47"/>
      <c r="K298" s="47"/>
    </row>
    <row r="299" spans="1:11" s="45" customFormat="1" ht="12.75" customHeight="1" x14ac:dyDescent="0.25">
      <c r="A299" s="97"/>
      <c r="B299" s="14" t="s">
        <v>15</v>
      </c>
      <c r="C299" s="6"/>
      <c r="D299" s="11">
        <v>10</v>
      </c>
      <c r="E299" s="11"/>
      <c r="F299" s="46"/>
      <c r="G299" s="46"/>
      <c r="H299" s="46"/>
      <c r="I299" s="46"/>
      <c r="J299" s="47"/>
      <c r="K299" s="47"/>
    </row>
    <row r="300" spans="1:11" s="45" customFormat="1" ht="30.75" customHeight="1" x14ac:dyDescent="0.25">
      <c r="A300" s="97"/>
      <c r="B300" s="30" t="s">
        <v>143</v>
      </c>
      <c r="C300" s="21" t="s">
        <v>18</v>
      </c>
      <c r="D300" s="23">
        <f>SUM(D301:D305)</f>
        <v>790.5</v>
      </c>
      <c r="E300" s="23">
        <f>SUM(E301:E305)</f>
        <v>659.4</v>
      </c>
      <c r="F300" s="46"/>
      <c r="G300" s="46"/>
      <c r="H300" s="46"/>
      <c r="I300" s="46"/>
      <c r="J300" s="47"/>
      <c r="K300" s="47"/>
    </row>
    <row r="301" spans="1:11" s="45" customFormat="1" ht="12.75" customHeight="1" x14ac:dyDescent="0.25">
      <c r="A301" s="98"/>
      <c r="B301" s="42" t="s">
        <v>19</v>
      </c>
      <c r="C301" s="107"/>
      <c r="D301" s="11">
        <v>21.8</v>
      </c>
      <c r="E301" s="11">
        <v>16.2</v>
      </c>
      <c r="F301" s="46"/>
      <c r="G301" s="46"/>
      <c r="H301" s="46"/>
      <c r="I301" s="46"/>
      <c r="J301" s="47"/>
      <c r="K301" s="47"/>
    </row>
    <row r="302" spans="1:11" s="45" customFormat="1" ht="12.75" customHeight="1" x14ac:dyDescent="0.25">
      <c r="A302" s="98"/>
      <c r="B302" s="49" t="s">
        <v>20</v>
      </c>
      <c r="C302" s="108"/>
      <c r="D302" s="11">
        <v>297.5</v>
      </c>
      <c r="E302" s="11">
        <v>286.7</v>
      </c>
      <c r="F302" s="46"/>
      <c r="G302" s="46"/>
      <c r="H302" s="46"/>
      <c r="I302" s="46"/>
      <c r="J302" s="47"/>
      <c r="K302" s="47"/>
    </row>
    <row r="303" spans="1:11" s="45" customFormat="1" ht="12.75" customHeight="1" x14ac:dyDescent="0.25">
      <c r="A303" s="98"/>
      <c r="B303" s="49" t="s">
        <v>153</v>
      </c>
      <c r="C303" s="108"/>
      <c r="D303" s="11">
        <v>0.1</v>
      </c>
      <c r="E303" s="11">
        <v>0.1</v>
      </c>
      <c r="F303" s="46"/>
      <c r="G303" s="46"/>
      <c r="H303" s="46"/>
      <c r="I303" s="46"/>
      <c r="J303" s="47"/>
      <c r="K303" s="47"/>
    </row>
    <row r="304" spans="1:11" s="45" customFormat="1" ht="12.75" customHeight="1" x14ac:dyDescent="0.25">
      <c r="A304" s="98"/>
      <c r="B304" s="49" t="s">
        <v>10</v>
      </c>
      <c r="C304" s="108"/>
      <c r="D304" s="11">
        <v>415.9</v>
      </c>
      <c r="E304" s="11">
        <v>356.4</v>
      </c>
      <c r="F304" s="46"/>
      <c r="G304" s="46"/>
      <c r="H304" s="46"/>
      <c r="I304" s="46"/>
      <c r="J304" s="47"/>
      <c r="K304" s="47"/>
    </row>
    <row r="305" spans="1:11" s="45" customFormat="1" ht="12.75" customHeight="1" x14ac:dyDescent="0.25">
      <c r="A305" s="98"/>
      <c r="B305" s="50" t="s">
        <v>17</v>
      </c>
      <c r="C305" s="109"/>
      <c r="D305" s="11">
        <v>55.2</v>
      </c>
      <c r="E305" s="11"/>
      <c r="F305" s="46"/>
      <c r="G305" s="46"/>
      <c r="H305" s="46"/>
      <c r="I305" s="46"/>
      <c r="J305" s="47"/>
      <c r="K305" s="47"/>
    </row>
    <row r="306" spans="1:11" s="45" customFormat="1" ht="18" customHeight="1" x14ac:dyDescent="0.25">
      <c r="A306" s="102" t="s">
        <v>90</v>
      </c>
      <c r="B306" s="35" t="s">
        <v>97</v>
      </c>
      <c r="C306" s="36"/>
      <c r="D306" s="32">
        <f t="shared" ref="D306:E306" si="63">SUM(D307+D311)</f>
        <v>271.8</v>
      </c>
      <c r="E306" s="32">
        <f t="shared" si="63"/>
        <v>179.60000000000002</v>
      </c>
      <c r="F306" s="46"/>
      <c r="G306" s="46"/>
      <c r="H306" s="46"/>
      <c r="I306" s="46"/>
      <c r="J306" s="47"/>
      <c r="K306" s="47"/>
    </row>
    <row r="307" spans="1:11" s="45" customFormat="1" ht="30.75" customHeight="1" x14ac:dyDescent="0.25">
      <c r="A307" s="105"/>
      <c r="B307" s="30" t="s">
        <v>140</v>
      </c>
      <c r="C307" s="21" t="s">
        <v>18</v>
      </c>
      <c r="D307" s="23">
        <f>SUM(D308:D310)</f>
        <v>255.9</v>
      </c>
      <c r="E307" s="23">
        <f>SUM(E308:E310)</f>
        <v>175.20000000000002</v>
      </c>
      <c r="F307" s="46"/>
      <c r="G307" s="46"/>
      <c r="H307" s="46"/>
      <c r="I307" s="46"/>
      <c r="J307" s="47"/>
      <c r="K307" s="47"/>
    </row>
    <row r="308" spans="1:11" s="45" customFormat="1" ht="12.75" customHeight="1" x14ac:dyDescent="0.25">
      <c r="A308" s="104"/>
      <c r="B308" s="48" t="s">
        <v>153</v>
      </c>
      <c r="C308" s="76"/>
      <c r="D308" s="11">
        <v>3.3</v>
      </c>
      <c r="E308" s="11">
        <v>3.3</v>
      </c>
      <c r="F308" s="46"/>
      <c r="G308" s="46"/>
      <c r="H308" s="46"/>
      <c r="I308" s="46"/>
      <c r="J308" s="47"/>
      <c r="K308" s="47"/>
    </row>
    <row r="309" spans="1:11" s="45" customFormat="1" ht="12.95" customHeight="1" x14ac:dyDescent="0.25">
      <c r="A309" s="104"/>
      <c r="B309" s="49" t="s">
        <v>10</v>
      </c>
      <c r="C309" s="100"/>
      <c r="D309" s="11">
        <v>222.6</v>
      </c>
      <c r="E309" s="11">
        <v>171.9</v>
      </c>
      <c r="F309" s="46"/>
      <c r="G309" s="46"/>
      <c r="H309" s="46"/>
      <c r="I309" s="46"/>
      <c r="J309" s="47"/>
      <c r="K309" s="47"/>
    </row>
    <row r="310" spans="1:11" s="45" customFormat="1" ht="12.95" customHeight="1" x14ac:dyDescent="0.25">
      <c r="A310" s="104"/>
      <c r="B310" s="50" t="s">
        <v>17</v>
      </c>
      <c r="C310" s="101"/>
      <c r="D310" s="11">
        <v>30</v>
      </c>
      <c r="E310" s="11"/>
      <c r="F310" s="46"/>
      <c r="G310" s="46"/>
      <c r="H310" s="46"/>
      <c r="I310" s="46"/>
      <c r="J310" s="47"/>
      <c r="K310" s="47"/>
    </row>
    <row r="311" spans="1:11" s="45" customFormat="1" ht="15" customHeight="1" x14ac:dyDescent="0.25">
      <c r="A311" s="105"/>
      <c r="B311" s="82" t="s">
        <v>132</v>
      </c>
      <c r="C311" s="21" t="s">
        <v>22</v>
      </c>
      <c r="D311" s="23">
        <f t="shared" ref="D311:E311" si="64">SUM(D312)</f>
        <v>15.9</v>
      </c>
      <c r="E311" s="23">
        <f t="shared" si="64"/>
        <v>4.4000000000000004</v>
      </c>
      <c r="F311" s="46"/>
      <c r="G311" s="46"/>
      <c r="H311" s="46"/>
      <c r="I311" s="46"/>
      <c r="J311" s="47"/>
      <c r="K311" s="47"/>
    </row>
    <row r="312" spans="1:11" s="45" customFormat="1" ht="12.95" customHeight="1" x14ac:dyDescent="0.25">
      <c r="A312" s="106"/>
      <c r="B312" s="12" t="s">
        <v>10</v>
      </c>
      <c r="C312" s="7"/>
      <c r="D312" s="11">
        <v>15.9</v>
      </c>
      <c r="E312" s="11">
        <v>4.4000000000000004</v>
      </c>
      <c r="F312" s="46"/>
      <c r="G312" s="46"/>
      <c r="H312" s="46"/>
      <c r="I312" s="46"/>
      <c r="J312" s="47"/>
      <c r="K312" s="47"/>
    </row>
    <row r="313" spans="1:11" s="45" customFormat="1" ht="18" customHeight="1" x14ac:dyDescent="0.25">
      <c r="A313" s="102" t="s">
        <v>92</v>
      </c>
      <c r="B313" s="31" t="s">
        <v>99</v>
      </c>
      <c r="C313" s="38"/>
      <c r="D313" s="32">
        <f t="shared" ref="D313:E313" si="65">SUM(D314)</f>
        <v>166.5</v>
      </c>
      <c r="E313" s="32">
        <f t="shared" si="65"/>
        <v>156.30000000000001</v>
      </c>
      <c r="F313" s="46"/>
      <c r="G313" s="46"/>
      <c r="H313" s="46"/>
      <c r="I313" s="46"/>
      <c r="J313" s="47"/>
      <c r="K313" s="47"/>
    </row>
    <row r="314" spans="1:11" s="45" customFormat="1" ht="30.75" customHeight="1" x14ac:dyDescent="0.25">
      <c r="A314" s="102"/>
      <c r="B314" s="30" t="s">
        <v>140</v>
      </c>
      <c r="C314" s="21" t="s">
        <v>18</v>
      </c>
      <c r="D314" s="23">
        <f t="shared" ref="D314:E314" si="66">SUM(D315:D316)</f>
        <v>166.5</v>
      </c>
      <c r="E314" s="23">
        <f t="shared" si="66"/>
        <v>156.30000000000001</v>
      </c>
      <c r="F314" s="46"/>
      <c r="G314" s="46"/>
      <c r="H314" s="46"/>
      <c r="I314" s="46"/>
      <c r="J314" s="47"/>
      <c r="K314" s="47"/>
    </row>
    <row r="315" spans="1:11" s="45" customFormat="1" ht="12.75" customHeight="1" x14ac:dyDescent="0.25">
      <c r="A315" s="103"/>
      <c r="B315" s="48" t="s">
        <v>20</v>
      </c>
      <c r="C315" s="99"/>
      <c r="D315" s="11">
        <v>108.4</v>
      </c>
      <c r="E315" s="11">
        <v>106</v>
      </c>
      <c r="F315" s="46"/>
      <c r="G315" s="46"/>
      <c r="H315" s="46"/>
      <c r="I315" s="46"/>
      <c r="J315" s="47"/>
      <c r="K315" s="47"/>
    </row>
    <row r="316" spans="1:11" s="45" customFormat="1" ht="12.75" customHeight="1" x14ac:dyDescent="0.25">
      <c r="A316" s="103"/>
      <c r="B316" s="50" t="s">
        <v>10</v>
      </c>
      <c r="C316" s="101"/>
      <c r="D316" s="11">
        <v>58.1</v>
      </c>
      <c r="E316" s="11">
        <v>50.3</v>
      </c>
      <c r="F316" s="46"/>
      <c r="G316" s="46"/>
      <c r="H316" s="46"/>
      <c r="I316" s="46"/>
      <c r="J316" s="47"/>
      <c r="K316" s="47"/>
    </row>
    <row r="317" spans="1:11" s="45" customFormat="1" ht="18" customHeight="1" x14ac:dyDescent="0.25">
      <c r="A317" s="97" t="s">
        <v>94</v>
      </c>
      <c r="B317" s="73" t="s">
        <v>101</v>
      </c>
      <c r="C317" s="38"/>
      <c r="D317" s="32">
        <f t="shared" ref="D317:E317" si="67">SUM(D318)</f>
        <v>464.79999999999995</v>
      </c>
      <c r="E317" s="32">
        <f t="shared" si="67"/>
        <v>419.8</v>
      </c>
      <c r="F317" s="46"/>
      <c r="G317" s="46"/>
      <c r="H317" s="46"/>
      <c r="I317" s="46"/>
      <c r="J317" s="47"/>
      <c r="K317" s="47"/>
    </row>
    <row r="318" spans="1:11" s="45" customFormat="1" ht="30.75" customHeight="1" x14ac:dyDescent="0.25">
      <c r="A318" s="98"/>
      <c r="B318" s="22" t="s">
        <v>140</v>
      </c>
      <c r="C318" s="21" t="s">
        <v>18</v>
      </c>
      <c r="D318" s="23">
        <f>SUM(D319:D321)</f>
        <v>464.79999999999995</v>
      </c>
      <c r="E318" s="23">
        <f>SUM(E319:E321)</f>
        <v>419.8</v>
      </c>
      <c r="F318" s="46"/>
      <c r="G318" s="46"/>
      <c r="H318" s="46"/>
      <c r="I318" s="46"/>
      <c r="J318" s="47"/>
      <c r="K318" s="47"/>
    </row>
    <row r="319" spans="1:11" s="45" customFormat="1" ht="12.75" customHeight="1" x14ac:dyDescent="0.25">
      <c r="A319" s="98"/>
      <c r="B319" s="49" t="s">
        <v>20</v>
      </c>
      <c r="C319" s="100"/>
      <c r="D319" s="11">
        <v>59.9</v>
      </c>
      <c r="E319" s="11">
        <v>59</v>
      </c>
      <c r="F319" s="46"/>
      <c r="G319" s="46"/>
      <c r="H319" s="46"/>
      <c r="I319" s="46"/>
      <c r="J319" s="47"/>
      <c r="K319" s="47"/>
    </row>
    <row r="320" spans="1:11" s="45" customFormat="1" ht="12.75" customHeight="1" x14ac:dyDescent="0.25">
      <c r="A320" s="98"/>
      <c r="B320" s="49" t="s">
        <v>10</v>
      </c>
      <c r="C320" s="100"/>
      <c r="D320" s="11">
        <v>394.4</v>
      </c>
      <c r="E320" s="11">
        <v>360.8</v>
      </c>
      <c r="F320" s="46"/>
      <c r="G320" s="46"/>
      <c r="H320" s="46"/>
      <c r="I320" s="46"/>
      <c r="J320" s="47"/>
      <c r="K320" s="47"/>
    </row>
    <row r="321" spans="1:11" s="45" customFormat="1" ht="12.75" customHeight="1" x14ac:dyDescent="0.25">
      <c r="A321" s="98"/>
      <c r="B321" s="50" t="s">
        <v>17</v>
      </c>
      <c r="C321" s="101"/>
      <c r="D321" s="11">
        <v>10.5</v>
      </c>
      <c r="E321" s="11"/>
      <c r="F321" s="46"/>
      <c r="G321" s="46"/>
      <c r="H321" s="46"/>
      <c r="I321" s="46"/>
      <c r="J321" s="47"/>
      <c r="K321" s="47"/>
    </row>
    <row r="322" spans="1:11" s="45" customFormat="1" ht="18" customHeight="1" x14ac:dyDescent="0.25">
      <c r="A322" s="97" t="s">
        <v>96</v>
      </c>
      <c r="B322" s="35" t="s">
        <v>103</v>
      </c>
      <c r="C322" s="38"/>
      <c r="D322" s="32">
        <f>SUM(D323)</f>
        <v>1180.5999999999999</v>
      </c>
      <c r="E322" s="32">
        <f>SUM(E323)</f>
        <v>992</v>
      </c>
      <c r="F322" s="46"/>
      <c r="G322" s="46"/>
      <c r="H322" s="46"/>
      <c r="I322" s="46"/>
      <c r="J322" s="47"/>
      <c r="K322" s="47"/>
    </row>
    <row r="323" spans="1:11" s="45" customFormat="1" ht="15" customHeight="1" x14ac:dyDescent="0.25">
      <c r="A323" s="97"/>
      <c r="B323" s="18" t="s">
        <v>132</v>
      </c>
      <c r="C323" s="21" t="s">
        <v>22</v>
      </c>
      <c r="D323" s="23">
        <f>SUM(D324:D327)</f>
        <v>1180.5999999999999</v>
      </c>
      <c r="E323" s="23">
        <f>SUM(E324:E327)</f>
        <v>992</v>
      </c>
      <c r="F323" s="46"/>
      <c r="G323" s="46"/>
      <c r="H323" s="46"/>
      <c r="I323" s="46"/>
      <c r="J323" s="47"/>
      <c r="K323" s="47"/>
    </row>
    <row r="324" spans="1:11" s="45" customFormat="1" ht="12.75" customHeight="1" x14ac:dyDescent="0.25">
      <c r="A324" s="98"/>
      <c r="B324" s="48" t="s">
        <v>19</v>
      </c>
      <c r="C324" s="99"/>
      <c r="D324" s="11">
        <v>43.6</v>
      </c>
      <c r="E324" s="11"/>
      <c r="F324" s="46"/>
      <c r="G324" s="46"/>
      <c r="H324" s="46"/>
      <c r="I324" s="46"/>
      <c r="J324" s="47"/>
      <c r="K324" s="47"/>
    </row>
    <row r="325" spans="1:11" s="45" customFormat="1" ht="12.75" customHeight="1" x14ac:dyDescent="0.25">
      <c r="A325" s="98"/>
      <c r="B325" s="49" t="s">
        <v>64</v>
      </c>
      <c r="C325" s="100"/>
      <c r="D325" s="11">
        <v>7.2</v>
      </c>
      <c r="E325" s="11">
        <v>7.2</v>
      </c>
      <c r="F325" s="46"/>
      <c r="G325" s="46"/>
      <c r="H325" s="46"/>
      <c r="I325" s="46"/>
      <c r="J325" s="47"/>
      <c r="K325" s="47"/>
    </row>
    <row r="326" spans="1:11" s="45" customFormat="1" ht="12.75" customHeight="1" x14ac:dyDescent="0.25">
      <c r="A326" s="98"/>
      <c r="B326" s="49" t="s">
        <v>10</v>
      </c>
      <c r="C326" s="100"/>
      <c r="D326" s="11">
        <v>1128</v>
      </c>
      <c r="E326" s="11">
        <v>984.8</v>
      </c>
      <c r="F326" s="46"/>
      <c r="G326" s="46"/>
      <c r="H326" s="46"/>
      <c r="I326" s="46"/>
      <c r="J326" s="47"/>
      <c r="K326" s="47"/>
    </row>
    <row r="327" spans="1:11" s="45" customFormat="1" ht="12.75" customHeight="1" x14ac:dyDescent="0.25">
      <c r="A327" s="98"/>
      <c r="B327" s="50" t="s">
        <v>17</v>
      </c>
      <c r="C327" s="101"/>
      <c r="D327" s="11">
        <v>1.8</v>
      </c>
      <c r="E327" s="11"/>
      <c r="F327" s="46"/>
      <c r="G327" s="46"/>
      <c r="H327" s="46"/>
      <c r="I327" s="46"/>
      <c r="J327" s="47"/>
      <c r="K327" s="47"/>
    </row>
    <row r="328" spans="1:11" s="45" customFormat="1" ht="18" customHeight="1" x14ac:dyDescent="0.25">
      <c r="A328" s="102" t="s">
        <v>98</v>
      </c>
      <c r="B328" s="35" t="s">
        <v>105</v>
      </c>
      <c r="C328" s="38"/>
      <c r="D328" s="32">
        <f>SUM(D329)</f>
        <v>160.9</v>
      </c>
      <c r="E328" s="32">
        <f>SUM(E329)</f>
        <v>128.5</v>
      </c>
      <c r="F328" s="46"/>
      <c r="G328" s="46"/>
      <c r="H328" s="46"/>
      <c r="I328" s="46"/>
      <c r="J328" s="47"/>
      <c r="K328" s="47"/>
    </row>
    <row r="329" spans="1:11" s="45" customFormat="1" ht="15" customHeight="1" x14ac:dyDescent="0.25">
      <c r="A329" s="105"/>
      <c r="B329" s="18" t="s">
        <v>141</v>
      </c>
      <c r="C329" s="21" t="s">
        <v>22</v>
      </c>
      <c r="D329" s="23">
        <f t="shared" ref="D329:E329" si="68">SUM(D330:D332)</f>
        <v>160.9</v>
      </c>
      <c r="E329" s="23">
        <f t="shared" si="68"/>
        <v>128.5</v>
      </c>
      <c r="F329" s="46"/>
      <c r="G329" s="46"/>
      <c r="H329" s="46"/>
      <c r="I329" s="46"/>
      <c r="J329" s="47"/>
      <c r="K329" s="47"/>
    </row>
    <row r="330" spans="1:11" s="45" customFormat="1" ht="12.75" customHeight="1" x14ac:dyDescent="0.25">
      <c r="A330" s="104"/>
      <c r="B330" s="48" t="s">
        <v>64</v>
      </c>
      <c r="C330" s="99"/>
      <c r="D330" s="11">
        <v>3.1</v>
      </c>
      <c r="E330" s="11">
        <v>3.1</v>
      </c>
      <c r="F330" s="46"/>
      <c r="G330" s="46"/>
      <c r="H330" s="46"/>
      <c r="I330" s="46"/>
      <c r="J330" s="47"/>
      <c r="K330" s="47"/>
    </row>
    <row r="331" spans="1:11" s="45" customFormat="1" ht="12.75" customHeight="1" x14ac:dyDescent="0.25">
      <c r="A331" s="104"/>
      <c r="B331" s="49" t="s">
        <v>10</v>
      </c>
      <c r="C331" s="100"/>
      <c r="D331" s="11">
        <v>154.4</v>
      </c>
      <c r="E331" s="11">
        <v>125.4</v>
      </c>
      <c r="F331" s="46"/>
      <c r="G331" s="46"/>
      <c r="H331" s="46"/>
      <c r="I331" s="46"/>
      <c r="J331" s="47"/>
      <c r="K331" s="47"/>
    </row>
    <row r="332" spans="1:11" s="45" customFormat="1" ht="12.75" customHeight="1" x14ac:dyDescent="0.25">
      <c r="A332" s="104"/>
      <c r="B332" s="50" t="s">
        <v>17</v>
      </c>
      <c r="C332" s="101"/>
      <c r="D332" s="11">
        <v>3.4</v>
      </c>
      <c r="E332" s="11"/>
      <c r="F332" s="46"/>
      <c r="G332" s="46"/>
      <c r="H332" s="46"/>
      <c r="I332" s="46"/>
      <c r="J332" s="47"/>
      <c r="K332" s="47"/>
    </row>
    <row r="333" spans="1:11" s="45" customFormat="1" ht="18" customHeight="1" x14ac:dyDescent="0.25">
      <c r="A333" s="97" t="s">
        <v>100</v>
      </c>
      <c r="B333" s="35" t="s">
        <v>107</v>
      </c>
      <c r="C333" s="38"/>
      <c r="D333" s="32">
        <f t="shared" ref="D333:E333" si="69">SUM(D334)</f>
        <v>198.29999999999998</v>
      </c>
      <c r="E333" s="32">
        <f t="shared" si="69"/>
        <v>149.69999999999999</v>
      </c>
      <c r="F333" s="46"/>
      <c r="G333" s="46"/>
      <c r="H333" s="46"/>
      <c r="I333" s="46"/>
      <c r="J333" s="47"/>
      <c r="K333" s="47"/>
    </row>
    <row r="334" spans="1:11" s="45" customFormat="1" ht="15" customHeight="1" x14ac:dyDescent="0.25">
      <c r="A334" s="97"/>
      <c r="B334" s="18" t="s">
        <v>141</v>
      </c>
      <c r="C334" s="21" t="s">
        <v>22</v>
      </c>
      <c r="D334" s="23">
        <f t="shared" ref="D334" si="70">SUM(D335:D337)</f>
        <v>198.29999999999998</v>
      </c>
      <c r="E334" s="23">
        <f t="shared" ref="E334" si="71">SUM(E335:E337)</f>
        <v>149.69999999999999</v>
      </c>
      <c r="F334" s="46"/>
      <c r="G334" s="46"/>
      <c r="H334" s="46"/>
      <c r="I334" s="46"/>
      <c r="J334" s="47"/>
      <c r="K334" s="47"/>
    </row>
    <row r="335" spans="1:11" s="45" customFormat="1" ht="12.75" customHeight="1" x14ac:dyDescent="0.25">
      <c r="A335" s="98"/>
      <c r="B335" s="48" t="s">
        <v>64</v>
      </c>
      <c r="C335" s="99"/>
      <c r="D335" s="11">
        <v>4.7</v>
      </c>
      <c r="E335" s="11">
        <v>4.7</v>
      </c>
      <c r="F335" s="46"/>
      <c r="G335" s="46"/>
      <c r="H335" s="46"/>
      <c r="I335" s="46"/>
      <c r="J335" s="47"/>
      <c r="K335" s="47"/>
    </row>
    <row r="336" spans="1:11" s="45" customFormat="1" ht="12.75" customHeight="1" x14ac:dyDescent="0.25">
      <c r="A336" s="98"/>
      <c r="B336" s="49" t="s">
        <v>10</v>
      </c>
      <c r="C336" s="100"/>
      <c r="D336" s="11">
        <v>190.6</v>
      </c>
      <c r="E336" s="11">
        <v>145</v>
      </c>
      <c r="F336" s="46"/>
      <c r="G336" s="46"/>
      <c r="H336" s="46"/>
      <c r="I336" s="46"/>
      <c r="J336" s="47"/>
      <c r="K336" s="47"/>
    </row>
    <row r="337" spans="1:11" s="45" customFormat="1" ht="12.75" customHeight="1" x14ac:dyDescent="0.25">
      <c r="A337" s="98"/>
      <c r="B337" s="50" t="s">
        <v>17</v>
      </c>
      <c r="C337" s="101"/>
      <c r="D337" s="11">
        <v>3</v>
      </c>
      <c r="E337" s="11"/>
      <c r="F337" s="46"/>
      <c r="G337" s="46"/>
      <c r="H337" s="46"/>
      <c r="I337" s="46"/>
      <c r="J337" s="47"/>
      <c r="K337" s="47"/>
    </row>
    <row r="338" spans="1:11" s="45" customFormat="1" ht="18" customHeight="1" x14ac:dyDescent="0.25">
      <c r="A338" s="97" t="s">
        <v>102</v>
      </c>
      <c r="B338" s="35" t="s">
        <v>109</v>
      </c>
      <c r="C338" s="36"/>
      <c r="D338" s="32">
        <f t="shared" ref="D338:E338" si="72">SUM(D339)</f>
        <v>174</v>
      </c>
      <c r="E338" s="32">
        <f t="shared" si="72"/>
        <v>140.80000000000001</v>
      </c>
      <c r="F338" s="46"/>
      <c r="G338" s="46"/>
      <c r="H338" s="46"/>
      <c r="I338" s="46"/>
      <c r="J338" s="47"/>
      <c r="K338" s="47"/>
    </row>
    <row r="339" spans="1:11" s="45" customFormat="1" ht="15" customHeight="1" x14ac:dyDescent="0.25">
      <c r="A339" s="97"/>
      <c r="B339" s="18" t="s">
        <v>132</v>
      </c>
      <c r="C339" s="21" t="s">
        <v>22</v>
      </c>
      <c r="D339" s="23">
        <f t="shared" ref="D339" si="73">SUM(D340:D342)</f>
        <v>174</v>
      </c>
      <c r="E339" s="23">
        <f t="shared" ref="E339" si="74">SUM(E340:E342)</f>
        <v>140.80000000000001</v>
      </c>
      <c r="F339" s="46"/>
      <c r="G339" s="46"/>
      <c r="H339" s="46"/>
      <c r="I339" s="46"/>
      <c r="J339" s="47"/>
      <c r="K339" s="47"/>
    </row>
    <row r="340" spans="1:11" s="45" customFormat="1" ht="12.75" customHeight="1" x14ac:dyDescent="0.25">
      <c r="A340" s="98"/>
      <c r="B340" s="48" t="s">
        <v>64</v>
      </c>
      <c r="C340" s="99"/>
      <c r="D340" s="11">
        <v>1</v>
      </c>
      <c r="E340" s="11">
        <v>1</v>
      </c>
      <c r="F340" s="46"/>
      <c r="G340" s="46"/>
      <c r="H340" s="46"/>
      <c r="I340" s="46"/>
      <c r="J340" s="47"/>
      <c r="K340" s="47"/>
    </row>
    <row r="341" spans="1:11" s="45" customFormat="1" ht="12.75" customHeight="1" x14ac:dyDescent="0.25">
      <c r="A341" s="98"/>
      <c r="B341" s="49" t="s">
        <v>10</v>
      </c>
      <c r="C341" s="100"/>
      <c r="D341" s="11">
        <v>171.2</v>
      </c>
      <c r="E341" s="11">
        <v>139.80000000000001</v>
      </c>
      <c r="F341" s="46"/>
      <c r="G341" s="46"/>
      <c r="H341" s="46"/>
      <c r="I341" s="46"/>
      <c r="J341" s="47"/>
      <c r="K341" s="47"/>
    </row>
    <row r="342" spans="1:11" s="45" customFormat="1" ht="12.75" customHeight="1" x14ac:dyDescent="0.25">
      <c r="A342" s="98"/>
      <c r="B342" s="50" t="s">
        <v>17</v>
      </c>
      <c r="C342" s="101"/>
      <c r="D342" s="11">
        <v>1.8</v>
      </c>
      <c r="E342" s="11"/>
      <c r="F342" s="46"/>
      <c r="G342" s="46"/>
      <c r="H342" s="46"/>
      <c r="I342" s="46"/>
      <c r="J342" s="47"/>
      <c r="K342" s="47"/>
    </row>
    <row r="343" spans="1:11" s="45" customFormat="1" ht="18" customHeight="1" x14ac:dyDescent="0.25">
      <c r="A343" s="97" t="s">
        <v>104</v>
      </c>
      <c r="B343" s="35" t="s">
        <v>111</v>
      </c>
      <c r="C343" s="38"/>
      <c r="D343" s="32">
        <f t="shared" ref="D343:E343" si="75">SUM(D344)</f>
        <v>267.3</v>
      </c>
      <c r="E343" s="32">
        <f t="shared" si="75"/>
        <v>215.2</v>
      </c>
      <c r="F343" s="46"/>
      <c r="G343" s="46"/>
      <c r="H343" s="46"/>
      <c r="I343" s="46"/>
      <c r="J343" s="47"/>
      <c r="K343" s="47"/>
    </row>
    <row r="344" spans="1:11" s="45" customFormat="1" ht="15" customHeight="1" x14ac:dyDescent="0.25">
      <c r="A344" s="97"/>
      <c r="B344" s="18" t="s">
        <v>141</v>
      </c>
      <c r="C344" s="21" t="s">
        <v>22</v>
      </c>
      <c r="D344" s="23">
        <f t="shared" ref="D344" si="76">SUM(D345:D347)</f>
        <v>267.3</v>
      </c>
      <c r="E344" s="23">
        <f t="shared" ref="E344" si="77">SUM(E345:E347)</f>
        <v>215.2</v>
      </c>
      <c r="F344" s="46"/>
      <c r="G344" s="46"/>
      <c r="H344" s="46"/>
      <c r="I344" s="46"/>
      <c r="J344" s="47"/>
      <c r="K344" s="47"/>
    </row>
    <row r="345" spans="1:11" s="45" customFormat="1" ht="12.75" customHeight="1" x14ac:dyDescent="0.25">
      <c r="A345" s="98"/>
      <c r="B345" s="48" t="s">
        <v>64</v>
      </c>
      <c r="C345" s="99"/>
      <c r="D345" s="11">
        <v>3.2</v>
      </c>
      <c r="E345" s="11">
        <v>3.2</v>
      </c>
      <c r="F345" s="46"/>
      <c r="G345" s="46"/>
      <c r="H345" s="46"/>
      <c r="I345" s="46"/>
      <c r="J345" s="47"/>
      <c r="K345" s="47"/>
    </row>
    <row r="346" spans="1:11" s="45" customFormat="1" ht="12.75" customHeight="1" x14ac:dyDescent="0.25">
      <c r="A346" s="98"/>
      <c r="B346" s="49" t="s">
        <v>10</v>
      </c>
      <c r="C346" s="100"/>
      <c r="D346" s="11">
        <v>258.8</v>
      </c>
      <c r="E346" s="11">
        <v>212</v>
      </c>
      <c r="F346" s="46"/>
      <c r="G346" s="46"/>
      <c r="H346" s="46"/>
      <c r="I346" s="46"/>
      <c r="J346" s="47"/>
      <c r="K346" s="47"/>
    </row>
    <row r="347" spans="1:11" s="45" customFormat="1" ht="12.75" customHeight="1" x14ac:dyDescent="0.25">
      <c r="A347" s="98"/>
      <c r="B347" s="50" t="s">
        <v>17</v>
      </c>
      <c r="C347" s="101"/>
      <c r="D347" s="11">
        <v>5.3</v>
      </c>
      <c r="E347" s="11"/>
      <c r="F347" s="46"/>
      <c r="G347" s="46"/>
      <c r="H347" s="46"/>
      <c r="I347" s="46"/>
      <c r="J347" s="47"/>
      <c r="K347" s="47"/>
    </row>
    <row r="348" spans="1:11" s="45" customFormat="1" ht="18" customHeight="1" x14ac:dyDescent="0.25">
      <c r="A348" s="97" t="s">
        <v>106</v>
      </c>
      <c r="B348" s="35" t="s">
        <v>113</v>
      </c>
      <c r="C348" s="36"/>
      <c r="D348" s="32">
        <f t="shared" ref="D348:E348" si="78">SUM(D349)</f>
        <v>170.9</v>
      </c>
      <c r="E348" s="32">
        <f t="shared" si="78"/>
        <v>132.4</v>
      </c>
      <c r="F348" s="46"/>
      <c r="G348" s="46"/>
      <c r="H348" s="46"/>
      <c r="I348" s="46"/>
      <c r="J348" s="47"/>
      <c r="K348" s="47"/>
    </row>
    <row r="349" spans="1:11" s="45" customFormat="1" ht="15" customHeight="1" x14ac:dyDescent="0.25">
      <c r="A349" s="97"/>
      <c r="B349" s="18" t="s">
        <v>132</v>
      </c>
      <c r="C349" s="21" t="s">
        <v>22</v>
      </c>
      <c r="D349" s="23">
        <f t="shared" ref="D349" si="79">SUM(D350:D352)</f>
        <v>170.9</v>
      </c>
      <c r="E349" s="23">
        <f t="shared" ref="E349" si="80">SUM(E350:E352)</f>
        <v>132.4</v>
      </c>
      <c r="F349" s="46"/>
      <c r="G349" s="46"/>
      <c r="H349" s="46"/>
      <c r="I349" s="46"/>
      <c r="J349" s="47"/>
      <c r="K349" s="47"/>
    </row>
    <row r="350" spans="1:11" s="45" customFormat="1" ht="12.75" customHeight="1" x14ac:dyDescent="0.25">
      <c r="A350" s="98"/>
      <c r="B350" s="48" t="s">
        <v>64</v>
      </c>
      <c r="C350" s="99"/>
      <c r="D350" s="51">
        <v>0</v>
      </c>
      <c r="E350" s="11"/>
      <c r="F350" s="46"/>
      <c r="G350" s="46"/>
      <c r="H350" s="46"/>
      <c r="I350" s="46"/>
      <c r="J350" s="47"/>
      <c r="K350" s="47"/>
    </row>
    <row r="351" spans="1:11" s="45" customFormat="1" ht="12.75" customHeight="1" x14ac:dyDescent="0.25">
      <c r="A351" s="98"/>
      <c r="B351" s="49" t="s">
        <v>10</v>
      </c>
      <c r="C351" s="100"/>
      <c r="D351" s="11">
        <v>170.1</v>
      </c>
      <c r="E351" s="11">
        <v>132.4</v>
      </c>
      <c r="F351" s="46"/>
      <c r="G351" s="46"/>
      <c r="H351" s="46"/>
      <c r="I351" s="46"/>
      <c r="J351" s="47"/>
      <c r="K351" s="47"/>
    </row>
    <row r="352" spans="1:11" s="45" customFormat="1" ht="12.75" customHeight="1" x14ac:dyDescent="0.25">
      <c r="A352" s="98"/>
      <c r="B352" s="50" t="s">
        <v>17</v>
      </c>
      <c r="C352" s="101"/>
      <c r="D352" s="11">
        <v>0.8</v>
      </c>
      <c r="E352" s="11"/>
      <c r="F352" s="46"/>
      <c r="G352" s="46"/>
      <c r="H352" s="46"/>
      <c r="I352" s="46"/>
      <c r="J352" s="47"/>
      <c r="K352" s="47"/>
    </row>
    <row r="353" spans="1:11" s="45" customFormat="1" ht="18" customHeight="1" x14ac:dyDescent="0.25">
      <c r="A353" s="103" t="s">
        <v>108</v>
      </c>
      <c r="B353" s="35" t="s">
        <v>115</v>
      </c>
      <c r="C353" s="36"/>
      <c r="D353" s="32">
        <f t="shared" ref="D353:E353" si="81">SUM(D354)</f>
        <v>190.3</v>
      </c>
      <c r="E353" s="32">
        <f t="shared" si="81"/>
        <v>150.70000000000002</v>
      </c>
      <c r="F353" s="46"/>
      <c r="G353" s="46"/>
      <c r="H353" s="46"/>
      <c r="I353" s="46"/>
      <c r="J353" s="47"/>
      <c r="K353" s="47"/>
    </row>
    <row r="354" spans="1:11" s="45" customFormat="1" ht="15" customHeight="1" x14ac:dyDescent="0.25">
      <c r="A354" s="104"/>
      <c r="B354" s="18" t="s">
        <v>132</v>
      </c>
      <c r="C354" s="21" t="s">
        <v>22</v>
      </c>
      <c r="D354" s="23">
        <f t="shared" ref="D354" si="82">SUM(D355:D357)</f>
        <v>190.3</v>
      </c>
      <c r="E354" s="23">
        <f t="shared" ref="E354" si="83">SUM(E355:E357)</f>
        <v>150.70000000000002</v>
      </c>
      <c r="F354" s="46"/>
      <c r="G354" s="46"/>
      <c r="H354" s="46"/>
      <c r="I354" s="46"/>
      <c r="J354" s="47"/>
      <c r="K354" s="47"/>
    </row>
    <row r="355" spans="1:11" s="45" customFormat="1" ht="12.75" customHeight="1" x14ac:dyDescent="0.25">
      <c r="A355" s="104"/>
      <c r="B355" s="48" t="s">
        <v>64</v>
      </c>
      <c r="C355" s="99"/>
      <c r="D355" s="11">
        <v>4.4000000000000004</v>
      </c>
      <c r="E355" s="11">
        <v>4.4000000000000004</v>
      </c>
      <c r="F355" s="46"/>
      <c r="G355" s="46"/>
      <c r="H355" s="46"/>
      <c r="I355" s="46"/>
      <c r="J355" s="47"/>
      <c r="K355" s="47"/>
    </row>
    <row r="356" spans="1:11" s="45" customFormat="1" ht="12.75" customHeight="1" x14ac:dyDescent="0.25">
      <c r="A356" s="104"/>
      <c r="B356" s="49" t="s">
        <v>10</v>
      </c>
      <c r="C356" s="100"/>
      <c r="D356" s="11">
        <v>182.4</v>
      </c>
      <c r="E356" s="11">
        <v>146.30000000000001</v>
      </c>
      <c r="F356" s="46"/>
      <c r="G356" s="46"/>
      <c r="H356" s="46"/>
      <c r="I356" s="46"/>
      <c r="J356" s="47"/>
      <c r="K356" s="47"/>
    </row>
    <row r="357" spans="1:11" s="45" customFormat="1" ht="12.75" customHeight="1" x14ac:dyDescent="0.25">
      <c r="A357" s="104"/>
      <c r="B357" s="50" t="s">
        <v>17</v>
      </c>
      <c r="C357" s="101"/>
      <c r="D357" s="11">
        <v>3.5</v>
      </c>
      <c r="E357" s="11"/>
      <c r="F357" s="46"/>
      <c r="G357" s="46"/>
      <c r="H357" s="46"/>
      <c r="I357" s="46"/>
      <c r="J357" s="47"/>
      <c r="K357" s="47"/>
    </row>
    <row r="358" spans="1:11" s="45" customFormat="1" ht="18" customHeight="1" x14ac:dyDescent="0.25">
      <c r="A358" s="97" t="s">
        <v>110</v>
      </c>
      <c r="B358" s="35" t="s">
        <v>117</v>
      </c>
      <c r="C358" s="36"/>
      <c r="D358" s="32">
        <f t="shared" ref="D358:E358" si="84">SUM(D359)</f>
        <v>138.60000000000002</v>
      </c>
      <c r="E358" s="32">
        <f t="shared" si="84"/>
        <v>103.2</v>
      </c>
      <c r="F358" s="46"/>
      <c r="G358" s="46"/>
      <c r="H358" s="46"/>
      <c r="I358" s="46"/>
      <c r="J358" s="47"/>
      <c r="K358" s="47"/>
    </row>
    <row r="359" spans="1:11" s="45" customFormat="1" ht="15" customHeight="1" x14ac:dyDescent="0.25">
      <c r="A359" s="97"/>
      <c r="B359" s="18" t="s">
        <v>141</v>
      </c>
      <c r="C359" s="21" t="s">
        <v>22</v>
      </c>
      <c r="D359" s="23">
        <f t="shared" ref="D359" si="85">SUM(D360:D362)</f>
        <v>138.60000000000002</v>
      </c>
      <c r="E359" s="23">
        <f t="shared" ref="E359" si="86">SUM(E360:E362)</f>
        <v>103.2</v>
      </c>
      <c r="F359" s="46"/>
      <c r="G359" s="46"/>
      <c r="H359" s="46"/>
      <c r="I359" s="46"/>
      <c r="J359" s="47"/>
      <c r="K359" s="47"/>
    </row>
    <row r="360" spans="1:11" s="45" customFormat="1" ht="12.75" customHeight="1" x14ac:dyDescent="0.25">
      <c r="A360" s="98"/>
      <c r="B360" s="48" t="s">
        <v>64</v>
      </c>
      <c r="C360" s="99"/>
      <c r="D360" s="11">
        <v>5.4</v>
      </c>
      <c r="E360" s="11">
        <v>5.4</v>
      </c>
      <c r="F360" s="46"/>
      <c r="G360" s="46"/>
      <c r="H360" s="46"/>
      <c r="I360" s="46"/>
      <c r="J360" s="47"/>
      <c r="K360" s="47"/>
    </row>
    <row r="361" spans="1:11" s="45" customFormat="1" ht="12.75" customHeight="1" x14ac:dyDescent="0.25">
      <c r="A361" s="98"/>
      <c r="B361" s="49" t="s">
        <v>10</v>
      </c>
      <c r="C361" s="100"/>
      <c r="D361" s="11">
        <v>132.80000000000001</v>
      </c>
      <c r="E361" s="11">
        <v>97.8</v>
      </c>
      <c r="F361" s="46"/>
      <c r="G361" s="46"/>
      <c r="H361" s="46"/>
      <c r="I361" s="46"/>
      <c r="J361" s="47"/>
      <c r="K361" s="47"/>
    </row>
    <row r="362" spans="1:11" s="45" customFormat="1" ht="12.75" customHeight="1" x14ac:dyDescent="0.25">
      <c r="A362" s="98"/>
      <c r="B362" s="50" t="s">
        <v>17</v>
      </c>
      <c r="C362" s="101"/>
      <c r="D362" s="11">
        <v>0.4</v>
      </c>
      <c r="E362" s="11"/>
      <c r="F362" s="46"/>
      <c r="G362" s="46"/>
      <c r="H362" s="46"/>
      <c r="I362" s="46"/>
      <c r="J362" s="47"/>
      <c r="K362" s="47"/>
    </row>
    <row r="363" spans="1:11" s="45" customFormat="1" ht="18" customHeight="1" x14ac:dyDescent="0.25">
      <c r="A363" s="97" t="s">
        <v>112</v>
      </c>
      <c r="B363" s="35" t="s">
        <v>119</v>
      </c>
      <c r="C363" s="36"/>
      <c r="D363" s="32">
        <f t="shared" ref="D363:E363" si="87">SUM(D364)</f>
        <v>173.00000000000003</v>
      </c>
      <c r="E363" s="32">
        <f t="shared" si="87"/>
        <v>141.80000000000001</v>
      </c>
      <c r="F363" s="46"/>
      <c r="G363" s="46"/>
      <c r="H363" s="46"/>
      <c r="I363" s="46"/>
      <c r="J363" s="47"/>
      <c r="K363" s="47"/>
    </row>
    <row r="364" spans="1:11" s="45" customFormat="1" ht="15.75" customHeight="1" x14ac:dyDescent="0.25">
      <c r="A364" s="97"/>
      <c r="B364" s="37" t="s">
        <v>149</v>
      </c>
      <c r="C364" s="21" t="s">
        <v>22</v>
      </c>
      <c r="D364" s="23">
        <f t="shared" ref="D364" si="88">SUM(D365:D367)</f>
        <v>173.00000000000003</v>
      </c>
      <c r="E364" s="23">
        <f t="shared" ref="E364" si="89">SUM(E365:E367)</f>
        <v>141.80000000000001</v>
      </c>
      <c r="F364" s="46"/>
      <c r="G364" s="46"/>
      <c r="H364" s="46"/>
      <c r="I364" s="46"/>
      <c r="J364" s="47"/>
      <c r="K364" s="47"/>
    </row>
    <row r="365" spans="1:11" s="45" customFormat="1" ht="12.75" customHeight="1" x14ac:dyDescent="0.25">
      <c r="A365" s="98"/>
      <c r="B365" s="48" t="s">
        <v>64</v>
      </c>
      <c r="C365" s="99"/>
      <c r="D365" s="11">
        <v>1.3</v>
      </c>
      <c r="E365" s="11">
        <v>1.3</v>
      </c>
      <c r="F365" s="46"/>
      <c r="G365" s="46"/>
      <c r="H365" s="46"/>
      <c r="I365" s="46"/>
      <c r="J365" s="47"/>
      <c r="K365" s="47"/>
    </row>
    <row r="366" spans="1:11" s="45" customFormat="1" ht="12.75" customHeight="1" x14ac:dyDescent="0.25">
      <c r="A366" s="98"/>
      <c r="B366" s="49" t="s">
        <v>10</v>
      </c>
      <c r="C366" s="100"/>
      <c r="D366" s="11">
        <v>169.3</v>
      </c>
      <c r="E366" s="11">
        <v>140.5</v>
      </c>
      <c r="F366" s="46"/>
      <c r="G366" s="46"/>
      <c r="H366" s="46"/>
      <c r="I366" s="46"/>
      <c r="J366" s="47"/>
      <c r="K366" s="47"/>
    </row>
    <row r="367" spans="1:11" s="45" customFormat="1" ht="12.75" customHeight="1" x14ac:dyDescent="0.25">
      <c r="A367" s="98"/>
      <c r="B367" s="50" t="s">
        <v>17</v>
      </c>
      <c r="C367" s="101"/>
      <c r="D367" s="11">
        <v>2.4</v>
      </c>
      <c r="E367" s="11"/>
      <c r="F367" s="46"/>
      <c r="G367" s="46"/>
      <c r="H367" s="46"/>
      <c r="I367" s="46"/>
      <c r="J367" s="47"/>
      <c r="K367" s="47"/>
    </row>
    <row r="368" spans="1:11" s="45" customFormat="1" ht="18" customHeight="1" x14ac:dyDescent="0.25">
      <c r="A368" s="97" t="s">
        <v>114</v>
      </c>
      <c r="B368" s="35" t="s">
        <v>121</v>
      </c>
      <c r="C368" s="36"/>
      <c r="D368" s="32">
        <f t="shared" ref="D368:E368" si="90">SUM(D369)</f>
        <v>157.20000000000002</v>
      </c>
      <c r="E368" s="32">
        <f t="shared" si="90"/>
        <v>129.60000000000002</v>
      </c>
      <c r="F368" s="46"/>
      <c r="G368" s="46"/>
      <c r="H368" s="46"/>
      <c r="I368" s="46"/>
      <c r="J368" s="47"/>
      <c r="K368" s="47"/>
    </row>
    <row r="369" spans="1:11" s="45" customFormat="1" ht="15" customHeight="1" x14ac:dyDescent="0.25">
      <c r="A369" s="97"/>
      <c r="B369" s="37" t="s">
        <v>132</v>
      </c>
      <c r="C369" s="21" t="s">
        <v>22</v>
      </c>
      <c r="D369" s="23">
        <f t="shared" ref="D369" si="91">SUM(D370:D372)</f>
        <v>157.20000000000002</v>
      </c>
      <c r="E369" s="23">
        <f t="shared" ref="E369" si="92">SUM(E370:E372)</f>
        <v>129.60000000000002</v>
      </c>
      <c r="F369" s="46"/>
      <c r="G369" s="46"/>
      <c r="H369" s="46"/>
      <c r="I369" s="46"/>
      <c r="J369" s="47"/>
      <c r="K369" s="47"/>
    </row>
    <row r="370" spans="1:11" s="45" customFormat="1" ht="12.75" customHeight="1" x14ac:dyDescent="0.25">
      <c r="A370" s="98"/>
      <c r="B370" s="48" t="s">
        <v>64</v>
      </c>
      <c r="C370" s="99"/>
      <c r="D370" s="11">
        <v>0.3</v>
      </c>
      <c r="E370" s="11">
        <v>0.3</v>
      </c>
      <c r="F370" s="46"/>
      <c r="G370" s="46"/>
      <c r="H370" s="46"/>
      <c r="I370" s="46"/>
      <c r="J370" s="47"/>
      <c r="K370" s="47"/>
    </row>
    <row r="371" spans="1:11" s="45" customFormat="1" ht="12.75" customHeight="1" x14ac:dyDescent="0.25">
      <c r="A371" s="98"/>
      <c r="B371" s="49" t="s">
        <v>10</v>
      </c>
      <c r="C371" s="100"/>
      <c r="D371" s="11">
        <v>155.9</v>
      </c>
      <c r="E371" s="11">
        <v>129.30000000000001</v>
      </c>
      <c r="F371" s="46"/>
      <c r="G371" s="46"/>
      <c r="H371" s="46"/>
      <c r="I371" s="46"/>
      <c r="J371" s="47"/>
      <c r="K371" s="47"/>
    </row>
    <row r="372" spans="1:11" s="45" customFormat="1" ht="12.75" customHeight="1" x14ac:dyDescent="0.25">
      <c r="A372" s="98"/>
      <c r="B372" s="50" t="s">
        <v>17</v>
      </c>
      <c r="C372" s="101"/>
      <c r="D372" s="11">
        <v>1</v>
      </c>
      <c r="E372" s="11"/>
      <c r="F372" s="46"/>
      <c r="G372" s="46"/>
      <c r="H372" s="46"/>
      <c r="I372" s="46"/>
      <c r="J372" s="47"/>
      <c r="K372" s="47"/>
    </row>
    <row r="373" spans="1:11" s="45" customFormat="1" ht="18" customHeight="1" x14ac:dyDescent="0.25">
      <c r="A373" s="97" t="s">
        <v>116</v>
      </c>
      <c r="B373" s="35" t="s">
        <v>123</v>
      </c>
      <c r="C373" s="36"/>
      <c r="D373" s="32">
        <f t="shared" ref="D373:E373" si="93">SUM(D374)</f>
        <v>168.4</v>
      </c>
      <c r="E373" s="32">
        <f t="shared" si="93"/>
        <v>109.1</v>
      </c>
      <c r="F373" s="46"/>
      <c r="G373" s="46"/>
      <c r="H373" s="46"/>
      <c r="I373" s="46"/>
      <c r="J373" s="47"/>
      <c r="K373" s="47"/>
    </row>
    <row r="374" spans="1:11" s="45" customFormat="1" ht="15" customHeight="1" x14ac:dyDescent="0.25">
      <c r="A374" s="97"/>
      <c r="B374" s="37" t="s">
        <v>132</v>
      </c>
      <c r="C374" s="21" t="s">
        <v>22</v>
      </c>
      <c r="D374" s="23">
        <f t="shared" ref="D374" si="94">SUM(D375:D377)</f>
        <v>168.4</v>
      </c>
      <c r="E374" s="23">
        <f t="shared" ref="E374" si="95">SUM(E375:E377)</f>
        <v>109.1</v>
      </c>
      <c r="F374" s="46"/>
      <c r="G374" s="46"/>
      <c r="H374" s="46"/>
      <c r="I374" s="46"/>
      <c r="J374" s="47"/>
      <c r="K374" s="47"/>
    </row>
    <row r="375" spans="1:11" s="45" customFormat="1" ht="12.75" customHeight="1" x14ac:dyDescent="0.25">
      <c r="A375" s="98"/>
      <c r="B375" s="48" t="s">
        <v>64</v>
      </c>
      <c r="C375" s="99"/>
      <c r="D375" s="11">
        <v>1.8</v>
      </c>
      <c r="E375" s="11">
        <v>1.8</v>
      </c>
      <c r="F375" s="46"/>
      <c r="G375" s="46"/>
      <c r="H375" s="46"/>
      <c r="I375" s="46"/>
      <c r="J375" s="47"/>
      <c r="K375" s="47"/>
    </row>
    <row r="376" spans="1:11" s="45" customFormat="1" ht="12.75" customHeight="1" x14ac:dyDescent="0.25">
      <c r="A376" s="98"/>
      <c r="B376" s="49" t="s">
        <v>10</v>
      </c>
      <c r="C376" s="100"/>
      <c r="D376" s="11">
        <v>149.1</v>
      </c>
      <c r="E376" s="11">
        <v>107.3</v>
      </c>
      <c r="F376" s="46"/>
      <c r="G376" s="46"/>
      <c r="H376" s="46"/>
      <c r="I376" s="46"/>
      <c r="J376" s="47"/>
      <c r="K376" s="47"/>
    </row>
    <row r="377" spans="1:11" s="45" customFormat="1" ht="12.75" customHeight="1" x14ac:dyDescent="0.25">
      <c r="A377" s="98"/>
      <c r="B377" s="50" t="s">
        <v>17</v>
      </c>
      <c r="C377" s="101"/>
      <c r="D377" s="11">
        <v>17.5</v>
      </c>
      <c r="E377" s="11"/>
      <c r="H377" s="46"/>
      <c r="I377" s="46"/>
      <c r="J377" s="47"/>
      <c r="K377" s="47"/>
    </row>
    <row r="378" spans="1:11" s="45" customFormat="1" ht="18" customHeight="1" x14ac:dyDescent="0.25">
      <c r="A378" s="97" t="s">
        <v>118</v>
      </c>
      <c r="B378" s="35" t="s">
        <v>125</v>
      </c>
      <c r="C378" s="36"/>
      <c r="D378" s="32">
        <f t="shared" ref="D378:E378" si="96">SUM(D379)</f>
        <v>161.80000000000001</v>
      </c>
      <c r="E378" s="32">
        <f t="shared" si="96"/>
        <v>131.4</v>
      </c>
      <c r="H378" s="46"/>
      <c r="I378" s="46"/>
      <c r="J378" s="47"/>
      <c r="K378" s="47"/>
    </row>
    <row r="379" spans="1:11" s="45" customFormat="1" ht="15" customHeight="1" x14ac:dyDescent="0.25">
      <c r="A379" s="97"/>
      <c r="B379" s="37" t="s">
        <v>132</v>
      </c>
      <c r="C379" s="21" t="s">
        <v>22</v>
      </c>
      <c r="D379" s="23">
        <f t="shared" ref="D379" si="97">SUM(D380:D382)</f>
        <v>161.80000000000001</v>
      </c>
      <c r="E379" s="23">
        <f t="shared" ref="E379" si="98">SUM(E380:E382)</f>
        <v>131.4</v>
      </c>
      <c r="H379" s="46"/>
      <c r="I379" s="46"/>
      <c r="J379" s="47"/>
      <c r="K379" s="47"/>
    </row>
    <row r="380" spans="1:11" s="45" customFormat="1" ht="12.75" customHeight="1" x14ac:dyDescent="0.25">
      <c r="A380" s="98"/>
      <c r="B380" s="48" t="s">
        <v>64</v>
      </c>
      <c r="C380" s="99"/>
      <c r="D380" s="11">
        <v>3.1</v>
      </c>
      <c r="E380" s="11">
        <v>3.1</v>
      </c>
      <c r="H380" s="46"/>
      <c r="I380" s="46"/>
      <c r="J380" s="47"/>
      <c r="K380" s="47"/>
    </row>
    <row r="381" spans="1:11" s="45" customFormat="1" ht="12.75" customHeight="1" x14ac:dyDescent="0.25">
      <c r="A381" s="98"/>
      <c r="B381" s="49" t="s">
        <v>10</v>
      </c>
      <c r="C381" s="100"/>
      <c r="D381" s="11">
        <v>157.4</v>
      </c>
      <c r="E381" s="11">
        <v>128.30000000000001</v>
      </c>
      <c r="H381" s="46"/>
      <c r="I381" s="46"/>
      <c r="J381" s="47"/>
      <c r="K381" s="47"/>
    </row>
    <row r="382" spans="1:11" s="45" customFormat="1" ht="12.75" customHeight="1" x14ac:dyDescent="0.25">
      <c r="A382" s="98"/>
      <c r="B382" s="50" t="s">
        <v>17</v>
      </c>
      <c r="C382" s="101"/>
      <c r="D382" s="11">
        <v>1.3</v>
      </c>
      <c r="E382" s="11"/>
      <c r="H382" s="46"/>
      <c r="I382" s="46"/>
      <c r="J382" s="47"/>
      <c r="K382" s="47"/>
    </row>
    <row r="383" spans="1:11" s="45" customFormat="1" ht="18" customHeight="1" x14ac:dyDescent="0.25">
      <c r="A383" s="97" t="s">
        <v>120</v>
      </c>
      <c r="B383" s="35" t="s">
        <v>126</v>
      </c>
      <c r="C383" s="36"/>
      <c r="D383" s="32">
        <f t="shared" ref="D383:E383" si="99">SUM(D384)</f>
        <v>127.4</v>
      </c>
      <c r="E383" s="32">
        <f t="shared" si="99"/>
        <v>102.89999999999999</v>
      </c>
      <c r="H383" s="46"/>
      <c r="I383" s="46"/>
      <c r="J383" s="47"/>
      <c r="K383" s="47"/>
    </row>
    <row r="384" spans="1:11" s="45" customFormat="1" ht="15" customHeight="1" x14ac:dyDescent="0.25">
      <c r="A384" s="97"/>
      <c r="B384" s="37" t="s">
        <v>132</v>
      </c>
      <c r="C384" s="21" t="s">
        <v>22</v>
      </c>
      <c r="D384" s="23">
        <f t="shared" ref="D384" si="100">SUM(D385:D387)</f>
        <v>127.4</v>
      </c>
      <c r="E384" s="23">
        <f t="shared" ref="E384" si="101">SUM(E385:E387)</f>
        <v>102.89999999999999</v>
      </c>
      <c r="H384" s="46"/>
      <c r="I384" s="46"/>
      <c r="J384" s="47"/>
      <c r="K384" s="47"/>
    </row>
    <row r="385" spans="1:11" s="45" customFormat="1" ht="12.75" customHeight="1" x14ac:dyDescent="0.25">
      <c r="A385" s="98"/>
      <c r="B385" s="48" t="s">
        <v>64</v>
      </c>
      <c r="C385" s="99" t="s">
        <v>22</v>
      </c>
      <c r="D385" s="11">
        <v>6.3</v>
      </c>
      <c r="E385" s="11">
        <v>6.3</v>
      </c>
      <c r="H385" s="46"/>
      <c r="I385" s="46"/>
      <c r="J385" s="47"/>
      <c r="K385" s="47"/>
    </row>
    <row r="386" spans="1:11" s="45" customFormat="1" ht="12.75" customHeight="1" x14ac:dyDescent="0.25">
      <c r="A386" s="98"/>
      <c r="B386" s="49" t="s">
        <v>10</v>
      </c>
      <c r="C386" s="100"/>
      <c r="D386" s="11">
        <v>120.9</v>
      </c>
      <c r="E386" s="11">
        <v>96.6</v>
      </c>
      <c r="H386" s="46"/>
      <c r="I386" s="46"/>
      <c r="J386" s="47"/>
      <c r="K386" s="47"/>
    </row>
    <row r="387" spans="1:11" s="45" customFormat="1" ht="12.75" customHeight="1" x14ac:dyDescent="0.25">
      <c r="A387" s="98"/>
      <c r="B387" s="50" t="s">
        <v>17</v>
      </c>
      <c r="C387" s="101"/>
      <c r="D387" s="11">
        <v>0.2</v>
      </c>
      <c r="E387" s="11"/>
      <c r="H387" s="46"/>
      <c r="I387" s="46"/>
      <c r="J387" s="47"/>
      <c r="K387" s="47"/>
    </row>
    <row r="388" spans="1:11" s="45" customFormat="1" ht="18" customHeight="1" x14ac:dyDescent="0.25">
      <c r="A388" s="97" t="s">
        <v>122</v>
      </c>
      <c r="B388" s="35" t="s">
        <v>127</v>
      </c>
      <c r="C388" s="36"/>
      <c r="D388" s="32">
        <f t="shared" ref="D388:E388" si="102">SUM(D389+D391)</f>
        <v>2366.2000000000003</v>
      </c>
      <c r="E388" s="32">
        <f t="shared" si="102"/>
        <v>1933.2000000000003</v>
      </c>
      <c r="H388" s="46"/>
      <c r="I388" s="46"/>
      <c r="J388" s="47"/>
      <c r="K388" s="47"/>
    </row>
    <row r="389" spans="1:11" s="45" customFormat="1" ht="15" customHeight="1" x14ac:dyDescent="0.25">
      <c r="A389" s="97"/>
      <c r="B389" s="18" t="s">
        <v>139</v>
      </c>
      <c r="C389" s="17" t="s">
        <v>11</v>
      </c>
      <c r="D389" s="16">
        <f>SUM(D390)</f>
        <v>168</v>
      </c>
      <c r="E389" s="16">
        <f>SUM(E390)</f>
        <v>164.4</v>
      </c>
      <c r="H389" s="46"/>
      <c r="I389" s="46"/>
      <c r="J389" s="47"/>
      <c r="K389" s="47"/>
    </row>
    <row r="390" spans="1:11" s="45" customFormat="1" ht="12.75" customHeight="1" x14ac:dyDescent="0.25">
      <c r="A390" s="97"/>
      <c r="B390" s="14" t="s">
        <v>15</v>
      </c>
      <c r="C390" s="6"/>
      <c r="D390" s="11">
        <v>168</v>
      </c>
      <c r="E390" s="11">
        <v>164.4</v>
      </c>
      <c r="H390" s="46"/>
      <c r="I390" s="46"/>
      <c r="J390" s="47"/>
      <c r="K390" s="47"/>
    </row>
    <row r="391" spans="1:11" s="45" customFormat="1" ht="15" customHeight="1" x14ac:dyDescent="0.25">
      <c r="A391" s="97"/>
      <c r="B391" s="39" t="s">
        <v>147</v>
      </c>
      <c r="C391" s="17" t="s">
        <v>25</v>
      </c>
      <c r="D391" s="23">
        <f>SUM(D392:D397)</f>
        <v>2198.2000000000003</v>
      </c>
      <c r="E391" s="23">
        <f>SUM(E392:E397)</f>
        <v>1768.8000000000002</v>
      </c>
      <c r="H391" s="46"/>
      <c r="I391" s="46"/>
      <c r="J391" s="47"/>
      <c r="K391" s="47"/>
    </row>
    <row r="392" spans="1:11" s="45" customFormat="1" ht="12.75" customHeight="1" x14ac:dyDescent="0.25">
      <c r="A392" s="98"/>
      <c r="B392" s="48" t="s">
        <v>14</v>
      </c>
      <c r="C392" s="99"/>
      <c r="D392" s="11">
        <v>80.2</v>
      </c>
      <c r="E392" s="11">
        <v>71.099999999999994</v>
      </c>
      <c r="H392" s="46"/>
      <c r="I392" s="46"/>
      <c r="J392" s="47"/>
      <c r="K392" s="47"/>
    </row>
    <row r="393" spans="1:11" s="45" customFormat="1" ht="12.75" customHeight="1" x14ac:dyDescent="0.25">
      <c r="A393" s="98"/>
      <c r="B393" s="49" t="s">
        <v>19</v>
      </c>
      <c r="C393" s="100"/>
      <c r="D393" s="11">
        <v>204.3</v>
      </c>
      <c r="E393" s="11">
        <v>198.6</v>
      </c>
      <c r="H393" s="46"/>
      <c r="I393" s="46"/>
      <c r="J393" s="47"/>
      <c r="K393" s="47"/>
    </row>
    <row r="394" spans="1:11" s="45" customFormat="1" ht="12.75" customHeight="1" x14ac:dyDescent="0.25">
      <c r="A394" s="98"/>
      <c r="B394" s="56" t="s">
        <v>15</v>
      </c>
      <c r="C394" s="100"/>
      <c r="D394" s="11">
        <v>210.2</v>
      </c>
      <c r="E394" s="11">
        <v>202.7</v>
      </c>
      <c r="H394" s="46"/>
      <c r="I394" s="46"/>
      <c r="J394" s="47"/>
      <c r="K394" s="47"/>
    </row>
    <row r="395" spans="1:11" s="45" customFormat="1" ht="12.75" customHeight="1" x14ac:dyDescent="0.25">
      <c r="A395" s="98"/>
      <c r="B395" s="49" t="s">
        <v>10</v>
      </c>
      <c r="C395" s="100"/>
      <c r="D395" s="11">
        <v>1095.4000000000001</v>
      </c>
      <c r="E395" s="11">
        <v>943.5</v>
      </c>
      <c r="H395" s="46"/>
      <c r="I395" s="46"/>
      <c r="J395" s="47"/>
      <c r="K395" s="47"/>
    </row>
    <row r="396" spans="1:11" s="45" customFormat="1" ht="12.75" customHeight="1" x14ac:dyDescent="0.25">
      <c r="A396" s="98"/>
      <c r="B396" s="49" t="s">
        <v>26</v>
      </c>
      <c r="C396" s="100"/>
      <c r="D396" s="11">
        <v>325.8</v>
      </c>
      <c r="E396" s="11">
        <v>302.5</v>
      </c>
      <c r="H396" s="46"/>
      <c r="I396" s="46"/>
      <c r="J396" s="47"/>
      <c r="K396" s="47"/>
    </row>
    <row r="397" spans="1:11" s="45" customFormat="1" ht="12.75" customHeight="1" x14ac:dyDescent="0.25">
      <c r="A397" s="98"/>
      <c r="B397" s="50" t="s">
        <v>17</v>
      </c>
      <c r="C397" s="101"/>
      <c r="D397" s="11">
        <v>282.3</v>
      </c>
      <c r="E397" s="11">
        <v>50.4</v>
      </c>
      <c r="H397" s="46"/>
      <c r="I397" s="46"/>
      <c r="J397" s="47"/>
      <c r="K397" s="47"/>
    </row>
    <row r="398" spans="1:11" s="45" customFormat="1" ht="18" customHeight="1" x14ac:dyDescent="0.25">
      <c r="A398" s="102" t="s">
        <v>124</v>
      </c>
      <c r="B398" s="73" t="s">
        <v>128</v>
      </c>
      <c r="C398" s="36"/>
      <c r="D398" s="32">
        <f t="shared" ref="D398:E398" si="103">SUM(D399)</f>
        <v>432</v>
      </c>
      <c r="E398" s="32">
        <f t="shared" si="103"/>
        <v>335.8</v>
      </c>
      <c r="H398" s="46"/>
      <c r="I398" s="46"/>
      <c r="J398" s="47"/>
      <c r="K398" s="47"/>
    </row>
    <row r="399" spans="1:11" s="45" customFormat="1" ht="15" customHeight="1" x14ac:dyDescent="0.25">
      <c r="A399" s="103"/>
      <c r="B399" s="22" t="s">
        <v>142</v>
      </c>
      <c r="C399" s="21" t="s">
        <v>27</v>
      </c>
      <c r="D399" s="23">
        <f>SUM(D400:D401)</f>
        <v>432</v>
      </c>
      <c r="E399" s="23">
        <f>SUM(E400:E401)</f>
        <v>335.8</v>
      </c>
      <c r="H399" s="46"/>
      <c r="I399" s="46"/>
      <c r="J399" s="47"/>
      <c r="K399" s="47"/>
    </row>
    <row r="400" spans="1:11" s="45" customFormat="1" ht="12.75" customHeight="1" x14ac:dyDescent="0.25">
      <c r="A400" s="103"/>
      <c r="B400" s="49" t="s">
        <v>15</v>
      </c>
      <c r="C400" s="100"/>
      <c r="D400" s="60">
        <v>427.6</v>
      </c>
      <c r="E400" s="60">
        <v>335.8</v>
      </c>
      <c r="H400" s="46"/>
      <c r="I400" s="46"/>
      <c r="J400" s="47"/>
      <c r="K400" s="47"/>
    </row>
    <row r="401" spans="1:11" s="45" customFormat="1" ht="12.75" customHeight="1" x14ac:dyDescent="0.25">
      <c r="A401" s="103"/>
      <c r="B401" s="50" t="s">
        <v>10</v>
      </c>
      <c r="C401" s="100"/>
      <c r="D401" s="60">
        <v>4.4000000000000004</v>
      </c>
      <c r="E401" s="60"/>
      <c r="H401" s="46"/>
      <c r="I401" s="46"/>
      <c r="J401" s="47"/>
      <c r="K401" s="47"/>
    </row>
    <row r="402" spans="1:11" s="45" customFormat="1" ht="21" customHeight="1" x14ac:dyDescent="0.25">
      <c r="A402" s="85" t="s">
        <v>129</v>
      </c>
      <c r="B402" s="86"/>
      <c r="C402" s="8"/>
      <c r="D402" s="9">
        <f>SUM(D449+D445+D439+D431+D426+D419+D411+D403)</f>
        <v>51941.100000000006</v>
      </c>
      <c r="E402" s="9">
        <f>SUM(E449+E445+E439+E431+E426+E419+E411+E403)</f>
        <v>27074.9</v>
      </c>
    </row>
    <row r="403" spans="1:11" s="45" customFormat="1" ht="15" customHeight="1" x14ac:dyDescent="0.25">
      <c r="A403" s="87" t="s">
        <v>130</v>
      </c>
      <c r="B403" s="87"/>
      <c r="C403" s="61" t="s">
        <v>11</v>
      </c>
      <c r="D403" s="10">
        <f>SUM(D404:D410)</f>
        <v>9501.3000000000011</v>
      </c>
      <c r="E403" s="10">
        <f>SUM(E404:E410)</f>
        <v>6378.4</v>
      </c>
    </row>
    <row r="404" spans="1:11" s="45" customFormat="1" ht="12.75" customHeight="1" x14ac:dyDescent="0.25">
      <c r="A404" s="87"/>
      <c r="B404" s="59" t="s">
        <v>14</v>
      </c>
      <c r="C404" s="90"/>
      <c r="D404" s="11">
        <f>SUM(D16)</f>
        <v>20</v>
      </c>
      <c r="E404" s="11"/>
    </row>
    <row r="405" spans="1:11" s="45" customFormat="1" ht="12.75" customHeight="1" x14ac:dyDescent="0.25">
      <c r="A405" s="83"/>
      <c r="B405" s="14" t="s">
        <v>15</v>
      </c>
      <c r="C405" s="91"/>
      <c r="D405" s="11">
        <f>SUM(D17+D158+D163+D171+D179+D187+D196+D205+D213+D221+D229+D238+D256+D265+D273+D282+D291+D299+D390+D247)</f>
        <v>3549.5000000000005</v>
      </c>
      <c r="E405" s="11">
        <f>SUM(E17+E158+E163+E171+E179+E187+E196+E205+E213+E221+E229+E238+E256+E265+E273+E282+E291+E299+E390+E247)</f>
        <v>2107.6999999999998</v>
      </c>
    </row>
    <row r="406" spans="1:11" s="45" customFormat="1" ht="12.75" customHeight="1" x14ac:dyDescent="0.25">
      <c r="A406" s="83"/>
      <c r="B406" s="48" t="s">
        <v>64</v>
      </c>
      <c r="C406" s="91"/>
      <c r="D406" s="11">
        <f>SUM(D159)</f>
        <v>1.3</v>
      </c>
      <c r="E406" s="11">
        <f>SUM(E159)</f>
        <v>1.3</v>
      </c>
    </row>
    <row r="407" spans="1:11" s="45" customFormat="1" ht="12.75" customHeight="1" x14ac:dyDescent="0.25">
      <c r="A407" s="83"/>
      <c r="B407" s="81" t="s">
        <v>152</v>
      </c>
      <c r="C407" s="91"/>
      <c r="D407" s="11">
        <f>SUM(D18)</f>
        <v>0.3</v>
      </c>
      <c r="E407" s="11"/>
    </row>
    <row r="408" spans="1:11" s="45" customFormat="1" ht="12.75" customHeight="1" x14ac:dyDescent="0.25">
      <c r="A408" s="83"/>
      <c r="B408" s="62" t="s">
        <v>10</v>
      </c>
      <c r="C408" s="91"/>
      <c r="D408" s="11">
        <f>SUM(D20+D62+D70+D78+D86+D94+D102+D110+D118+D126+D134+D142+D150+D160+D13)</f>
        <v>5785.5</v>
      </c>
      <c r="E408" s="11">
        <f>SUM(E20+E62+E70+E78+E86+E94+E102+E110+E118+E126+E134+E142+E150+E160+E13)</f>
        <v>4269.3999999999996</v>
      </c>
    </row>
    <row r="409" spans="1:11" s="45" customFormat="1" ht="12.75" customHeight="1" x14ac:dyDescent="0.25">
      <c r="A409" s="83"/>
      <c r="B409" s="49" t="s">
        <v>16</v>
      </c>
      <c r="C409" s="91"/>
      <c r="D409" s="11">
        <f>SUM(D19)</f>
        <v>112.2</v>
      </c>
      <c r="E409" s="11"/>
    </row>
    <row r="410" spans="1:11" s="45" customFormat="1" ht="12.95" customHeight="1" x14ac:dyDescent="0.25">
      <c r="A410" s="93"/>
      <c r="B410" s="12" t="s">
        <v>17</v>
      </c>
      <c r="C410" s="92"/>
      <c r="D410" s="11">
        <f>SUM(D21)</f>
        <v>32.5</v>
      </c>
      <c r="E410" s="11"/>
    </row>
    <row r="411" spans="1:11" s="45" customFormat="1" ht="15" customHeight="1" x14ac:dyDescent="0.25">
      <c r="A411" s="83" t="s">
        <v>131</v>
      </c>
      <c r="B411" s="83"/>
      <c r="C411" s="61" t="s">
        <v>18</v>
      </c>
      <c r="D411" s="10">
        <f>SUM(D412:D418)</f>
        <v>18638.900000000001</v>
      </c>
      <c r="E411" s="10">
        <f>SUM(E412:E418)</f>
        <v>15315.899999999998</v>
      </c>
    </row>
    <row r="412" spans="1:11" s="45" customFormat="1" ht="12.95" customHeight="1" x14ac:dyDescent="0.25">
      <c r="A412" s="94"/>
      <c r="B412" s="12" t="s">
        <v>14</v>
      </c>
      <c r="C412" s="87"/>
      <c r="D412" s="11">
        <f>SUM(D23)</f>
        <v>125.2</v>
      </c>
      <c r="E412" s="11"/>
    </row>
    <row r="413" spans="1:11" s="45" customFormat="1" ht="12.95" customHeight="1" x14ac:dyDescent="0.25">
      <c r="A413" s="95"/>
      <c r="B413" s="49" t="s">
        <v>153</v>
      </c>
      <c r="C413" s="83"/>
      <c r="D413" s="11">
        <f>SUM(D166+D182+D191+D216+D224+D242+D251+D308+D174+D200+D233+D260+D277+D286+D303)</f>
        <v>42.4</v>
      </c>
      <c r="E413" s="11">
        <f>SUM(E166+E182+E191+E216+E224+E242+E251+E308+E174+E200+E233+E260+E277+E286+E303)</f>
        <v>40.299999999999997</v>
      </c>
    </row>
    <row r="414" spans="1:11" s="45" customFormat="1" ht="12.95" customHeight="1" x14ac:dyDescent="0.25">
      <c r="A414" s="95"/>
      <c r="B414" s="12" t="s">
        <v>19</v>
      </c>
      <c r="C414" s="83"/>
      <c r="D414" s="11">
        <f>SUM(D24+D207+D231+D275+D284+D301+D249+D258+D267+D293)</f>
        <v>319.5</v>
      </c>
      <c r="E414" s="11">
        <f>SUM(E24+E207+E231+E275+E284+E301+E249+E258+E267+E293)</f>
        <v>114.70000000000002</v>
      </c>
    </row>
    <row r="415" spans="1:11" s="45" customFormat="1" ht="12.95" customHeight="1" x14ac:dyDescent="0.25">
      <c r="A415" s="95"/>
      <c r="B415" s="12" t="s">
        <v>64</v>
      </c>
      <c r="C415" s="83"/>
      <c r="D415" s="11">
        <f>SUM(D240+D198+D189)</f>
        <v>30.1</v>
      </c>
      <c r="E415" s="11">
        <f>SUM(E240+E198+E189)</f>
        <v>6.9</v>
      </c>
    </row>
    <row r="416" spans="1:11" s="45" customFormat="1" ht="12.95" customHeight="1" x14ac:dyDescent="0.25">
      <c r="A416" s="95"/>
      <c r="B416" s="12" t="s">
        <v>20</v>
      </c>
      <c r="C416" s="83"/>
      <c r="D416" s="11">
        <f>SUM(D25+D165+D173+D181+D190+D208+D199+D223+D215+D232+D241+D250+D259+D268+D276+D285+D294+D302+D315+D319)</f>
        <v>9387.7999999999993</v>
      </c>
      <c r="E416" s="11">
        <f>SUM(E25+E165+E173+E181+E190+E208+E199+E223+E215+E232+E241+E250+E259+E268+E276+E285+E294+E302+E315+E319)</f>
        <v>8972.1999999999989</v>
      </c>
    </row>
    <row r="417" spans="1:5" s="45" customFormat="1" ht="12.95" customHeight="1" x14ac:dyDescent="0.25">
      <c r="A417" s="95"/>
      <c r="B417" s="12" t="s">
        <v>10</v>
      </c>
      <c r="C417" s="83"/>
      <c r="D417" s="11">
        <f>SUM(D26+D167+D175+D183+D192+D201+D209+D225+D234+D243+D252+D261+D269+D278+D287+D295+D304+D309+D316+D320+D217)</f>
        <v>8336</v>
      </c>
      <c r="E417" s="11">
        <f>SUM(E26+E167+E175+E183+E192+E201+E209+E225+E234+E243+E252+E261+E269+E278+E287+E295+E304+E309+E316+E320+E217)</f>
        <v>6181.8</v>
      </c>
    </row>
    <row r="418" spans="1:5" s="45" customFormat="1" ht="12.95" customHeight="1" x14ac:dyDescent="0.25">
      <c r="A418" s="95"/>
      <c r="B418" s="64" t="s">
        <v>17</v>
      </c>
      <c r="C418" s="83"/>
      <c r="D418" s="11">
        <f>SUM(D168+D176+D184+D193+D202+D210+D218+D226+D235+D244+D253+D262+D270+D279+D288+D296+D305+D310+D321)</f>
        <v>397.9</v>
      </c>
      <c r="E418" s="11"/>
    </row>
    <row r="419" spans="1:5" s="45" customFormat="1" ht="15" customHeight="1" x14ac:dyDescent="0.25">
      <c r="A419" s="88" t="s">
        <v>132</v>
      </c>
      <c r="B419" s="89"/>
      <c r="C419" s="77" t="s">
        <v>22</v>
      </c>
      <c r="D419" s="10">
        <f>SUM(D420:D425)</f>
        <v>4695.7999999999993</v>
      </c>
      <c r="E419" s="10">
        <f>SUM(E420:E425)</f>
        <v>2741.1000000000008</v>
      </c>
    </row>
    <row r="420" spans="1:5" s="45" customFormat="1" ht="12.75" customHeight="1" x14ac:dyDescent="0.25">
      <c r="A420" s="83"/>
      <c r="B420" s="78" t="s">
        <v>14</v>
      </c>
      <c r="C420" s="90"/>
      <c r="D420" s="11">
        <f>SUM(D28)</f>
        <v>142.5</v>
      </c>
      <c r="E420" s="11">
        <f>SUM(E28)</f>
        <v>10</v>
      </c>
    </row>
    <row r="421" spans="1:5" s="45" customFormat="1" ht="12.75" customHeight="1" x14ac:dyDescent="0.25">
      <c r="A421" s="83"/>
      <c r="B421" s="12" t="s">
        <v>21</v>
      </c>
      <c r="C421" s="91"/>
      <c r="D421" s="11">
        <f>SUM(D29)</f>
        <v>30.3</v>
      </c>
      <c r="E421" s="11"/>
    </row>
    <row r="422" spans="1:5" s="45" customFormat="1" ht="12.75" customHeight="1" x14ac:dyDescent="0.25">
      <c r="A422" s="83"/>
      <c r="B422" s="12" t="s">
        <v>19</v>
      </c>
      <c r="C422" s="91"/>
      <c r="D422" s="11">
        <f>SUM(D324+D30)</f>
        <v>69.2</v>
      </c>
      <c r="E422" s="11">
        <f>SUM(E324+E30)</f>
        <v>0.5</v>
      </c>
    </row>
    <row r="423" spans="1:5" s="45" customFormat="1" ht="12.95" customHeight="1" x14ac:dyDescent="0.25">
      <c r="A423" s="83"/>
      <c r="B423" s="12" t="s">
        <v>64</v>
      </c>
      <c r="C423" s="91"/>
      <c r="D423" s="11">
        <f>SUM(D325+D330+D335+D340+D345+D350+D355+D360+D365+D370+D375+D380+D385)</f>
        <v>41.8</v>
      </c>
      <c r="E423" s="11">
        <f>SUM(E325+E330+E335+E340+E345+E350+E355+E360+E365+E370+E375+E380+E385)</f>
        <v>41.8</v>
      </c>
    </row>
    <row r="424" spans="1:5" s="45" customFormat="1" ht="12.95" customHeight="1" x14ac:dyDescent="0.25">
      <c r="A424" s="83"/>
      <c r="B424" s="12" t="s">
        <v>10</v>
      </c>
      <c r="C424" s="91"/>
      <c r="D424" s="11">
        <f>SUM(D31+D312+D326+D331+D336+D341+D346+D351+D356+D361+D366+D371+D376+D381+D386)</f>
        <v>4369.5999999999995</v>
      </c>
      <c r="E424" s="11">
        <f>SUM(E31+E312+E326+E331+E336+E341+E346+E351+E356+E361+E366+E371+E376+E381+E386)</f>
        <v>2688.8000000000006</v>
      </c>
    </row>
    <row r="425" spans="1:5" s="45" customFormat="1" ht="12.95" customHeight="1" x14ac:dyDescent="0.25">
      <c r="A425" s="93"/>
      <c r="B425" s="12" t="s">
        <v>17</v>
      </c>
      <c r="C425" s="92"/>
      <c r="D425" s="11">
        <f>SUM(D327+D332+D337+D342+D347+D352+D357+D362+D367+D372+D377+D382+D387)</f>
        <v>42.4</v>
      </c>
      <c r="E425" s="11"/>
    </row>
    <row r="426" spans="1:5" s="45" customFormat="1" ht="15" customHeight="1" x14ac:dyDescent="0.25">
      <c r="A426" s="83" t="s">
        <v>133</v>
      </c>
      <c r="B426" s="83"/>
      <c r="C426" s="61" t="s">
        <v>23</v>
      </c>
      <c r="D426" s="10">
        <f>SUM(D427:D430)</f>
        <v>5569.8</v>
      </c>
      <c r="E426" s="10">
        <f>SUM(E427:E430)</f>
        <v>140.6</v>
      </c>
    </row>
    <row r="427" spans="1:5" s="45" customFormat="1" ht="12.75" customHeight="1" x14ac:dyDescent="0.25">
      <c r="A427" s="83"/>
      <c r="B427" s="14" t="s">
        <v>15</v>
      </c>
      <c r="C427" s="91"/>
      <c r="D427" s="11">
        <f>SUM(D34)</f>
        <v>29.5</v>
      </c>
      <c r="E427" s="11">
        <f>SUM(E34)</f>
        <v>22.2</v>
      </c>
    </row>
    <row r="428" spans="1:5" s="45" customFormat="1" ht="12.75" customHeight="1" x14ac:dyDescent="0.25">
      <c r="A428" s="83"/>
      <c r="B428" s="12" t="s">
        <v>24</v>
      </c>
      <c r="C428" s="91"/>
      <c r="D428" s="11">
        <f>SUM(D33)</f>
        <v>2636.9</v>
      </c>
      <c r="E428" s="11"/>
    </row>
    <row r="429" spans="1:5" s="45" customFormat="1" ht="12.95" customHeight="1" x14ac:dyDescent="0.25">
      <c r="A429" s="83"/>
      <c r="B429" s="63" t="s">
        <v>10</v>
      </c>
      <c r="C429" s="91"/>
      <c r="D429" s="11">
        <f>SUM(D35+D64+D72+D80+D88+D96+D104+D112+D120+D128+D136+D144+D152)</f>
        <v>2870.1000000000004</v>
      </c>
      <c r="E429" s="11">
        <f>SUM(E35+E64+E72+E80+E88+E96+E104+E112+E120+E128+E136+E144+E152)</f>
        <v>118.4</v>
      </c>
    </row>
    <row r="430" spans="1:5" s="45" customFormat="1" ht="12.95" customHeight="1" x14ac:dyDescent="0.25">
      <c r="A430" s="93"/>
      <c r="B430" s="12" t="s">
        <v>17</v>
      </c>
      <c r="C430" s="92"/>
      <c r="D430" s="11">
        <f>SUM(D65+D73+D81+D89+D97+D105+D113+D121+D129+D137+D145+D153)</f>
        <v>33.299999999999997</v>
      </c>
      <c r="E430" s="11"/>
    </row>
    <row r="431" spans="1:5" s="45" customFormat="1" ht="15" customHeight="1" x14ac:dyDescent="0.25">
      <c r="A431" s="83" t="s">
        <v>134</v>
      </c>
      <c r="B431" s="83"/>
      <c r="C431" s="61" t="s">
        <v>25</v>
      </c>
      <c r="D431" s="10">
        <f>SUM(D432:D438)</f>
        <v>7985.4</v>
      </c>
      <c r="E431" s="10">
        <f>SUM(E432:E438)</f>
        <v>2156.9</v>
      </c>
    </row>
    <row r="432" spans="1:5" s="45" customFormat="1" ht="12.95" customHeight="1" x14ac:dyDescent="0.25">
      <c r="A432" s="94"/>
      <c r="B432" s="12" t="s">
        <v>14</v>
      </c>
      <c r="C432" s="87"/>
      <c r="D432" s="11">
        <f>SUM(D392+D37)</f>
        <v>331.5</v>
      </c>
      <c r="E432" s="11">
        <f>SUM(E392+E37)</f>
        <v>171.1</v>
      </c>
    </row>
    <row r="433" spans="1:5" s="45" customFormat="1" ht="12.95" customHeight="1" x14ac:dyDescent="0.25">
      <c r="A433" s="95"/>
      <c r="B433" s="12" t="s">
        <v>19</v>
      </c>
      <c r="C433" s="83"/>
      <c r="D433" s="60">
        <f>SUM(D393+D39)</f>
        <v>582</v>
      </c>
      <c r="E433" s="60">
        <f>SUM(E393+E39)</f>
        <v>203.1</v>
      </c>
    </row>
    <row r="434" spans="1:5" s="45" customFormat="1" ht="12.95" customHeight="1" x14ac:dyDescent="0.25">
      <c r="A434" s="95"/>
      <c r="B434" s="49" t="s">
        <v>153</v>
      </c>
      <c r="C434" s="83"/>
      <c r="D434" s="60">
        <f>SUM(D38)</f>
        <v>449.1</v>
      </c>
      <c r="E434" s="60">
        <f>SUM(E38)</f>
        <v>0.6</v>
      </c>
    </row>
    <row r="435" spans="1:5" s="45" customFormat="1" ht="12.95" customHeight="1" x14ac:dyDescent="0.25">
      <c r="A435" s="95"/>
      <c r="B435" s="14" t="s">
        <v>15</v>
      </c>
      <c r="C435" s="83"/>
      <c r="D435" s="11">
        <f>SUM(D394+D40)</f>
        <v>213.89999999999998</v>
      </c>
      <c r="E435" s="11">
        <f>SUM(E394+E40)</f>
        <v>202.7</v>
      </c>
    </row>
    <row r="436" spans="1:5" s="45" customFormat="1" ht="12.95" customHeight="1" x14ac:dyDescent="0.25">
      <c r="A436" s="95"/>
      <c r="B436" s="12" t="s">
        <v>10</v>
      </c>
      <c r="C436" s="83"/>
      <c r="D436" s="11">
        <f>SUM(D41+D67+D75+D83+D91+D99+D107+D115+D123+D131+D139+D147+D155+D395)</f>
        <v>2605.7999999999997</v>
      </c>
      <c r="E436" s="11">
        <f>SUM(E41+E67+E75+E83+E91+E99+E107+E115+E123+E131+E139+E147+E155+E395)</f>
        <v>1226.5</v>
      </c>
    </row>
    <row r="437" spans="1:5" s="45" customFormat="1" ht="12.75" customHeight="1" x14ac:dyDescent="0.25">
      <c r="A437" s="95"/>
      <c r="B437" s="64" t="s">
        <v>26</v>
      </c>
      <c r="C437" s="83"/>
      <c r="D437" s="15">
        <f>SUM(D396+D42)</f>
        <v>3520.8</v>
      </c>
      <c r="E437" s="15">
        <f>SUM(E396+E42)</f>
        <v>302.5</v>
      </c>
    </row>
    <row r="438" spans="1:5" s="45" customFormat="1" ht="12.95" customHeight="1" x14ac:dyDescent="0.25">
      <c r="A438" s="96"/>
      <c r="B438" s="12" t="s">
        <v>17</v>
      </c>
      <c r="C438" s="93"/>
      <c r="D438" s="15">
        <f>SUM(D397)</f>
        <v>282.3</v>
      </c>
      <c r="E438" s="15">
        <f>SUM(E397)</f>
        <v>50.4</v>
      </c>
    </row>
    <row r="439" spans="1:5" s="45" customFormat="1" ht="15" customHeight="1" x14ac:dyDescent="0.25">
      <c r="A439" s="83" t="s">
        <v>135</v>
      </c>
      <c r="B439" s="83"/>
      <c r="C439" s="61" t="s">
        <v>27</v>
      </c>
      <c r="D439" s="10">
        <f>SUM(D440:D444)</f>
        <v>528.40000000000009</v>
      </c>
      <c r="E439" s="10">
        <f>SUM(E440:E444)</f>
        <v>342</v>
      </c>
    </row>
    <row r="440" spans="1:5" s="45" customFormat="1" ht="12.95" customHeight="1" x14ac:dyDescent="0.25">
      <c r="A440" s="94"/>
      <c r="B440" s="59" t="s">
        <v>14</v>
      </c>
      <c r="C440" s="87"/>
      <c r="D440" s="11">
        <f>SUM(D44)</f>
        <v>9.1</v>
      </c>
      <c r="E440" s="11">
        <f>SUM(E44)</f>
        <v>2</v>
      </c>
    </row>
    <row r="441" spans="1:5" s="45" customFormat="1" ht="12.95" customHeight="1" x14ac:dyDescent="0.25">
      <c r="A441" s="95"/>
      <c r="B441" s="14" t="s">
        <v>15</v>
      </c>
      <c r="C441" s="83"/>
      <c r="D441" s="11">
        <f>SUM(D400+D45)</f>
        <v>431.90000000000003</v>
      </c>
      <c r="E441" s="11">
        <f>SUM(E400+E45)</f>
        <v>340</v>
      </c>
    </row>
    <row r="442" spans="1:5" s="45" customFormat="1" ht="12.95" customHeight="1" x14ac:dyDescent="0.25">
      <c r="A442" s="95"/>
      <c r="B442" s="12" t="s">
        <v>21</v>
      </c>
      <c r="C442" s="83"/>
      <c r="D442" s="11">
        <f>SUM(D46)</f>
        <v>0.7</v>
      </c>
      <c r="E442" s="11"/>
    </row>
    <row r="443" spans="1:5" s="45" customFormat="1" ht="12.95" customHeight="1" x14ac:dyDescent="0.25">
      <c r="A443" s="95"/>
      <c r="B443" s="12" t="s">
        <v>10</v>
      </c>
      <c r="C443" s="83"/>
      <c r="D443" s="11">
        <f>SUM(D401+D47)</f>
        <v>60.699999999999996</v>
      </c>
      <c r="E443" s="11"/>
    </row>
    <row r="444" spans="1:5" s="45" customFormat="1" ht="12.95" customHeight="1" x14ac:dyDescent="0.25">
      <c r="A444" s="96"/>
      <c r="B444" s="12" t="s">
        <v>28</v>
      </c>
      <c r="C444" s="93"/>
      <c r="D444" s="15">
        <f>SUM(D48)</f>
        <v>26</v>
      </c>
      <c r="E444" s="15"/>
    </row>
    <row r="445" spans="1:5" s="45" customFormat="1" ht="15" customHeight="1" x14ac:dyDescent="0.25">
      <c r="A445" s="83" t="s">
        <v>136</v>
      </c>
      <c r="B445" s="83"/>
      <c r="C445" s="61" t="s">
        <v>29</v>
      </c>
      <c r="D445" s="10">
        <f>SUM(D446:D448)</f>
        <v>1016.7</v>
      </c>
      <c r="E445" s="80">
        <f>SUM(E446:E448)</f>
        <v>0</v>
      </c>
    </row>
    <row r="446" spans="1:5" s="45" customFormat="1" ht="12.75" customHeight="1" x14ac:dyDescent="0.25">
      <c r="A446" s="94"/>
      <c r="B446" s="12" t="s">
        <v>14</v>
      </c>
      <c r="C446" s="90"/>
      <c r="D446" s="13">
        <f>SUM(D50)</f>
        <v>120.6</v>
      </c>
      <c r="E446" s="13"/>
    </row>
    <row r="447" spans="1:5" s="45" customFormat="1" ht="12.95" customHeight="1" x14ac:dyDescent="0.25">
      <c r="A447" s="95"/>
      <c r="B447" s="12" t="s">
        <v>10</v>
      </c>
      <c r="C447" s="91"/>
      <c r="D447" s="13">
        <f>SUM(D51)</f>
        <v>742.1</v>
      </c>
      <c r="E447" s="13"/>
    </row>
    <row r="448" spans="1:5" s="45" customFormat="1" ht="12.95" customHeight="1" x14ac:dyDescent="0.25">
      <c r="A448" s="96"/>
      <c r="B448" s="12" t="s">
        <v>28</v>
      </c>
      <c r="C448" s="92"/>
      <c r="D448" s="13">
        <f>SUM(D52)</f>
        <v>154</v>
      </c>
      <c r="E448" s="13"/>
    </row>
    <row r="449" spans="1:5" s="45" customFormat="1" ht="15" customHeight="1" x14ac:dyDescent="0.25">
      <c r="A449" s="83" t="s">
        <v>137</v>
      </c>
      <c r="B449" s="83"/>
      <c r="C449" s="61" t="s">
        <v>30</v>
      </c>
      <c r="D449" s="10">
        <f>SUM(D450:D455)</f>
        <v>4004.8</v>
      </c>
      <c r="E449" s="80">
        <f>SUM(E450:E455)</f>
        <v>0</v>
      </c>
    </row>
    <row r="450" spans="1:5" s="45" customFormat="1" ht="12.95" customHeight="1" x14ac:dyDescent="0.25">
      <c r="A450" s="94"/>
      <c r="B450" s="12" t="s">
        <v>14</v>
      </c>
      <c r="C450" s="87"/>
      <c r="D450" s="11">
        <f>SUM(D54)</f>
        <v>519.70000000000005</v>
      </c>
      <c r="E450" s="11"/>
    </row>
    <row r="451" spans="1:5" s="45" customFormat="1" ht="12.95" customHeight="1" x14ac:dyDescent="0.25">
      <c r="A451" s="95"/>
      <c r="B451" s="14" t="s">
        <v>15</v>
      </c>
      <c r="C451" s="83"/>
      <c r="D451" s="11">
        <f t="shared" ref="D451" si="104">SUM(D55)</f>
        <v>449</v>
      </c>
      <c r="E451" s="11"/>
    </row>
    <row r="452" spans="1:5" s="45" customFormat="1" ht="12.95" customHeight="1" x14ac:dyDescent="0.25">
      <c r="A452" s="95"/>
      <c r="B452" s="12" t="s">
        <v>31</v>
      </c>
      <c r="C452" s="83"/>
      <c r="D452" s="11">
        <f t="shared" ref="D452" si="105">SUM(D56)</f>
        <v>920</v>
      </c>
      <c r="E452" s="11"/>
    </row>
    <row r="453" spans="1:5" s="45" customFormat="1" ht="12.95" customHeight="1" x14ac:dyDescent="0.25">
      <c r="A453" s="95"/>
      <c r="B453" s="12" t="s">
        <v>21</v>
      </c>
      <c r="C453" s="83"/>
      <c r="D453" s="11">
        <f t="shared" ref="D453" si="106">SUM(D57)</f>
        <v>91.7</v>
      </c>
      <c r="E453" s="11"/>
    </row>
    <row r="454" spans="1:5" s="45" customFormat="1" ht="12.95" customHeight="1" x14ac:dyDescent="0.25">
      <c r="A454" s="95"/>
      <c r="B454" s="12" t="s">
        <v>154</v>
      </c>
      <c r="C454" s="83"/>
      <c r="D454" s="11">
        <f>SUM(D58)</f>
        <v>1341</v>
      </c>
      <c r="E454" s="11"/>
    </row>
    <row r="455" spans="1:5" s="45" customFormat="1" ht="12.95" customHeight="1" x14ac:dyDescent="0.25">
      <c r="A455" s="96"/>
      <c r="B455" s="12" t="s">
        <v>10</v>
      </c>
      <c r="C455" s="93"/>
      <c r="D455" s="11">
        <f t="shared" ref="D455" si="107">SUM(D59)</f>
        <v>683.4</v>
      </c>
      <c r="E455" s="11"/>
    </row>
    <row r="456" spans="1:5" ht="15" customHeight="1" x14ac:dyDescent="0.25">
      <c r="A456" s="84" t="s">
        <v>138</v>
      </c>
      <c r="B456" s="84"/>
      <c r="C456" s="84"/>
      <c r="D456" s="84"/>
      <c r="E456" s="84"/>
    </row>
    <row r="457" spans="1:5" ht="15" customHeight="1" x14ac:dyDescent="0.25"/>
    <row r="458" spans="1:5" ht="15" customHeight="1" x14ac:dyDescent="0.25"/>
    <row r="459" spans="1:5" ht="15" customHeight="1" x14ac:dyDescent="0.25"/>
    <row r="460" spans="1:5" ht="15" customHeight="1" x14ac:dyDescent="0.25"/>
    <row r="461" spans="1:5" ht="16.5" customHeight="1" x14ac:dyDescent="0.25"/>
    <row r="462" spans="1:5" ht="15" customHeight="1" x14ac:dyDescent="0.25"/>
    <row r="463" spans="1:5" ht="15" customHeight="1" x14ac:dyDescent="0.25"/>
    <row r="464" spans="1:5" ht="15" customHeight="1" x14ac:dyDescent="0.25"/>
    <row r="465" ht="15" customHeight="1" x14ac:dyDescent="0.25"/>
    <row r="466" ht="15" customHeight="1" x14ac:dyDescent="0.25"/>
    <row r="467" ht="15" customHeight="1" x14ac:dyDescent="0.25"/>
  </sheetData>
  <mergeCells count="132">
    <mergeCell ref="A446:A448"/>
    <mergeCell ref="A450:A455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3:C26"/>
    <mergeCell ref="C28:C31"/>
    <mergeCell ref="C33:C35"/>
    <mergeCell ref="C37:C42"/>
    <mergeCell ref="C44:C48"/>
    <mergeCell ref="C50:C52"/>
    <mergeCell ref="C54:C59"/>
    <mergeCell ref="A108:A115"/>
    <mergeCell ref="C112:C113"/>
    <mergeCell ref="A116:A123"/>
    <mergeCell ref="C120:C121"/>
    <mergeCell ref="C128:C129"/>
    <mergeCell ref="A84:A91"/>
    <mergeCell ref="A132:A139"/>
    <mergeCell ref="C136:C137"/>
    <mergeCell ref="A140:A147"/>
    <mergeCell ref="C144:C145"/>
    <mergeCell ref="A148:A155"/>
    <mergeCell ref="C152:C153"/>
    <mergeCell ref="A203:A210"/>
    <mergeCell ref="C207:C210"/>
    <mergeCell ref="C88:C89"/>
    <mergeCell ref="A92:A99"/>
    <mergeCell ref="C96:C97"/>
    <mergeCell ref="A100:A107"/>
    <mergeCell ref="C104:C105"/>
    <mergeCell ref="A124:A131"/>
    <mergeCell ref="A156:A160"/>
    <mergeCell ref="C158:C160"/>
    <mergeCell ref="A161:A168"/>
    <mergeCell ref="C165:C168"/>
    <mergeCell ref="A177:A184"/>
    <mergeCell ref="C181:C184"/>
    <mergeCell ref="A185:A193"/>
    <mergeCell ref="C190:C193"/>
    <mergeCell ref="C199:C202"/>
    <mergeCell ref="A194:A202"/>
    <mergeCell ref="A211:A218"/>
    <mergeCell ref="A169:A176"/>
    <mergeCell ref="C173:C176"/>
    <mergeCell ref="A245:A253"/>
    <mergeCell ref="C249:C253"/>
    <mergeCell ref="C231:C235"/>
    <mergeCell ref="A236:A244"/>
    <mergeCell ref="C240:C244"/>
    <mergeCell ref="A227:A235"/>
    <mergeCell ref="C215:C218"/>
    <mergeCell ref="A219:A226"/>
    <mergeCell ref="C223:C226"/>
    <mergeCell ref="A280:A288"/>
    <mergeCell ref="A289:A296"/>
    <mergeCell ref="A297:A305"/>
    <mergeCell ref="C284:C288"/>
    <mergeCell ref="A254:A262"/>
    <mergeCell ref="C258:C262"/>
    <mergeCell ref="A263:A270"/>
    <mergeCell ref="C267:C270"/>
    <mergeCell ref="A271:A279"/>
    <mergeCell ref="C275:C279"/>
    <mergeCell ref="C301:C305"/>
    <mergeCell ref="C293:C296"/>
    <mergeCell ref="A322:A327"/>
    <mergeCell ref="C324:C327"/>
    <mergeCell ref="A328:A332"/>
    <mergeCell ref="C330:C332"/>
    <mergeCell ref="A333:A337"/>
    <mergeCell ref="C335:C337"/>
    <mergeCell ref="A306:A312"/>
    <mergeCell ref="C309:C310"/>
    <mergeCell ref="A313:A316"/>
    <mergeCell ref="C315:C316"/>
    <mergeCell ref="A317:A321"/>
    <mergeCell ref="C319:C321"/>
    <mergeCell ref="C355:C357"/>
    <mergeCell ref="A358:A362"/>
    <mergeCell ref="C360:C362"/>
    <mergeCell ref="A363:A367"/>
    <mergeCell ref="C365:C367"/>
    <mergeCell ref="A353:A357"/>
    <mergeCell ref="A338:A342"/>
    <mergeCell ref="C340:C342"/>
    <mergeCell ref="A343:A347"/>
    <mergeCell ref="C345:C347"/>
    <mergeCell ref="A348:A352"/>
    <mergeCell ref="C350:C352"/>
    <mergeCell ref="A383:A387"/>
    <mergeCell ref="C385:C387"/>
    <mergeCell ref="A388:A397"/>
    <mergeCell ref="C392:C397"/>
    <mergeCell ref="A398:A401"/>
    <mergeCell ref="C400:C401"/>
    <mergeCell ref="A368:A372"/>
    <mergeCell ref="C370:C372"/>
    <mergeCell ref="A373:A377"/>
    <mergeCell ref="C375:C377"/>
    <mergeCell ref="A378:A382"/>
    <mergeCell ref="C380:C382"/>
    <mergeCell ref="A439:B439"/>
    <mergeCell ref="A445:B445"/>
    <mergeCell ref="A449:B449"/>
    <mergeCell ref="A456:E456"/>
    <mergeCell ref="A402:B402"/>
    <mergeCell ref="A403:B403"/>
    <mergeCell ref="A411:B411"/>
    <mergeCell ref="A419:B419"/>
    <mergeCell ref="A426:B426"/>
    <mergeCell ref="A431:B431"/>
    <mergeCell ref="C404:C410"/>
    <mergeCell ref="C412:C418"/>
    <mergeCell ref="C420:C425"/>
    <mergeCell ref="C427:C430"/>
    <mergeCell ref="C432:C438"/>
    <mergeCell ref="C440:C444"/>
    <mergeCell ref="C446:C448"/>
    <mergeCell ref="C450:C455"/>
    <mergeCell ref="A404:A410"/>
    <mergeCell ref="A412:A418"/>
    <mergeCell ref="A420:A425"/>
    <mergeCell ref="A427:A430"/>
    <mergeCell ref="A432:A438"/>
    <mergeCell ref="A440:A444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2021-11-22T12:33:01Z</cp:lastPrinted>
  <dcterms:created xsi:type="dcterms:W3CDTF">2021-07-29T06:19:49Z</dcterms:created>
  <dcterms:modified xsi:type="dcterms:W3CDTF">2022-06-30T11:28:07Z</dcterms:modified>
</cp:coreProperties>
</file>