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Mano dokumentai\įsakymai\"/>
    </mc:Choice>
  </mc:AlternateContent>
  <xr:revisionPtr revIDLastSave="0" documentId="8_{C46D72EA-AFF2-4D3F-8335-639987C0D196}" xr6:coauthVersionLast="47" xr6:coauthVersionMax="47" xr10:uidLastSave="{00000000-0000-0000-0000-000000000000}"/>
  <bookViews>
    <workbookView xWindow="390" yWindow="390" windowWidth="21600" windowHeight="11385" xr2:uid="{00000000-000D-0000-FFFF-FFFF00000000}"/>
  </bookViews>
  <sheets>
    <sheet name="OS-2022" sheetId="1" r:id="rId1"/>
  </sheets>
  <definedNames>
    <definedName name="_xlnm.Print_Area" localSheetId="0">'OS-2022'!$A$1:$I$64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5" i="1" l="1"/>
  <c r="I56" i="1"/>
  <c r="I37" i="1" l="1"/>
  <c r="I35" i="1"/>
  <c r="I60" i="1" l="1"/>
  <c r="I45" i="1"/>
  <c r="I57" i="1" s="1"/>
  <c r="I58" i="1" l="1"/>
  <c r="I59" i="1"/>
  <c r="I61" i="1"/>
  <c r="I41" i="1"/>
  <c r="I43" i="1" l="1"/>
</calcChain>
</file>

<file path=xl/sharedStrings.xml><?xml version="1.0" encoding="utf-8"?>
<sst xmlns="http://schemas.openxmlformats.org/spreadsheetml/2006/main" count="134" uniqueCount="102">
  <si>
    <t>PATVIRTINTA</t>
  </si>
  <si>
    <t>Eil. Nr.</t>
  </si>
  <si>
    <t>Darbų ir paslaugų rūšis</t>
  </si>
  <si>
    <t>Naujos statybos ir rekonstravimo projektų suplanavimo metai</t>
  </si>
  <si>
    <t>Objekto parametrai</t>
  </si>
  <si>
    <t>Skirta lėšų, tūkst. Eur</t>
  </si>
  <si>
    <t>Ilgis, m</t>
  </si>
  <si>
    <t>Plotis, m</t>
  </si>
  <si>
    <t>TURTUI ĮSIGYTI</t>
  </si>
  <si>
    <t>nauja statyba</t>
  </si>
  <si>
    <t>kapitalinis remontas</t>
  </si>
  <si>
    <t>iš jų saugaus eismo ir darnaus judumo priemonėms:</t>
  </si>
  <si>
    <t>turtui, kurio vertė daugiau negu 360 tūkst. Eur, įsigyti (naujos statybos ir rekonstravimo investicijų projektams, suplanuotiems ir atrinktiems iki 2020 m. gruodžio 31 d., įgyvendinti)*</t>
  </si>
  <si>
    <t>EINAMIESIEMS TIKSLAMS</t>
  </si>
  <si>
    <t>priežiūra</t>
  </si>
  <si>
    <t xml:space="preserve">priežiūra </t>
  </si>
  <si>
    <t>savivaldybės keliai ir gatvės</t>
  </si>
  <si>
    <t>paprastasis remontas</t>
  </si>
  <si>
    <t>inžinerinės paslaugos</t>
  </si>
  <si>
    <t>seniūnijos keliai ir gatvės</t>
  </si>
  <si>
    <t>paprastajam remontui:</t>
  </si>
  <si>
    <t>IŠ VISO, iš jų:</t>
  </si>
  <si>
    <t>turtui įsigyti (≥50%)</t>
  </si>
  <si>
    <t>*</t>
  </si>
  <si>
    <t>Lietuvos Respublikos investicijų įstatymo 2 straipsnio 9 dalis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</si>
  <si>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</si>
  <si>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>Iš jų saugaus eismo ir darnaus judumo priemonėms (≥10%):</t>
  </si>
  <si>
    <t xml:space="preserve">(KAR-142) Karsakiškio sen. Geležių mstl. Varpo skg. </t>
  </si>
  <si>
    <t>6189964, 543823   6189945, 543929</t>
  </si>
  <si>
    <t>(PAI-29) Paįstrio sen. kelias Paįstrys–Bernatoniai</t>
  </si>
  <si>
    <t>6186607, 518943  6189293, 519642</t>
  </si>
  <si>
    <t>6185823, 523112  6185832, 523517</t>
  </si>
  <si>
    <t>Jungiamasis kelias nuo valstybinės reikšmės magistralinio kelio A17 Panevėžio aplinkkelio iki Panevėžio sen. Paviešečių k.  K. Naruševičiaus g.</t>
  </si>
  <si>
    <t>8-8,5</t>
  </si>
  <si>
    <t xml:space="preserve">6175735, 516783
6175816, 517031
</t>
  </si>
  <si>
    <t xml:space="preserve">(PAN-177) Panevėžio sen. Lepšių k. Pamolainių g. </t>
  </si>
  <si>
    <t>6172791, 523107   6172579, 521770</t>
  </si>
  <si>
    <t>(PAN-82) Panevėžio sen. Tičkūnų k. Draugystės g.  pėsčiųjų takas (šaligatvis)</t>
  </si>
  <si>
    <t>6184894, 513123   6184637, 513116</t>
  </si>
  <si>
    <t xml:space="preserve">(PAN-186) Panevėžio sen. Šilagalio k. Bityno g. </t>
  </si>
  <si>
    <t>6170727, 521102   6170820, 520890</t>
  </si>
  <si>
    <t>4,0, 5,5</t>
  </si>
  <si>
    <t>(RAM-129) Ramygalos sen. Uliūnų k. Alyvų g.</t>
  </si>
  <si>
    <t>6164878, 523069  6165013, 522601</t>
  </si>
  <si>
    <t>6165074, 522999  6164910, 523058</t>
  </si>
  <si>
    <t>6190374, 504520  6192688, 504001</t>
  </si>
  <si>
    <t>6168346, 515109  6168613, 515025</t>
  </si>
  <si>
    <t xml:space="preserve">Laboratoriniai kokybės kontroliniai bandymai 
keliai ir gatvės
</t>
  </si>
  <si>
    <t>Iš viso turtui įsigyti (≥50%), iš jų:</t>
  </si>
  <si>
    <t xml:space="preserve">(VEL-20) Velžio sen. Dembavos k. Užutėkio aklg. (rekonstravimo projektavimas) </t>
  </si>
  <si>
    <t>1 602,37 km</t>
  </si>
  <si>
    <t>6177393, 525152  6177570, 525097</t>
  </si>
  <si>
    <t>Iš viso kelių (gatvių) su žvyro danga priežiūra:</t>
  </si>
  <si>
    <t>Panevėžio r. savivaldybės keliai ir gatvės su žvyro danga</t>
  </si>
  <si>
    <t>Panevėžio r. savivaldybės keliai ir gatvės su asfalto danga</t>
  </si>
  <si>
    <t>Iš viso kelių su asfalto danga priežiūra:</t>
  </si>
  <si>
    <t>350,7 km</t>
  </si>
  <si>
    <t>1 078, 4 km</t>
  </si>
  <si>
    <t>Panevėžio r. savivaldybės vietinės reikšmės kelių (gatvių) inventorizacija</t>
  </si>
  <si>
    <t>Eismo saugumo priemonės (ženklai, greičio ribojimo kalneliai, ženklinimas)</t>
  </si>
  <si>
    <t>70 vnt., 5 vnt., 32 vnt.</t>
  </si>
  <si>
    <t xml:space="preserve">Panevėžio r. vietinės reikšmės keliai ir gatvės </t>
  </si>
  <si>
    <t>priežiūra žiemą</t>
  </si>
  <si>
    <t>1 602,4 km</t>
  </si>
  <si>
    <t>(PAI-41) Paįstrio sen. Paįstrio k. Lauko g. (asfalto danga)</t>
  </si>
  <si>
    <t>6189404, 521121   6189467, 521137</t>
  </si>
  <si>
    <t>(PAN-71) Panevėžio sen. Tičkūnų k. Lėvens g. (asfalto danga)</t>
  </si>
  <si>
    <t>6182168, 522928   6182183, 523021</t>
  </si>
  <si>
    <t>Iš viso einamiesiems tikslams, iš jų:</t>
  </si>
  <si>
    <t>(PAN-325) Panevėžio sen. Senamiesčio k. Beržų g.  (asfalto danga)</t>
  </si>
  <si>
    <t>6181236, 522815   6181327, 522803</t>
  </si>
  <si>
    <t>6159278, 539005   6159217, 538994</t>
  </si>
  <si>
    <t>(RAM-28) Ramygalos sen. Ramygalos m. Laisvės a. (asfalto danga)</t>
  </si>
  <si>
    <t>6152866, 519167  6152899, 519167</t>
  </si>
  <si>
    <t>(SMI-19) Smilgių sen. Smilgių mstl. Ramioji g.  (asfalto danga)</t>
  </si>
  <si>
    <t>6185418, 501193   6185494, 501205</t>
  </si>
  <si>
    <t>(UPY-24A) Upytės sen. Upytės k. Panevėžio g.  (asfalto danga)</t>
  </si>
  <si>
    <t>6168822, 514610   6168757, 514556</t>
  </si>
  <si>
    <t xml:space="preserve">Panevėžio rajono savivaldybės </t>
  </si>
  <si>
    <t xml:space="preserve"> 6181766, 503905   6182564, 504476</t>
  </si>
  <si>
    <t xml:space="preserve"> Panevėžio rajono savivaldybės tarybos</t>
  </si>
  <si>
    <t>183 km</t>
  </si>
  <si>
    <t>(SMI-71) Smilgių sen. Perekšlių k. Verslo g. (asfalto danga)</t>
  </si>
  <si>
    <t>6175558, 524581 6175632, 524710</t>
  </si>
  <si>
    <t>(PAI-94) Paįstrio sen. kelias Stalilioninė–Įstrica (naujos statybos projektavimas)</t>
  </si>
  <si>
    <t>inžinerinės paslaugos,   nauja statyba</t>
  </si>
  <si>
    <t>(PAN-16) Panevėžio sen. kelias Spirakiai–Linoniai (naujos statybos projektavimas)</t>
  </si>
  <si>
    <t>(PAN-5) Panevėžio sen.  kelias Daukniūnai–Spirakiai (naujos statybos projektavimas)</t>
  </si>
  <si>
    <t>(UPY-16) Upytės sen. Upytės k. Dvaro g. (naujos statybos projektavimas)</t>
  </si>
  <si>
    <t>(VEL-95) Velžio sen. Staniūnų k. Žirgyno g. (naujos statybos projektavimas)</t>
  </si>
  <si>
    <t>2022-04-14 sprendimu Nr. T-</t>
  </si>
  <si>
    <t>_________________________________________</t>
  </si>
  <si>
    <t>6182806, 522844   6182719, 523175</t>
  </si>
  <si>
    <t>6184071, 516386  6184483, 515668</t>
  </si>
  <si>
    <t>6170882, 521105  6170658, 521102</t>
  </si>
  <si>
    <t>(RAG-6) Raguvos sen. Raguvos mstl. Beržų g.  (asfalto danga)</t>
  </si>
  <si>
    <t>(SMI-44) Smilgių sen. kelias Nr. 3009–Puziniškio dvaras</t>
  </si>
  <si>
    <t>(RAM-139) Ramygalos sen. Uliūnų k. Žalioji g. (naujos statybos projektavimas)</t>
  </si>
  <si>
    <t xml:space="preserve">(PAN-1) Panevėžio sen. kelias PAN-186–Upytės sen. </t>
  </si>
  <si>
    <t xml:space="preserve">Pradžia – pabaiga       </t>
  </si>
  <si>
    <t>Objekto turtui įsigyti vertė,  tūkst. Eur</t>
  </si>
  <si>
    <r>
      <t>Objekto pavadinimas</t>
    </r>
    <r>
      <rPr>
        <sz val="10"/>
        <rFont val="Times New Roman"/>
        <family val="1"/>
        <charset val="186"/>
      </rPr>
      <t xml:space="preserve"> (kelio Nr. ir pavadinimas Savivaldybės tarybos patvirtintame vietinės reikšmės kelių sąraše)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</si>
</sst>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Calibri"/>
      <family val="2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0" fillId="2" borderId="6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/>
    </xf>
    <xf numFmtId="164" fontId="11" fillId="2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" fillId="2" borderId="34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1" fontId="1" fillId="2" borderId="32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3" fontId="1" fillId="2" borderId="26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1" fillId="2" borderId="4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top" wrapText="1"/>
    </xf>
    <xf numFmtId="0" fontId="1" fillId="2" borderId="6" xfId="0" applyFont="1" applyFill="1" applyBorder="1" applyAlignment="1">
      <alignment wrapText="1"/>
    </xf>
    <xf numFmtId="0" fontId="1" fillId="2" borderId="41" xfId="0" applyFont="1" applyFill="1" applyBorder="1" applyAlignment="1">
      <alignment wrapText="1"/>
    </xf>
    <xf numFmtId="164" fontId="1" fillId="2" borderId="41" xfId="0" applyNumberFormat="1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vertical="top" wrapText="1"/>
    </xf>
    <xf numFmtId="0" fontId="12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" fillId="2" borderId="42" xfId="0" applyNumberFormat="1" applyFont="1" applyFill="1" applyBorder="1" applyAlignment="1">
      <alignment horizontal="center" vertical="center"/>
    </xf>
    <xf numFmtId="0" fontId="9" fillId="2" borderId="0" xfId="0" applyFont="1" applyFill="1"/>
    <xf numFmtId="165" fontId="5" fillId="2" borderId="13" xfId="0" applyNumberFormat="1" applyFont="1" applyFill="1" applyBorder="1" applyAlignment="1">
      <alignment horizontal="center" vertical="center"/>
    </xf>
    <xf numFmtId="165" fontId="1" fillId="2" borderId="13" xfId="0" applyNumberFormat="1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165" fontId="1" fillId="2" borderId="9" xfId="0" applyNumberFormat="1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justify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 wrapText="1"/>
    </xf>
    <xf numFmtId="164" fontId="1" fillId="2" borderId="41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justify" vertical="center" wrapText="1"/>
    </xf>
    <xf numFmtId="165" fontId="5" fillId="2" borderId="39" xfId="0" applyNumberFormat="1" applyFont="1" applyFill="1" applyBorder="1" applyAlignment="1">
      <alignment horizontal="center" vertical="center"/>
    </xf>
    <xf numFmtId="165" fontId="5" fillId="2" borderId="32" xfId="0" applyNumberFormat="1" applyFont="1" applyFill="1" applyBorder="1" applyAlignment="1">
      <alignment horizontal="center" vertical="center"/>
    </xf>
    <xf numFmtId="165" fontId="5" fillId="2" borderId="14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4" fillId="2" borderId="0" xfId="0" applyFont="1" applyFill="1"/>
    <xf numFmtId="0" fontId="8" fillId="2" borderId="0" xfId="0" applyFont="1" applyFill="1" applyAlignment="1">
      <alignment vertical="center"/>
    </xf>
    <xf numFmtId="164" fontId="12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right" vertical="center"/>
    </xf>
    <xf numFmtId="0" fontId="5" fillId="2" borderId="17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right" vertical="center"/>
    </xf>
    <xf numFmtId="0" fontId="5" fillId="2" borderId="37" xfId="0" applyFont="1" applyFill="1" applyBorder="1" applyAlignment="1">
      <alignment horizontal="right" vertical="center"/>
    </xf>
    <xf numFmtId="49" fontId="1" fillId="2" borderId="19" xfId="0" applyNumberFormat="1" applyFont="1" applyFill="1" applyBorder="1" applyAlignment="1">
      <alignment horizontal="right" vertical="center"/>
    </xf>
    <xf numFmtId="49" fontId="1" fillId="2" borderId="20" xfId="0" applyNumberFormat="1" applyFont="1" applyFill="1" applyBorder="1" applyAlignment="1">
      <alignment horizontal="right" vertical="center"/>
    </xf>
    <xf numFmtId="49" fontId="1" fillId="2" borderId="21" xfId="0" applyNumberFormat="1" applyFont="1" applyFill="1" applyBorder="1" applyAlignment="1">
      <alignment horizontal="right" vertical="center"/>
    </xf>
    <xf numFmtId="49" fontId="1" fillId="2" borderId="10" xfId="0" applyNumberFormat="1" applyFont="1" applyFill="1" applyBorder="1" applyAlignment="1">
      <alignment horizontal="right" vertical="center"/>
    </xf>
    <xf numFmtId="49" fontId="1" fillId="2" borderId="11" xfId="0" applyNumberFormat="1" applyFont="1" applyFill="1" applyBorder="1" applyAlignment="1">
      <alignment horizontal="right" vertical="center"/>
    </xf>
    <xf numFmtId="49" fontId="1" fillId="2" borderId="12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19" xfId="0" applyFont="1" applyFill="1" applyBorder="1" applyAlignment="1">
      <alignment horizontal="right" vertical="center"/>
    </xf>
    <xf numFmtId="0" fontId="1" fillId="2" borderId="20" xfId="0" applyFont="1" applyFill="1" applyBorder="1" applyAlignment="1">
      <alignment horizontal="right" vertical="center"/>
    </xf>
    <xf numFmtId="0" fontId="1" fillId="2" borderId="21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1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36" xfId="0" applyNumberFormat="1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topLeftCell="B1" zoomScale="90" zoomScaleNormal="90" workbookViewId="0">
      <selection activeCell="L12" sqref="L12"/>
    </sheetView>
  </sheetViews>
  <sheetFormatPr defaultColWidth="8.85546875" defaultRowHeight="15.75" x14ac:dyDescent="0.25"/>
  <cols>
    <col min="1" max="1" width="4.5703125" style="7" customWidth="1"/>
    <col min="2" max="2" width="35" style="7" customWidth="1"/>
    <col min="3" max="3" width="14.7109375" style="8" customWidth="1"/>
    <col min="4" max="4" width="14.28515625" style="8" customWidth="1"/>
    <col min="5" max="5" width="14" style="8" customWidth="1"/>
    <col min="6" max="6" width="21.140625" style="9" customWidth="1"/>
    <col min="7" max="7" width="7.7109375" style="9" customWidth="1"/>
    <col min="8" max="8" width="8" style="9" customWidth="1"/>
    <col min="9" max="9" width="13.42578125" style="66" customWidth="1"/>
    <col min="10" max="16384" width="8.85546875" style="9"/>
  </cols>
  <sheetData>
    <row r="1" spans="1:9" ht="15" customHeight="1" x14ac:dyDescent="0.25">
      <c r="H1" s="93"/>
      <c r="I1" s="94"/>
    </row>
    <row r="2" spans="1:9" ht="15" customHeight="1" x14ac:dyDescent="0.25">
      <c r="H2" s="124"/>
      <c r="I2" s="124"/>
    </row>
    <row r="3" spans="1:9" x14ac:dyDescent="0.25">
      <c r="A3" s="101"/>
      <c r="B3" s="101"/>
      <c r="F3" s="100" t="s">
        <v>0</v>
      </c>
      <c r="G3" s="100"/>
      <c r="H3" s="100"/>
      <c r="I3" s="100"/>
    </row>
    <row r="4" spans="1:9" ht="21.95" customHeight="1" x14ac:dyDescent="0.25">
      <c r="A4" s="102"/>
      <c r="B4" s="102"/>
      <c r="F4" s="100" t="s">
        <v>80</v>
      </c>
      <c r="G4" s="100"/>
      <c r="H4" s="100"/>
      <c r="I4" s="100"/>
    </row>
    <row r="5" spans="1:9" x14ac:dyDescent="0.25">
      <c r="A5" s="102"/>
      <c r="B5" s="102"/>
      <c r="F5" s="100" t="s">
        <v>90</v>
      </c>
      <c r="G5" s="100"/>
      <c r="H5" s="100"/>
      <c r="I5" s="100"/>
    </row>
    <row r="6" spans="1:9" x14ac:dyDescent="0.25">
      <c r="G6" s="10"/>
      <c r="H6" s="10"/>
      <c r="I6" s="11"/>
    </row>
    <row r="7" spans="1:9" x14ac:dyDescent="0.25">
      <c r="A7" s="98" t="s">
        <v>78</v>
      </c>
      <c r="B7" s="98"/>
      <c r="C7" s="98"/>
      <c r="D7" s="98"/>
      <c r="E7" s="98"/>
      <c r="F7" s="98"/>
      <c r="G7" s="98"/>
      <c r="H7" s="98"/>
      <c r="I7" s="98"/>
    </row>
    <row r="8" spans="1:9" ht="48.4" customHeight="1" x14ac:dyDescent="0.25">
      <c r="A8" s="103" t="s">
        <v>25</v>
      </c>
      <c r="B8" s="103"/>
      <c r="C8" s="103"/>
      <c r="D8" s="103"/>
      <c r="E8" s="103"/>
      <c r="F8" s="103"/>
      <c r="G8" s="103"/>
      <c r="H8" s="103"/>
      <c r="I8" s="103"/>
    </row>
    <row r="9" spans="1:9" x14ac:dyDescent="0.25">
      <c r="A9" s="99"/>
      <c r="B9" s="99"/>
      <c r="C9" s="99"/>
      <c r="D9" s="99"/>
      <c r="E9" s="99"/>
      <c r="F9" s="99"/>
      <c r="G9" s="99"/>
      <c r="H9" s="99"/>
      <c r="I9" s="99"/>
    </row>
    <row r="10" spans="1:9" ht="8.65" customHeight="1" thickBot="1" x14ac:dyDescent="0.3">
      <c r="A10" s="12"/>
      <c r="B10" s="12"/>
      <c r="C10" s="13"/>
      <c r="D10" s="13"/>
      <c r="E10" s="13"/>
      <c r="F10" s="14"/>
      <c r="G10" s="14"/>
      <c r="H10" s="14"/>
      <c r="I10" s="14"/>
    </row>
    <row r="11" spans="1:9" ht="16.149999999999999" customHeight="1" x14ac:dyDescent="0.25">
      <c r="A11" s="104" t="s">
        <v>1</v>
      </c>
      <c r="B11" s="106" t="s">
        <v>101</v>
      </c>
      <c r="C11" s="106" t="s">
        <v>2</v>
      </c>
      <c r="D11" s="106" t="s">
        <v>3</v>
      </c>
      <c r="E11" s="106" t="s">
        <v>100</v>
      </c>
      <c r="F11" s="125" t="s">
        <v>4</v>
      </c>
      <c r="G11" s="125"/>
      <c r="H11" s="125"/>
      <c r="I11" s="126" t="s">
        <v>5</v>
      </c>
    </row>
    <row r="12" spans="1:9" ht="84.75" customHeight="1" thickBot="1" x14ac:dyDescent="0.3">
      <c r="A12" s="105"/>
      <c r="B12" s="107"/>
      <c r="C12" s="107"/>
      <c r="D12" s="107"/>
      <c r="E12" s="107"/>
      <c r="F12" s="15" t="s">
        <v>99</v>
      </c>
      <c r="G12" s="15" t="s">
        <v>6</v>
      </c>
      <c r="H12" s="15" t="s">
        <v>7</v>
      </c>
      <c r="I12" s="127"/>
    </row>
    <row r="13" spans="1:9" ht="16.5" thickBot="1" x14ac:dyDescent="0.3">
      <c r="A13" s="16">
        <v>1</v>
      </c>
      <c r="B13" s="17">
        <v>2</v>
      </c>
      <c r="C13" s="17">
        <v>3</v>
      </c>
      <c r="D13" s="17">
        <v>4</v>
      </c>
      <c r="E13" s="17">
        <v>5</v>
      </c>
      <c r="F13" s="17"/>
      <c r="G13" s="17">
        <v>7</v>
      </c>
      <c r="H13" s="17">
        <v>8</v>
      </c>
      <c r="I13" s="18">
        <v>9</v>
      </c>
    </row>
    <row r="14" spans="1:9" ht="17.25" customHeight="1" thickBot="1" x14ac:dyDescent="0.3">
      <c r="A14" s="128" t="s">
        <v>8</v>
      </c>
      <c r="B14" s="129"/>
      <c r="C14" s="129"/>
      <c r="D14" s="129"/>
      <c r="E14" s="129"/>
      <c r="F14" s="129"/>
      <c r="G14" s="129"/>
      <c r="H14" s="129"/>
      <c r="I14" s="130"/>
    </row>
    <row r="15" spans="1:9" s="10" customFormat="1" ht="36" customHeight="1" x14ac:dyDescent="0.25">
      <c r="A15" s="19">
        <v>1</v>
      </c>
      <c r="B15" s="20" t="s">
        <v>27</v>
      </c>
      <c r="C15" s="21" t="s">
        <v>10</v>
      </c>
      <c r="D15" s="21">
        <v>2020</v>
      </c>
      <c r="E15" s="21">
        <v>30.5</v>
      </c>
      <c r="F15" s="22" t="s">
        <v>28</v>
      </c>
      <c r="G15" s="23">
        <v>115</v>
      </c>
      <c r="H15" s="23">
        <v>4.5</v>
      </c>
      <c r="I15" s="24">
        <v>8.8000000000000007</v>
      </c>
    </row>
    <row r="16" spans="1:9" ht="33" customHeight="1" x14ac:dyDescent="0.25">
      <c r="A16" s="25">
        <v>2</v>
      </c>
      <c r="B16" s="26" t="s">
        <v>29</v>
      </c>
      <c r="C16" s="72" t="s">
        <v>10</v>
      </c>
      <c r="D16" s="21">
        <v>2021</v>
      </c>
      <c r="E16" s="21">
        <v>701.8</v>
      </c>
      <c r="F16" s="1" t="s">
        <v>30</v>
      </c>
      <c r="G16" s="27">
        <v>2825</v>
      </c>
      <c r="H16" s="28">
        <v>4</v>
      </c>
      <c r="I16" s="29">
        <v>365.1</v>
      </c>
    </row>
    <row r="17" spans="1:9" ht="60" customHeight="1" x14ac:dyDescent="0.25">
      <c r="A17" s="25">
        <v>3</v>
      </c>
      <c r="B17" s="30" t="s">
        <v>84</v>
      </c>
      <c r="C17" s="72" t="s">
        <v>18</v>
      </c>
      <c r="D17" s="72">
        <v>2021</v>
      </c>
      <c r="E17" s="72">
        <v>4.5999999999999996</v>
      </c>
      <c r="F17" s="22" t="s">
        <v>31</v>
      </c>
      <c r="G17" s="31">
        <v>409</v>
      </c>
      <c r="H17" s="32">
        <v>4.5</v>
      </c>
      <c r="I17" s="29">
        <v>4.5999999999999996</v>
      </c>
    </row>
    <row r="18" spans="1:9" ht="98.25" customHeight="1" x14ac:dyDescent="0.25">
      <c r="A18" s="25">
        <v>4</v>
      </c>
      <c r="B18" s="33" t="s">
        <v>32</v>
      </c>
      <c r="C18" s="2" t="s">
        <v>9</v>
      </c>
      <c r="D18" s="2">
        <v>2018</v>
      </c>
      <c r="E18" s="2">
        <v>298.2</v>
      </c>
      <c r="F18" s="3" t="s">
        <v>34</v>
      </c>
      <c r="G18" s="45">
        <v>255</v>
      </c>
      <c r="H18" s="1" t="s">
        <v>33</v>
      </c>
      <c r="I18" s="29">
        <v>177.8</v>
      </c>
    </row>
    <row r="19" spans="1:9" ht="24" customHeight="1" x14ac:dyDescent="0.25">
      <c r="A19" s="25"/>
      <c r="B19" s="108" t="s">
        <v>11</v>
      </c>
      <c r="C19" s="109"/>
      <c r="D19" s="109"/>
      <c r="E19" s="109"/>
      <c r="F19" s="109"/>
      <c r="G19" s="109"/>
      <c r="H19" s="110"/>
      <c r="I19" s="29">
        <v>15.2</v>
      </c>
    </row>
    <row r="20" spans="1:9" ht="48" customHeight="1" x14ac:dyDescent="0.25">
      <c r="A20" s="25">
        <v>5</v>
      </c>
      <c r="B20" s="30" t="s">
        <v>35</v>
      </c>
      <c r="C20" s="72" t="s">
        <v>85</v>
      </c>
      <c r="D20" s="72">
        <v>2021</v>
      </c>
      <c r="E20" s="72">
        <v>480.8</v>
      </c>
      <c r="F20" s="34" t="s">
        <v>36</v>
      </c>
      <c r="G20" s="35">
        <v>1365</v>
      </c>
      <c r="H20" s="55">
        <v>5</v>
      </c>
      <c r="I20" s="29">
        <v>111.5</v>
      </c>
    </row>
    <row r="21" spans="1:9" ht="21" customHeight="1" x14ac:dyDescent="0.25">
      <c r="A21" s="25"/>
      <c r="B21" s="108" t="s">
        <v>11</v>
      </c>
      <c r="C21" s="109"/>
      <c r="D21" s="109"/>
      <c r="E21" s="109"/>
      <c r="F21" s="109"/>
      <c r="G21" s="109"/>
      <c r="H21" s="110"/>
      <c r="I21" s="29">
        <v>58</v>
      </c>
    </row>
    <row r="22" spans="1:9" ht="52.9" customHeight="1" x14ac:dyDescent="0.25">
      <c r="A22" s="25">
        <v>6</v>
      </c>
      <c r="B22" s="30" t="s">
        <v>37</v>
      </c>
      <c r="C22" s="72" t="s">
        <v>85</v>
      </c>
      <c r="D22" s="72">
        <v>2021</v>
      </c>
      <c r="E22" s="36">
        <v>205.1</v>
      </c>
      <c r="F22" s="34" t="s">
        <v>92</v>
      </c>
      <c r="G22" s="73">
        <v>346</v>
      </c>
      <c r="H22" s="73">
        <v>1.5</v>
      </c>
      <c r="I22" s="29">
        <v>154</v>
      </c>
    </row>
    <row r="23" spans="1:9" ht="23.25" customHeight="1" x14ac:dyDescent="0.25">
      <c r="A23" s="25"/>
      <c r="B23" s="108" t="s">
        <v>11</v>
      </c>
      <c r="C23" s="109"/>
      <c r="D23" s="109"/>
      <c r="E23" s="109"/>
      <c r="F23" s="109"/>
      <c r="G23" s="109"/>
      <c r="H23" s="110"/>
      <c r="I23" s="29">
        <v>150</v>
      </c>
    </row>
    <row r="24" spans="1:9" ht="68.25" customHeight="1" x14ac:dyDescent="0.25">
      <c r="A24" s="37">
        <v>7</v>
      </c>
      <c r="B24" s="26" t="s">
        <v>86</v>
      </c>
      <c r="C24" s="72" t="s">
        <v>18</v>
      </c>
      <c r="D24" s="72">
        <v>2021</v>
      </c>
      <c r="E24" s="72">
        <v>5.6</v>
      </c>
      <c r="F24" s="34" t="s">
        <v>93</v>
      </c>
      <c r="G24" s="38">
        <v>910</v>
      </c>
      <c r="H24" s="36">
        <v>4</v>
      </c>
      <c r="I24" s="29">
        <v>5.6</v>
      </c>
    </row>
    <row r="25" spans="1:9" ht="65.25" customHeight="1" x14ac:dyDescent="0.25">
      <c r="A25" s="37">
        <v>8</v>
      </c>
      <c r="B25" s="26" t="s">
        <v>87</v>
      </c>
      <c r="C25" s="72" t="s">
        <v>18</v>
      </c>
      <c r="D25" s="72">
        <v>2021</v>
      </c>
      <c r="E25" s="72">
        <v>3.2</v>
      </c>
      <c r="F25" s="34" t="s">
        <v>38</v>
      </c>
      <c r="G25" s="72">
        <v>257</v>
      </c>
      <c r="H25" s="36">
        <v>4</v>
      </c>
      <c r="I25" s="29">
        <v>3.2</v>
      </c>
    </row>
    <row r="26" spans="1:9" ht="48.75" customHeight="1" x14ac:dyDescent="0.25">
      <c r="A26" s="37">
        <v>9</v>
      </c>
      <c r="B26" s="30" t="s">
        <v>98</v>
      </c>
      <c r="C26" s="72" t="s">
        <v>85</v>
      </c>
      <c r="D26" s="72">
        <v>2022</v>
      </c>
      <c r="E26" s="36">
        <v>88</v>
      </c>
      <c r="F26" s="34" t="s">
        <v>40</v>
      </c>
      <c r="G26" s="72">
        <v>230</v>
      </c>
      <c r="H26" s="36">
        <v>6</v>
      </c>
      <c r="I26" s="29">
        <v>40</v>
      </c>
    </row>
    <row r="27" spans="1:9" ht="45.75" customHeight="1" x14ac:dyDescent="0.25">
      <c r="A27" s="25">
        <v>10</v>
      </c>
      <c r="B27" s="74" t="s">
        <v>39</v>
      </c>
      <c r="C27" s="72" t="s">
        <v>85</v>
      </c>
      <c r="D27" s="72">
        <v>2022</v>
      </c>
      <c r="E27" s="36">
        <v>87</v>
      </c>
      <c r="F27" s="34" t="s">
        <v>94</v>
      </c>
      <c r="G27" s="72">
        <v>231</v>
      </c>
      <c r="H27" s="36">
        <v>6</v>
      </c>
      <c r="I27" s="29">
        <v>34</v>
      </c>
    </row>
    <row r="28" spans="1:9" ht="33" customHeight="1" x14ac:dyDescent="0.25">
      <c r="A28" s="37">
        <v>11</v>
      </c>
      <c r="B28" s="39" t="s">
        <v>42</v>
      </c>
      <c r="C28" s="72" t="s">
        <v>9</v>
      </c>
      <c r="D28" s="72">
        <v>2019</v>
      </c>
      <c r="E28" s="72">
        <v>176.7</v>
      </c>
      <c r="F28" s="34" t="s">
        <v>43</v>
      </c>
      <c r="G28" s="72">
        <v>599</v>
      </c>
      <c r="H28" s="36" t="s">
        <v>41</v>
      </c>
      <c r="I28" s="29">
        <v>168.1</v>
      </c>
    </row>
    <row r="29" spans="1:9" ht="47.25" customHeight="1" x14ac:dyDescent="0.25">
      <c r="A29" s="37">
        <v>12</v>
      </c>
      <c r="B29" s="40" t="s">
        <v>97</v>
      </c>
      <c r="C29" s="72" t="s">
        <v>18</v>
      </c>
      <c r="D29" s="72">
        <v>2021</v>
      </c>
      <c r="E29" s="72">
        <v>3.3</v>
      </c>
      <c r="F29" s="34" t="s">
        <v>44</v>
      </c>
      <c r="G29" s="72">
        <v>180</v>
      </c>
      <c r="H29" s="36">
        <v>4</v>
      </c>
      <c r="I29" s="29">
        <v>3.3</v>
      </c>
    </row>
    <row r="30" spans="1:9" ht="42" customHeight="1" x14ac:dyDescent="0.25">
      <c r="A30" s="37">
        <v>13</v>
      </c>
      <c r="B30" s="30" t="s">
        <v>96</v>
      </c>
      <c r="C30" s="72" t="s">
        <v>10</v>
      </c>
      <c r="D30" s="72">
        <v>2020</v>
      </c>
      <c r="E30" s="72">
        <v>233.3</v>
      </c>
      <c r="F30" s="34" t="s">
        <v>45</v>
      </c>
      <c r="G30" s="6">
        <v>2960</v>
      </c>
      <c r="H30" s="5">
        <v>5.5</v>
      </c>
      <c r="I30" s="29">
        <v>222.9</v>
      </c>
    </row>
    <row r="31" spans="1:9" ht="51.75" customHeight="1" x14ac:dyDescent="0.25">
      <c r="A31" s="37">
        <v>14</v>
      </c>
      <c r="B31" s="40" t="s">
        <v>88</v>
      </c>
      <c r="C31" s="72" t="s">
        <v>18</v>
      </c>
      <c r="D31" s="72">
        <v>2021</v>
      </c>
      <c r="E31" s="72">
        <v>4.5</v>
      </c>
      <c r="F31" s="34" t="s">
        <v>46</v>
      </c>
      <c r="G31" s="72">
        <v>350</v>
      </c>
      <c r="H31" s="36">
        <v>4.5</v>
      </c>
      <c r="I31" s="29">
        <v>4.5</v>
      </c>
    </row>
    <row r="32" spans="1:9" ht="49.5" customHeight="1" x14ac:dyDescent="0.25">
      <c r="A32" s="37">
        <v>15</v>
      </c>
      <c r="B32" s="40" t="s">
        <v>89</v>
      </c>
      <c r="C32" s="72" t="s">
        <v>18</v>
      </c>
      <c r="D32" s="72">
        <v>2021</v>
      </c>
      <c r="E32" s="72">
        <v>4.0999999999999996</v>
      </c>
      <c r="F32" s="34" t="s">
        <v>83</v>
      </c>
      <c r="G32" s="72">
        <v>142</v>
      </c>
      <c r="H32" s="36">
        <v>3.5</v>
      </c>
      <c r="I32" s="29">
        <v>4.0999999999999996</v>
      </c>
    </row>
    <row r="33" spans="1:11" ht="45.75" customHeight="1" x14ac:dyDescent="0.25">
      <c r="A33" s="37">
        <v>16</v>
      </c>
      <c r="B33" s="41" t="s">
        <v>49</v>
      </c>
      <c r="C33" s="2" t="s">
        <v>18</v>
      </c>
      <c r="D33" s="72">
        <v>2022</v>
      </c>
      <c r="E33" s="42">
        <v>6</v>
      </c>
      <c r="F33" s="43" t="s">
        <v>51</v>
      </c>
      <c r="G33" s="2">
        <v>185</v>
      </c>
      <c r="H33" s="42">
        <v>4.5</v>
      </c>
      <c r="I33" s="29">
        <v>6</v>
      </c>
    </row>
    <row r="34" spans="1:11" ht="33" customHeight="1" x14ac:dyDescent="0.25">
      <c r="A34" s="37">
        <v>17</v>
      </c>
      <c r="B34" s="44" t="s">
        <v>47</v>
      </c>
      <c r="C34" s="45" t="s">
        <v>18</v>
      </c>
      <c r="D34" s="46"/>
      <c r="E34" s="69">
        <v>5</v>
      </c>
      <c r="F34" s="1" t="s">
        <v>16</v>
      </c>
      <c r="G34" s="131" t="s">
        <v>50</v>
      </c>
      <c r="H34" s="131"/>
      <c r="I34" s="47">
        <v>5</v>
      </c>
    </row>
    <row r="35" spans="1:11" ht="19.149999999999999" customHeight="1" x14ac:dyDescent="0.25">
      <c r="A35" s="81" t="s">
        <v>48</v>
      </c>
      <c r="B35" s="82"/>
      <c r="C35" s="82"/>
      <c r="D35" s="82"/>
      <c r="E35" s="82"/>
      <c r="F35" s="82"/>
      <c r="G35" s="82"/>
      <c r="H35" s="83"/>
      <c r="I35" s="4">
        <f>SUM(I15,I16,I17,I18,I20,I22,I24,I25,I26,I27,I28,I29,I30,I31,I32,I33,I34)</f>
        <v>1318.5</v>
      </c>
      <c r="K35" s="48"/>
    </row>
    <row r="36" spans="1:11" ht="38.450000000000003" customHeight="1" x14ac:dyDescent="0.25">
      <c r="A36" s="78" t="s">
        <v>12</v>
      </c>
      <c r="B36" s="79"/>
      <c r="C36" s="79"/>
      <c r="D36" s="79"/>
      <c r="E36" s="79"/>
      <c r="F36" s="79"/>
      <c r="G36" s="79"/>
      <c r="H36" s="80"/>
      <c r="I36" s="49">
        <v>0</v>
      </c>
    </row>
    <row r="37" spans="1:11" ht="19.149999999999999" customHeight="1" thickBot="1" x14ac:dyDescent="0.3">
      <c r="A37" s="95" t="s">
        <v>11</v>
      </c>
      <c r="B37" s="96"/>
      <c r="C37" s="96"/>
      <c r="D37" s="96"/>
      <c r="E37" s="96"/>
      <c r="F37" s="96"/>
      <c r="G37" s="96"/>
      <c r="H37" s="97"/>
      <c r="I37" s="50">
        <f>SUM(I19,I21,I23)</f>
        <v>223.2</v>
      </c>
    </row>
    <row r="38" spans="1:11" ht="17.850000000000001" customHeight="1" thickBot="1" x14ac:dyDescent="0.3">
      <c r="A38" s="132" t="s">
        <v>13</v>
      </c>
      <c r="B38" s="133"/>
      <c r="C38" s="133"/>
      <c r="D38" s="133"/>
      <c r="E38" s="133"/>
      <c r="F38" s="133"/>
      <c r="G38" s="133"/>
      <c r="H38" s="133"/>
      <c r="I38" s="134"/>
    </row>
    <row r="39" spans="1:11" ht="30.75" customHeight="1" x14ac:dyDescent="0.25">
      <c r="A39" s="19">
        <v>18</v>
      </c>
      <c r="B39" s="51" t="s">
        <v>61</v>
      </c>
      <c r="C39" s="137" t="s">
        <v>62</v>
      </c>
      <c r="D39" s="138"/>
      <c r="E39" s="139"/>
      <c r="F39" s="34" t="s">
        <v>16</v>
      </c>
      <c r="G39" s="135" t="s">
        <v>63</v>
      </c>
      <c r="H39" s="136"/>
      <c r="I39" s="24">
        <v>30.7</v>
      </c>
    </row>
    <row r="40" spans="1:11" ht="42.75" customHeight="1" x14ac:dyDescent="0.25">
      <c r="A40" s="37">
        <v>19</v>
      </c>
      <c r="B40" s="52" t="s">
        <v>53</v>
      </c>
      <c r="C40" s="114" t="s">
        <v>15</v>
      </c>
      <c r="D40" s="114"/>
      <c r="E40" s="115"/>
      <c r="F40" s="34" t="s">
        <v>16</v>
      </c>
      <c r="G40" s="113" t="s">
        <v>57</v>
      </c>
      <c r="H40" s="115"/>
      <c r="I40" s="29">
        <v>757.3</v>
      </c>
    </row>
    <row r="41" spans="1:11" ht="15.6" customHeight="1" x14ac:dyDescent="0.25">
      <c r="A41" s="25"/>
      <c r="B41" s="108" t="s">
        <v>52</v>
      </c>
      <c r="C41" s="109"/>
      <c r="D41" s="109"/>
      <c r="E41" s="109"/>
      <c r="F41" s="109"/>
      <c r="G41" s="109"/>
      <c r="H41" s="110"/>
      <c r="I41" s="53">
        <f>SUM(I39:I40)</f>
        <v>788</v>
      </c>
    </row>
    <row r="42" spans="1:11" ht="56.45" customHeight="1" x14ac:dyDescent="0.25">
      <c r="A42" s="25">
        <v>20</v>
      </c>
      <c r="B42" s="30" t="s">
        <v>54</v>
      </c>
      <c r="C42" s="113" t="s">
        <v>14</v>
      </c>
      <c r="D42" s="114"/>
      <c r="E42" s="115"/>
      <c r="F42" s="34" t="s">
        <v>16</v>
      </c>
      <c r="G42" s="111" t="s">
        <v>56</v>
      </c>
      <c r="H42" s="112"/>
      <c r="I42" s="29">
        <v>371.9</v>
      </c>
    </row>
    <row r="43" spans="1:11" ht="15.6" customHeight="1" x14ac:dyDescent="0.25">
      <c r="A43" s="25"/>
      <c r="B43" s="108" t="s">
        <v>55</v>
      </c>
      <c r="C43" s="109"/>
      <c r="D43" s="109"/>
      <c r="E43" s="109"/>
      <c r="F43" s="109"/>
      <c r="G43" s="109"/>
      <c r="H43" s="110"/>
      <c r="I43" s="53">
        <f>SUM(I42)</f>
        <v>371.9</v>
      </c>
    </row>
    <row r="44" spans="1:11" ht="46.5" customHeight="1" x14ac:dyDescent="0.25">
      <c r="A44" s="25">
        <v>21</v>
      </c>
      <c r="B44" s="30" t="s">
        <v>59</v>
      </c>
      <c r="C44" s="113" t="s">
        <v>15</v>
      </c>
      <c r="D44" s="114"/>
      <c r="E44" s="115"/>
      <c r="F44" s="34" t="s">
        <v>16</v>
      </c>
      <c r="G44" s="113" t="s">
        <v>60</v>
      </c>
      <c r="H44" s="115"/>
      <c r="I44" s="29">
        <v>35</v>
      </c>
    </row>
    <row r="45" spans="1:11" ht="21.6" customHeight="1" x14ac:dyDescent="0.25">
      <c r="A45" s="54"/>
      <c r="B45" s="119" t="s">
        <v>11</v>
      </c>
      <c r="C45" s="120"/>
      <c r="D45" s="120"/>
      <c r="E45" s="120"/>
      <c r="F45" s="120"/>
      <c r="G45" s="120"/>
      <c r="H45" s="121"/>
      <c r="I45" s="29">
        <f>I44</f>
        <v>35</v>
      </c>
    </row>
    <row r="46" spans="1:11" ht="39" customHeight="1" x14ac:dyDescent="0.25">
      <c r="A46" s="25">
        <v>22</v>
      </c>
      <c r="B46" s="30" t="s">
        <v>64</v>
      </c>
      <c r="C46" s="118" t="s">
        <v>17</v>
      </c>
      <c r="D46" s="118"/>
      <c r="E46" s="118"/>
      <c r="F46" s="71" t="s">
        <v>65</v>
      </c>
      <c r="G46" s="73">
        <v>65</v>
      </c>
      <c r="H46" s="55">
        <v>3</v>
      </c>
      <c r="I46" s="29">
        <v>5.4</v>
      </c>
    </row>
    <row r="47" spans="1:11" ht="52.9" customHeight="1" x14ac:dyDescent="0.25">
      <c r="A47" s="25">
        <v>23</v>
      </c>
      <c r="B47" s="56" t="s">
        <v>66</v>
      </c>
      <c r="C47" s="118" t="s">
        <v>17</v>
      </c>
      <c r="D47" s="118"/>
      <c r="E47" s="118"/>
      <c r="F47" s="57" t="s">
        <v>67</v>
      </c>
      <c r="G47" s="73">
        <v>95</v>
      </c>
      <c r="H47" s="73">
        <v>2.5</v>
      </c>
      <c r="I47" s="29">
        <v>5.0999999999999996</v>
      </c>
    </row>
    <row r="48" spans="1:11" ht="47.25" x14ac:dyDescent="0.25">
      <c r="A48" s="58">
        <v>24</v>
      </c>
      <c r="B48" s="56" t="s">
        <v>69</v>
      </c>
      <c r="C48" s="116" t="s">
        <v>17</v>
      </c>
      <c r="D48" s="117"/>
      <c r="E48" s="117"/>
      <c r="F48" s="59" t="s">
        <v>70</v>
      </c>
      <c r="G48" s="32">
        <v>91</v>
      </c>
      <c r="H48" s="60">
        <v>8</v>
      </c>
      <c r="I48" s="29">
        <v>5.5</v>
      </c>
    </row>
    <row r="49" spans="1:9" ht="48.75" customHeight="1" x14ac:dyDescent="0.25">
      <c r="A49" s="37">
        <v>25</v>
      </c>
      <c r="B49" s="56" t="s">
        <v>95</v>
      </c>
      <c r="C49" s="114" t="s">
        <v>17</v>
      </c>
      <c r="D49" s="114"/>
      <c r="E49" s="114"/>
      <c r="F49" s="59" t="s">
        <v>71</v>
      </c>
      <c r="G49" s="32">
        <v>63</v>
      </c>
      <c r="H49" s="32">
        <v>3.5</v>
      </c>
      <c r="I49" s="29">
        <v>5.5</v>
      </c>
    </row>
    <row r="50" spans="1:9" ht="49.5" customHeight="1" x14ac:dyDescent="0.25">
      <c r="A50" s="37">
        <v>26</v>
      </c>
      <c r="B50" s="56" t="s">
        <v>72</v>
      </c>
      <c r="C50" s="113" t="s">
        <v>17</v>
      </c>
      <c r="D50" s="114"/>
      <c r="E50" s="114"/>
      <c r="F50" s="61" t="s">
        <v>73</v>
      </c>
      <c r="G50" s="73">
        <v>32</v>
      </c>
      <c r="H50" s="55">
        <v>21</v>
      </c>
      <c r="I50" s="29">
        <v>5.5</v>
      </c>
    </row>
    <row r="51" spans="1:9" ht="45.75" customHeight="1" x14ac:dyDescent="0.25">
      <c r="A51" s="37">
        <v>27</v>
      </c>
      <c r="B51" s="62" t="s">
        <v>74</v>
      </c>
      <c r="C51" s="113" t="s">
        <v>17</v>
      </c>
      <c r="D51" s="114"/>
      <c r="E51" s="114"/>
      <c r="F51" s="61" t="s">
        <v>75</v>
      </c>
      <c r="G51" s="73">
        <v>75</v>
      </c>
      <c r="H51" s="55">
        <v>4</v>
      </c>
      <c r="I51" s="29">
        <v>5.5</v>
      </c>
    </row>
    <row r="52" spans="1:9" ht="45.75" customHeight="1" x14ac:dyDescent="0.25">
      <c r="A52" s="37">
        <v>28</v>
      </c>
      <c r="B52" s="62" t="s">
        <v>82</v>
      </c>
      <c r="C52" s="113" t="s">
        <v>17</v>
      </c>
      <c r="D52" s="114"/>
      <c r="E52" s="114"/>
      <c r="F52" s="61" t="s">
        <v>79</v>
      </c>
      <c r="G52" s="35">
        <v>1000</v>
      </c>
      <c r="H52" s="55">
        <v>4</v>
      </c>
      <c r="I52" s="29">
        <v>65.400000000000006</v>
      </c>
    </row>
    <row r="53" spans="1:9" ht="46.5" customHeight="1" x14ac:dyDescent="0.25">
      <c r="A53" s="37">
        <v>29</v>
      </c>
      <c r="B53" s="56" t="s">
        <v>76</v>
      </c>
      <c r="C53" s="113" t="s">
        <v>17</v>
      </c>
      <c r="D53" s="114"/>
      <c r="E53" s="114"/>
      <c r="F53" s="61" t="s">
        <v>77</v>
      </c>
      <c r="G53" s="73">
        <v>85</v>
      </c>
      <c r="H53" s="55">
        <v>6</v>
      </c>
      <c r="I53" s="29">
        <v>5.6</v>
      </c>
    </row>
    <row r="54" spans="1:9" ht="52.9" customHeight="1" x14ac:dyDescent="0.25">
      <c r="A54" s="25">
        <v>30</v>
      </c>
      <c r="B54" s="20" t="s">
        <v>58</v>
      </c>
      <c r="C54" s="113" t="s">
        <v>18</v>
      </c>
      <c r="D54" s="114"/>
      <c r="E54" s="114"/>
      <c r="F54" s="34" t="s">
        <v>19</v>
      </c>
      <c r="G54" s="122" t="s">
        <v>81</v>
      </c>
      <c r="H54" s="123"/>
      <c r="I54" s="29">
        <v>20</v>
      </c>
    </row>
    <row r="55" spans="1:9" ht="22.15" customHeight="1" x14ac:dyDescent="0.25">
      <c r="A55" s="81" t="s">
        <v>68</v>
      </c>
      <c r="B55" s="82"/>
      <c r="C55" s="82"/>
      <c r="D55" s="82"/>
      <c r="E55" s="82"/>
      <c r="F55" s="82"/>
      <c r="G55" s="82"/>
      <c r="H55" s="83"/>
      <c r="I55" s="29">
        <f>SUM(I39,I40,I42,I44,I46,I47,I48,I49,I50,I51,I52,I53,I54)</f>
        <v>1318.4</v>
      </c>
    </row>
    <row r="56" spans="1:9" ht="22.15" customHeight="1" x14ac:dyDescent="0.25">
      <c r="A56" s="90" t="s">
        <v>20</v>
      </c>
      <c r="B56" s="91"/>
      <c r="C56" s="91"/>
      <c r="D56" s="91"/>
      <c r="E56" s="91"/>
      <c r="F56" s="91"/>
      <c r="G56" s="91"/>
      <c r="H56" s="92"/>
      <c r="I56" s="50">
        <f>SUM(I46,I47,I48,I49,I50,I51,I52,I53)</f>
        <v>103.5</v>
      </c>
    </row>
    <row r="57" spans="1:9" ht="22.15" customHeight="1" thickBot="1" x14ac:dyDescent="0.3">
      <c r="A57" s="87" t="s">
        <v>11</v>
      </c>
      <c r="B57" s="88"/>
      <c r="C57" s="88"/>
      <c r="D57" s="88"/>
      <c r="E57" s="88"/>
      <c r="F57" s="88"/>
      <c r="G57" s="88"/>
      <c r="H57" s="89"/>
      <c r="I57" s="50">
        <f>I45+I49</f>
        <v>40.5</v>
      </c>
    </row>
    <row r="58" spans="1:9" ht="22.15" customHeight="1" x14ac:dyDescent="0.25">
      <c r="A58" s="84" t="s">
        <v>21</v>
      </c>
      <c r="B58" s="85"/>
      <c r="C58" s="85"/>
      <c r="D58" s="85"/>
      <c r="E58" s="85"/>
      <c r="F58" s="85"/>
      <c r="G58" s="85"/>
      <c r="H58" s="86"/>
      <c r="I58" s="63">
        <f>I35+I55</f>
        <v>2636.9</v>
      </c>
    </row>
    <row r="59" spans="1:9" ht="22.15" customHeight="1" x14ac:dyDescent="0.25">
      <c r="A59" s="81" t="s">
        <v>22</v>
      </c>
      <c r="B59" s="82"/>
      <c r="C59" s="82"/>
      <c r="D59" s="82"/>
      <c r="E59" s="82"/>
      <c r="F59" s="82"/>
      <c r="G59" s="82"/>
      <c r="H59" s="83"/>
      <c r="I59" s="64">
        <f>I35</f>
        <v>1318.5</v>
      </c>
    </row>
    <row r="60" spans="1:9" ht="36" customHeight="1" x14ac:dyDescent="0.25">
      <c r="A60" s="78" t="s">
        <v>12</v>
      </c>
      <c r="B60" s="79"/>
      <c r="C60" s="79"/>
      <c r="D60" s="79"/>
      <c r="E60" s="79"/>
      <c r="F60" s="79"/>
      <c r="G60" s="79"/>
      <c r="H60" s="80"/>
      <c r="I60" s="49">
        <f>I36</f>
        <v>0</v>
      </c>
    </row>
    <row r="61" spans="1:9" ht="22.15" customHeight="1" thickBot="1" x14ac:dyDescent="0.3">
      <c r="A61" s="75" t="s">
        <v>26</v>
      </c>
      <c r="B61" s="76"/>
      <c r="C61" s="76"/>
      <c r="D61" s="76"/>
      <c r="E61" s="76"/>
      <c r="F61" s="76"/>
      <c r="G61" s="76"/>
      <c r="H61" s="77"/>
      <c r="I61" s="65">
        <f>I37+I57</f>
        <v>263.7</v>
      </c>
    </row>
    <row r="62" spans="1:9" s="67" customFormat="1" ht="15.6" customHeight="1" x14ac:dyDescent="0.25">
      <c r="A62" s="7"/>
      <c r="B62" s="7"/>
      <c r="C62" s="7" t="s">
        <v>91</v>
      </c>
      <c r="D62" s="8"/>
      <c r="E62" s="7"/>
      <c r="F62" s="9"/>
      <c r="G62" s="9"/>
      <c r="H62" s="9"/>
      <c r="I62" s="66"/>
    </row>
    <row r="63" spans="1:9" x14ac:dyDescent="0.25">
      <c r="B63" s="68"/>
    </row>
    <row r="64" spans="1:9" x14ac:dyDescent="0.25">
      <c r="A64" s="7" t="s">
        <v>23</v>
      </c>
      <c r="B64" s="7" t="s">
        <v>24</v>
      </c>
    </row>
    <row r="66" spans="10:10" x14ac:dyDescent="0.25">
      <c r="J66" s="70"/>
    </row>
  </sheetData>
  <mergeCells count="54">
    <mergeCell ref="A38:I38"/>
    <mergeCell ref="B41:H41"/>
    <mergeCell ref="G39:H39"/>
    <mergeCell ref="C39:E39"/>
    <mergeCell ref="C40:E40"/>
    <mergeCell ref="G40:H40"/>
    <mergeCell ref="H2:I2"/>
    <mergeCell ref="F11:H11"/>
    <mergeCell ref="I11:I12"/>
    <mergeCell ref="A14:I14"/>
    <mergeCell ref="A35:H35"/>
    <mergeCell ref="B23:H23"/>
    <mergeCell ref="D11:D12"/>
    <mergeCell ref="G34:H34"/>
    <mergeCell ref="C11:C12"/>
    <mergeCell ref="G42:H42"/>
    <mergeCell ref="C54:E54"/>
    <mergeCell ref="C52:E52"/>
    <mergeCell ref="C53:E53"/>
    <mergeCell ref="C42:E42"/>
    <mergeCell ref="C49:E49"/>
    <mergeCell ref="C50:E50"/>
    <mergeCell ref="C51:E51"/>
    <mergeCell ref="G44:H44"/>
    <mergeCell ref="B43:H43"/>
    <mergeCell ref="C44:E44"/>
    <mergeCell ref="C48:E48"/>
    <mergeCell ref="C46:E46"/>
    <mergeCell ref="C47:E47"/>
    <mergeCell ref="B45:H45"/>
    <mergeCell ref="G54:H54"/>
    <mergeCell ref="H1:I1"/>
    <mergeCell ref="A37:H37"/>
    <mergeCell ref="A7:I7"/>
    <mergeCell ref="A9:I9"/>
    <mergeCell ref="F3:I3"/>
    <mergeCell ref="F4:I4"/>
    <mergeCell ref="F5:I5"/>
    <mergeCell ref="A3:B3"/>
    <mergeCell ref="A4:B5"/>
    <mergeCell ref="A8:I8"/>
    <mergeCell ref="A11:A12"/>
    <mergeCell ref="B11:B12"/>
    <mergeCell ref="A36:H36"/>
    <mergeCell ref="B21:H21"/>
    <mergeCell ref="B19:H19"/>
    <mergeCell ref="E11:E12"/>
    <mergeCell ref="A61:H61"/>
    <mergeCell ref="A60:H60"/>
    <mergeCell ref="A59:H59"/>
    <mergeCell ref="A55:H55"/>
    <mergeCell ref="A58:H58"/>
    <mergeCell ref="A57:H57"/>
    <mergeCell ref="A56:H56"/>
  </mergeCells>
  <pageMargins left="1.1811023622047243" right="0.39370078740157483" top="0.78740157480314965" bottom="0.78740157480314965" header="0" footer="0"/>
  <pageSetup paperSize="9" scale="64" fitToHeight="0" orientation="portrait" r:id="rId1"/>
  <rowBreaks count="1" manualBreakCount="1">
    <brk id="3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OS-2022</vt:lpstr>
      <vt:lpstr>'OS-2022'!Print_Area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Raimonda Cereskiene</cp:lastModifiedBy>
  <cp:revision/>
  <cp:lastPrinted>2022-04-06T13:51:53Z</cp:lastPrinted>
  <dcterms:created xsi:type="dcterms:W3CDTF">2015-01-20T11:58:13Z</dcterms:created>
  <dcterms:modified xsi:type="dcterms:W3CDTF">2022-04-06T13:58:05Z</dcterms:modified>
  <cp:category/>
  <cp:contentStatus/>
</cp:coreProperties>
</file>