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7" i="1" l="1"/>
  <c r="D390" i="1"/>
  <c r="D391" i="1" l="1"/>
  <c r="D399" i="1" l="1"/>
  <c r="E399" i="1"/>
  <c r="E397" i="1"/>
  <c r="D396" i="1"/>
  <c r="E396" i="1"/>
  <c r="D398" i="1" l="1"/>
  <c r="E398" i="1"/>
  <c r="D400" i="1"/>
  <c r="D191" i="1"/>
  <c r="E191" i="1"/>
  <c r="D395" i="1"/>
  <c r="D394" i="1" l="1"/>
  <c r="D277" i="1"/>
  <c r="E277" i="1"/>
  <c r="D389" i="1"/>
  <c r="E389" i="1"/>
  <c r="D392" i="1"/>
  <c r="D393" i="1"/>
  <c r="E391" i="1"/>
  <c r="D388" i="1"/>
  <c r="E388" i="1"/>
  <c r="D387" i="1"/>
  <c r="D155" i="1"/>
  <c r="D386" i="1" l="1"/>
  <c r="D407" i="1"/>
  <c r="E406" i="1"/>
  <c r="D406" i="1"/>
  <c r="D404" i="1"/>
  <c r="D405" i="1"/>
  <c r="D403" i="1"/>
  <c r="D402" i="1"/>
  <c r="D412" i="1"/>
  <c r="D411" i="1"/>
  <c r="E411" i="1"/>
  <c r="D410" i="1"/>
  <c r="D409" i="1"/>
  <c r="D401" i="1" l="1"/>
  <c r="D408" i="1"/>
  <c r="D418" i="1"/>
  <c r="D419" i="1"/>
  <c r="D416" i="1"/>
  <c r="D415" i="1"/>
  <c r="D414" i="1"/>
  <c r="D432" i="1" l="1"/>
  <c r="D433" i="1"/>
  <c r="D434" i="1"/>
  <c r="D435" i="1"/>
  <c r="D431" i="1"/>
  <c r="D428" i="1"/>
  <c r="D429" i="1"/>
  <c r="D427" i="1"/>
  <c r="D425" i="1"/>
  <c r="D424" i="1"/>
  <c r="D423" i="1"/>
  <c r="D422" i="1"/>
  <c r="D421" i="1"/>
  <c r="E421" i="1"/>
  <c r="D430" i="1" l="1"/>
  <c r="D426" i="1"/>
  <c r="D420" i="1"/>
  <c r="E285" i="1" l="1"/>
  <c r="E417" i="1" l="1"/>
  <c r="E382" i="1" l="1"/>
  <c r="E381" i="1" s="1"/>
  <c r="E374" i="1"/>
  <c r="E372" i="1"/>
  <c r="E362" i="1"/>
  <c r="E361" i="1" s="1"/>
  <c r="E367" i="1"/>
  <c r="E366" i="1" s="1"/>
  <c r="E357" i="1"/>
  <c r="E356" i="1" s="1"/>
  <c r="E352" i="1"/>
  <c r="E351" i="1" s="1"/>
  <c r="E347" i="1"/>
  <c r="E346" i="1" s="1"/>
  <c r="E342" i="1"/>
  <c r="E341" i="1" s="1"/>
  <c r="E337" i="1"/>
  <c r="E336" i="1" s="1"/>
  <c r="E332" i="1"/>
  <c r="E331" i="1" s="1"/>
  <c r="E327" i="1"/>
  <c r="E326" i="1" s="1"/>
  <c r="E322" i="1"/>
  <c r="E321" i="1" s="1"/>
  <c r="E317" i="1"/>
  <c r="E316" i="1" s="1"/>
  <c r="E312" i="1"/>
  <c r="E311" i="1" s="1"/>
  <c r="E306" i="1"/>
  <c r="E305" i="1" s="1"/>
  <c r="E301" i="1"/>
  <c r="E300" i="1" s="1"/>
  <c r="E297" i="1"/>
  <c r="E296" i="1" s="1"/>
  <c r="E294" i="1"/>
  <c r="E291" i="1"/>
  <c r="E269" i="1"/>
  <c r="E261" i="1"/>
  <c r="E253" i="1"/>
  <c r="E283" i="1"/>
  <c r="E275" i="1"/>
  <c r="E267" i="1"/>
  <c r="E259" i="1"/>
  <c r="E251" i="1"/>
  <c r="E245" i="1"/>
  <c r="E237" i="1"/>
  <c r="E243" i="1"/>
  <c r="E235" i="1"/>
  <c r="E229" i="1"/>
  <c r="E221" i="1"/>
  <c r="E227" i="1"/>
  <c r="E219" i="1"/>
  <c r="E214" i="1"/>
  <c r="E212" i="1"/>
  <c r="E207" i="1"/>
  <c r="E205" i="1"/>
  <c r="E199" i="1"/>
  <c r="E197" i="1"/>
  <c r="E189" i="1"/>
  <c r="E188" i="1" s="1"/>
  <c r="E184" i="1"/>
  <c r="E182" i="1"/>
  <c r="E177" i="1"/>
  <c r="E175" i="1"/>
  <c r="E218" i="1" l="1"/>
  <c r="E204" i="1"/>
  <c r="E226" i="1"/>
  <c r="E290" i="1"/>
  <c r="E371" i="1"/>
  <c r="E174" i="1"/>
  <c r="E242" i="1"/>
  <c r="E181" i="1"/>
  <c r="E196" i="1"/>
  <c r="E211" i="1"/>
  <c r="E234" i="1"/>
  <c r="E170" i="1"/>
  <c r="E168" i="1"/>
  <c r="E163" i="1"/>
  <c r="E161" i="1"/>
  <c r="E156" i="1"/>
  <c r="E153" i="1"/>
  <c r="E150" i="1"/>
  <c r="E148" i="1"/>
  <c r="E145" i="1"/>
  <c r="E142" i="1"/>
  <c r="E140" i="1"/>
  <c r="E137" i="1"/>
  <c r="E134" i="1"/>
  <c r="E132" i="1"/>
  <c r="E129" i="1"/>
  <c r="E126" i="1"/>
  <c r="E124" i="1"/>
  <c r="E121" i="1"/>
  <c r="E118" i="1"/>
  <c r="E116" i="1"/>
  <c r="E113" i="1"/>
  <c r="E110" i="1"/>
  <c r="E108" i="1"/>
  <c r="E105" i="1"/>
  <c r="E102" i="1"/>
  <c r="E100" i="1"/>
  <c r="E97" i="1"/>
  <c r="E94" i="1"/>
  <c r="E92" i="1"/>
  <c r="E89" i="1"/>
  <c r="E86" i="1"/>
  <c r="E84" i="1"/>
  <c r="E81" i="1"/>
  <c r="E78" i="1"/>
  <c r="E76" i="1"/>
  <c r="E73" i="1"/>
  <c r="E70" i="1"/>
  <c r="E68" i="1"/>
  <c r="E65" i="1"/>
  <c r="E60" i="1"/>
  <c r="E62" i="1"/>
  <c r="E53" i="1"/>
  <c r="E49" i="1"/>
  <c r="E43" i="1"/>
  <c r="E37" i="1"/>
  <c r="E33" i="1"/>
  <c r="E29" i="1"/>
  <c r="E22" i="1"/>
  <c r="E15" i="1"/>
  <c r="E12" i="1"/>
  <c r="E11" i="1" s="1"/>
  <c r="E430" i="1"/>
  <c r="E426" i="1"/>
  <c r="E422" i="1"/>
  <c r="E419" i="1"/>
  <c r="E418" i="1"/>
  <c r="E416" i="1"/>
  <c r="E415" i="1"/>
  <c r="E414" i="1"/>
  <c r="E409" i="1"/>
  <c r="E405" i="1"/>
  <c r="E402" i="1"/>
  <c r="E395" i="1"/>
  <c r="D372" i="1"/>
  <c r="D294" i="1"/>
  <c r="E282" i="1"/>
  <c r="E274" i="1" s="1"/>
  <c r="E266" i="1" s="1"/>
  <c r="D283" i="1"/>
  <c r="D275" i="1"/>
  <c r="D274" i="1" s="1"/>
  <c r="D267" i="1"/>
  <c r="D259" i="1"/>
  <c r="D251" i="1"/>
  <c r="D243" i="1"/>
  <c r="D235" i="1"/>
  <c r="D227" i="1"/>
  <c r="D219" i="1"/>
  <c r="D212" i="1"/>
  <c r="D205" i="1"/>
  <c r="D197" i="1"/>
  <c r="D189" i="1"/>
  <c r="D188" i="1" s="1"/>
  <c r="D182" i="1"/>
  <c r="D175" i="1"/>
  <c r="D168" i="1"/>
  <c r="D161" i="1"/>
  <c r="E155" i="1"/>
  <c r="D153" i="1"/>
  <c r="D148" i="1"/>
  <c r="D145" i="1"/>
  <c r="D140" i="1"/>
  <c r="D137" i="1"/>
  <c r="D132" i="1"/>
  <c r="D129" i="1"/>
  <c r="D124" i="1"/>
  <c r="D121" i="1"/>
  <c r="D116" i="1"/>
  <c r="D113" i="1"/>
  <c r="D108" i="1"/>
  <c r="D105" i="1"/>
  <c r="D100" i="1"/>
  <c r="D97" i="1"/>
  <c r="D92" i="1"/>
  <c r="D89" i="1"/>
  <c r="D84" i="1"/>
  <c r="D81" i="1"/>
  <c r="D76" i="1"/>
  <c r="D73" i="1"/>
  <c r="D68" i="1"/>
  <c r="D65" i="1"/>
  <c r="D60" i="1"/>
  <c r="D12" i="1"/>
  <c r="D11" i="1" s="1"/>
  <c r="E75" i="1" l="1"/>
  <c r="E107" i="1"/>
  <c r="E139" i="1"/>
  <c r="E59" i="1"/>
  <c r="E83" i="1"/>
  <c r="E115" i="1"/>
  <c r="E147" i="1"/>
  <c r="E67" i="1"/>
  <c r="E99" i="1"/>
  <c r="E131" i="1"/>
  <c r="E91" i="1"/>
  <c r="E123" i="1"/>
  <c r="E14" i="1"/>
  <c r="D285" i="1"/>
  <c r="D282" i="1" s="1"/>
  <c r="D417" i="1"/>
  <c r="D362" i="1"/>
  <c r="D361" i="1" s="1"/>
  <c r="D367" i="1"/>
  <c r="D366" i="1" s="1"/>
  <c r="E413" i="1"/>
  <c r="E160" i="1"/>
  <c r="D357" i="1"/>
  <c r="D356" i="1" s="1"/>
  <c r="D382" i="1"/>
  <c r="D381" i="1" s="1"/>
  <c r="D374" i="1"/>
  <c r="D371" i="1" s="1"/>
  <c r="D317" i="1"/>
  <c r="D316" i="1" s="1"/>
  <c r="D322" i="1"/>
  <c r="D321" i="1" s="1"/>
  <c r="D327" i="1"/>
  <c r="D326" i="1" s="1"/>
  <c r="D342" i="1"/>
  <c r="D341" i="1" s="1"/>
  <c r="D347" i="1"/>
  <c r="D346" i="1" s="1"/>
  <c r="E420" i="1"/>
  <c r="D352" i="1"/>
  <c r="D351" i="1" s="1"/>
  <c r="D332" i="1"/>
  <c r="D331" i="1" s="1"/>
  <c r="D337" i="1"/>
  <c r="D336" i="1" s="1"/>
  <c r="D312" i="1"/>
  <c r="D311" i="1" s="1"/>
  <c r="D301" i="1"/>
  <c r="D300" i="1" s="1"/>
  <c r="D306" i="1"/>
  <c r="D305" i="1" s="1"/>
  <c r="D291" i="1"/>
  <c r="D290" i="1" s="1"/>
  <c r="D297" i="1"/>
  <c r="D296" i="1" s="1"/>
  <c r="D261" i="1"/>
  <c r="D258" i="1" s="1"/>
  <c r="D269" i="1"/>
  <c r="D266" i="1" s="1"/>
  <c r="E167" i="1"/>
  <c r="E408" i="1"/>
  <c r="E258" i="1"/>
  <c r="E250" i="1" s="1"/>
  <c r="D253" i="1"/>
  <c r="D250" i="1" s="1"/>
  <c r="D237" i="1"/>
  <c r="D234" i="1" s="1"/>
  <c r="D245" i="1"/>
  <c r="D242" i="1" s="1"/>
  <c r="D221" i="1"/>
  <c r="D218" i="1" s="1"/>
  <c r="D229" i="1"/>
  <c r="D226" i="1" s="1"/>
  <c r="D214" i="1"/>
  <c r="D211" i="1" s="1"/>
  <c r="D207" i="1"/>
  <c r="D204" i="1" s="1"/>
  <c r="D199" i="1"/>
  <c r="D196" i="1" s="1"/>
  <c r="D184" i="1"/>
  <c r="D181" i="1" s="1"/>
  <c r="D170" i="1"/>
  <c r="D167" i="1" s="1"/>
  <c r="D177" i="1"/>
  <c r="D174" i="1" s="1"/>
  <c r="D156" i="1"/>
  <c r="D163" i="1"/>
  <c r="D160" i="1" s="1"/>
  <c r="D150" i="1"/>
  <c r="D147" i="1" s="1"/>
  <c r="D142" i="1"/>
  <c r="D139" i="1" s="1"/>
  <c r="D134" i="1"/>
  <c r="D131" i="1" s="1"/>
  <c r="D126" i="1"/>
  <c r="D123" i="1" s="1"/>
  <c r="D118" i="1"/>
  <c r="D115" i="1" s="1"/>
  <c r="D110" i="1"/>
  <c r="D107" i="1" s="1"/>
  <c r="D102" i="1"/>
  <c r="D99" i="1" s="1"/>
  <c r="D94" i="1"/>
  <c r="D91" i="1" s="1"/>
  <c r="D78" i="1"/>
  <c r="D75" i="1" s="1"/>
  <c r="D86" i="1"/>
  <c r="D83" i="1" s="1"/>
  <c r="D62" i="1"/>
  <c r="D59" i="1" s="1"/>
  <c r="D70" i="1"/>
  <c r="D67" i="1" s="1"/>
  <c r="D49" i="1"/>
  <c r="D53" i="1"/>
  <c r="E394" i="1"/>
  <c r="D43" i="1"/>
  <c r="D37" i="1"/>
  <c r="D33" i="1"/>
  <c r="D29" i="1"/>
  <c r="D22" i="1"/>
  <c r="D15" i="1"/>
  <c r="E386" i="1"/>
  <c r="E401" i="1"/>
  <c r="D14" i="1" l="1"/>
  <c r="D413" i="1"/>
  <c r="D385" i="1" s="1"/>
  <c r="E385" i="1"/>
</calcChain>
</file>

<file path=xl/sharedStrings.xml><?xml version="1.0" encoding="utf-8"?>
<sst xmlns="http://schemas.openxmlformats.org/spreadsheetml/2006/main" count="598" uniqueCount="154">
  <si>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</si>
  <si>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</si>
  <si>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</si>
  <si>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</si>
  <si>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</si>
  <si>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</si>
  <si>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</si>
  <si>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</si>
  <si>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</si>
  <si>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</si>
  <si>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</si>
  <si>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</si>
  <si>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</si>
  <si>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</si>
  <si>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</si>
  <si>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</si>
  <si>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</si>
  <si>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</si>
  <si>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</si>
  <si>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</si>
  <si>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</si>
  <si>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</si>
  <si>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</si>
  <si>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</si>
  <si>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</si>
  <si>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</si>
  <si>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</si>
  <si>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</si>
  <si>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</si>
  <si>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</si>
  <si>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</si>
  <si>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</si>
  <si>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</si>
  <si>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</si>
  <si>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</si>
  <si>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</si>
  <si>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</si>
  <si>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</si>
  <si>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</si>
  <si>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</si>
  <si>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</si>
  <si>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</si>
  <si>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</si>
  <si>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</si>
  <si>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</si>
  <si>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</si>
  <si>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</si>
  <si>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</si>
  <si>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</si>
  <si>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</si>
  <si>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</si>
  <si>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</si>
  <si>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</si>
  <si>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</si>
  <si>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</si>
  <si>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</si>
  <si>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</si>
  <si>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</si>
  <si>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</si>
  <si>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</si>
  <si>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</si>
  <si>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</si>
  <si>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</si>
  <si>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</si>
  <si>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</si>
  <si>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</si>
  <si>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</si>
  <si>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</si>
  <si>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</si>
  <si>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</si>
  <si>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</si>
  <si>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</si>
  <si>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</si>
  <si>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</si>
  <si>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</si>
  <si>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</si>
  <si>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</si>
  <si>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</si>
  <si>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</si>
  <si>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</si>
  <si>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</si>
  <si>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</si>
  <si>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</si>
  <si>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</si>
  <si>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</si>
  <si>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</si>
  <si>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</si>
  <si>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</si>
  <si>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</si>
  <si>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</si>
  <si>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</si>
  <si>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</si>
  <si>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</si>
  <si>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</si>
  <si>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</si>
  <si>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</si>
  <si>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</si>
  <si>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</si>
  <si>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</si>
  <si>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</si>
  <si>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</si>
  <si>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</si>
  <si>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</si>
  <si>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</si>
  <si>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</si>
  <si>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</si>
  <si>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</si>
  <si>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</si>
  <si>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</si>
  <si>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</si>
  <si>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</si>
  <si>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</si>
  <si>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</si>
  <si>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</si>
  <si>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</si>
  <si>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</si>
  <si>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</si>
  <si>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</si>
  <si>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</si>
  <si>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</si>
  <si>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</si>
  <si>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</si>
  <si>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</si>
  <si>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</si>
  <si>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</si>
  <si>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</si>
  <si>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</si>
  <si>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</si>
  <si>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</si>
  <si>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</si>
  <si>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</si>
  <si>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</si>
  <si>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</si>
  <si>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</si>
  <si>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</si>
  <si>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</si>
  <si>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</si>
  <si>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</si>
  <si>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</si>
  <si>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</si>
  <si>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</si>
  <si>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</si>
  <si>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</si>
  <si>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</si>
  <si>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</si>
  <si>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</si>
  <si>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</si>
  <si>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</si>
  <si>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</si>
  <si>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</si>
  <si>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</si>
  <si>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</si>
  <si>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</si>
  <si>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2022 m. balandžio 14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</si>
</sst>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  <font>
      <sz val="10"/>
      <color indexed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3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22" fillId="0" borderId="0" xfId="1" applyFont="1" applyAlignment="1">
      <alignment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7"/>
  <sheetViews>
    <sheetView tabSelected="1" topLeftCell="A416" workbookViewId="0">
      <selection activeCell="B429" sqref="B42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153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96" t="s">
        <v>150</v>
      </c>
      <c r="B7" s="96"/>
      <c r="C7" s="96"/>
      <c r="D7" s="96"/>
      <c r="E7" s="96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77" t="s">
        <v>3</v>
      </c>
      <c r="F9" s="78"/>
    </row>
    <row r="10" spans="1:6" ht="45.75" customHeight="1" x14ac:dyDescent="0.25">
      <c r="A10" s="75" t="s">
        <v>4</v>
      </c>
      <c r="B10" s="76" t="s">
        <v>5</v>
      </c>
      <c r="C10" s="75" t="s">
        <v>6</v>
      </c>
      <c r="D10" s="76" t="s">
        <v>151</v>
      </c>
      <c r="E10" s="4" t="s">
        <v>7</v>
      </c>
    </row>
    <row r="11" spans="1:6" s="53" customFormat="1" ht="18" customHeight="1" x14ac:dyDescent="0.25">
      <c r="A11" s="102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6" s="53" customFormat="1" ht="15" customHeight="1" x14ac:dyDescent="0.25">
      <c r="A12" s="103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6" s="53" customFormat="1" ht="12.75" customHeight="1" x14ac:dyDescent="0.25">
      <c r="A13" s="104"/>
      <c r="B13" s="54" t="s">
        <v>10</v>
      </c>
      <c r="C13" s="43"/>
      <c r="D13" s="55">
        <v>117.9</v>
      </c>
      <c r="E13" s="11">
        <v>112.3</v>
      </c>
    </row>
    <row r="14" spans="1:6" s="45" customFormat="1" ht="18" customHeight="1" x14ac:dyDescent="0.25">
      <c r="A14" s="105" t="s">
        <v>12</v>
      </c>
      <c r="B14" s="27" t="s">
        <v>13</v>
      </c>
      <c r="C14" s="28"/>
      <c r="D14" s="29">
        <f>SUM(D53+D49+D43+D37+D33+D29+D22+D15)</f>
        <v>23245.4</v>
      </c>
      <c r="E14" s="29">
        <f>SUM(E53+E49+E43+E37+E33+E29+E22+E15)</f>
        <v>5732.0999999999995</v>
      </c>
    </row>
    <row r="15" spans="1:6" s="45" customFormat="1" ht="15" customHeight="1" x14ac:dyDescent="0.25">
      <c r="A15" s="106"/>
      <c r="B15" s="18" t="s">
        <v>139</v>
      </c>
      <c r="C15" s="17" t="s">
        <v>11</v>
      </c>
      <c r="D15" s="16">
        <f>SUM(D16:D21)</f>
        <v>7523.2999999999993</v>
      </c>
      <c r="E15" s="16">
        <f>SUM(E16:E21)</f>
        <v>5084.7</v>
      </c>
    </row>
    <row r="16" spans="1:6" s="45" customFormat="1" ht="12.75" customHeight="1" x14ac:dyDescent="0.25">
      <c r="A16" s="107"/>
      <c r="B16" s="48" t="s">
        <v>14</v>
      </c>
      <c r="C16" s="19"/>
      <c r="D16" s="55">
        <v>20</v>
      </c>
      <c r="E16" s="11"/>
      <c r="F16" s="52"/>
    </row>
    <row r="17" spans="1:7" s="45" customFormat="1" ht="12.75" customHeight="1" x14ac:dyDescent="0.25">
      <c r="A17" s="107"/>
      <c r="B17" s="49" t="s">
        <v>15</v>
      </c>
      <c r="C17" s="20"/>
      <c r="D17" s="55">
        <v>1858.1</v>
      </c>
      <c r="E17" s="11">
        <v>960.5</v>
      </c>
      <c r="F17" s="70"/>
    </row>
    <row r="18" spans="1:7" s="45" customFormat="1" ht="12.75" customHeight="1" x14ac:dyDescent="0.25">
      <c r="A18" s="107"/>
      <c r="B18" s="49" t="s">
        <v>152</v>
      </c>
      <c r="C18" s="20"/>
      <c r="D18" s="55">
        <v>0.3</v>
      </c>
      <c r="E18" s="11"/>
      <c r="F18" s="70"/>
    </row>
    <row r="19" spans="1:7" s="45" customFormat="1" ht="12.75" customHeight="1" x14ac:dyDescent="0.25">
      <c r="A19" s="107"/>
      <c r="B19" s="49" t="s">
        <v>16</v>
      </c>
      <c r="C19" s="20"/>
      <c r="D19" s="55">
        <v>112.2</v>
      </c>
      <c r="E19" s="11"/>
      <c r="F19" s="52"/>
    </row>
    <row r="20" spans="1:7" s="45" customFormat="1" ht="12.95" customHeight="1" x14ac:dyDescent="0.25">
      <c r="A20" s="107"/>
      <c r="B20" s="49" t="s">
        <v>10</v>
      </c>
      <c r="C20" s="20"/>
      <c r="D20" s="55">
        <v>5500.2</v>
      </c>
      <c r="E20" s="11">
        <v>4124.2</v>
      </c>
      <c r="F20" s="70"/>
      <c r="G20" s="70"/>
    </row>
    <row r="21" spans="1:7" s="45" customFormat="1" ht="12.95" customHeight="1" x14ac:dyDescent="0.25">
      <c r="A21" s="107"/>
      <c r="B21" s="50" t="s">
        <v>17</v>
      </c>
      <c r="C21" s="20"/>
      <c r="D21" s="55">
        <v>32.5</v>
      </c>
      <c r="E21" s="11"/>
    </row>
    <row r="22" spans="1:7" s="45" customFormat="1" ht="30.75" customHeight="1" x14ac:dyDescent="0.25">
      <c r="A22" s="108"/>
      <c r="B22" s="22" t="s">
        <v>131</v>
      </c>
      <c r="C22" s="21" t="s">
        <v>18</v>
      </c>
      <c r="D22" s="23">
        <f>SUM(D23:D28)</f>
        <v>728.19999999999993</v>
      </c>
      <c r="E22" s="23">
        <f>SUM(E23:E28)</f>
        <v>4.2</v>
      </c>
    </row>
    <row r="23" spans="1:7" s="45" customFormat="1" ht="12.95" customHeight="1" x14ac:dyDescent="0.25">
      <c r="A23" s="107"/>
      <c r="B23" s="48" t="s">
        <v>14</v>
      </c>
      <c r="C23" s="109"/>
      <c r="D23" s="55">
        <v>125.2</v>
      </c>
      <c r="E23" s="56"/>
      <c r="F23" s="52"/>
    </row>
    <row r="24" spans="1:7" s="45" customFormat="1" ht="12.95" customHeight="1" x14ac:dyDescent="0.25">
      <c r="A24" s="107"/>
      <c r="B24" s="49" t="s">
        <v>19</v>
      </c>
      <c r="C24" s="109"/>
      <c r="D24" s="55">
        <v>163.19999999999999</v>
      </c>
      <c r="E24" s="11">
        <v>4.2</v>
      </c>
      <c r="F24" s="52"/>
    </row>
    <row r="25" spans="1:7" s="45" customFormat="1" ht="12.95" customHeight="1" x14ac:dyDescent="0.25">
      <c r="A25" s="107"/>
      <c r="B25" s="49" t="s">
        <v>20</v>
      </c>
      <c r="C25" s="109"/>
      <c r="D25" s="55">
        <v>34.700000000000003</v>
      </c>
      <c r="E25" s="11"/>
      <c r="F25" s="72"/>
    </row>
    <row r="26" spans="1:7" s="45" customFormat="1" ht="12.95" customHeight="1" x14ac:dyDescent="0.25">
      <c r="A26" s="107"/>
      <c r="B26" s="49" t="s">
        <v>64</v>
      </c>
      <c r="C26" s="109"/>
      <c r="D26" s="55">
        <v>23.2</v>
      </c>
      <c r="E26" s="11"/>
      <c r="F26" s="72"/>
    </row>
    <row r="27" spans="1:7" s="45" customFormat="1" ht="12.95" customHeight="1" x14ac:dyDescent="0.25">
      <c r="A27" s="107"/>
      <c r="B27" s="49" t="s">
        <v>21</v>
      </c>
      <c r="C27" s="109"/>
      <c r="D27" s="55">
        <v>0</v>
      </c>
      <c r="E27" s="11"/>
    </row>
    <row r="28" spans="1:7" s="45" customFormat="1" ht="12.95" customHeight="1" x14ac:dyDescent="0.25">
      <c r="A28" s="107"/>
      <c r="B28" s="50" t="s">
        <v>10</v>
      </c>
      <c r="C28" s="109"/>
      <c r="D28" s="55">
        <v>381.9</v>
      </c>
      <c r="E28" s="11"/>
      <c r="F28" s="72"/>
    </row>
    <row r="29" spans="1:7" s="45" customFormat="1" ht="15" customHeight="1" x14ac:dyDescent="0.25">
      <c r="A29" s="108"/>
      <c r="B29" s="18" t="s">
        <v>132</v>
      </c>
      <c r="C29" s="21" t="s">
        <v>22</v>
      </c>
      <c r="D29" s="44">
        <f>SUM(D30:D32)</f>
        <v>916.5</v>
      </c>
      <c r="E29" s="23">
        <f>SUM(E30:E32)</f>
        <v>108.9</v>
      </c>
    </row>
    <row r="30" spans="1:7" s="45" customFormat="1" ht="12.95" customHeight="1" x14ac:dyDescent="0.25">
      <c r="A30" s="107"/>
      <c r="B30" s="48" t="s">
        <v>14</v>
      </c>
      <c r="C30" s="100"/>
      <c r="D30" s="11">
        <v>142.5</v>
      </c>
      <c r="E30" s="11">
        <v>10</v>
      </c>
      <c r="F30" s="52"/>
      <c r="G30" s="52"/>
    </row>
    <row r="31" spans="1:7" s="45" customFormat="1" ht="12.95" customHeight="1" x14ac:dyDescent="0.25">
      <c r="A31" s="107"/>
      <c r="B31" s="49" t="s">
        <v>21</v>
      </c>
      <c r="C31" s="100"/>
      <c r="D31" s="11">
        <v>30.3</v>
      </c>
      <c r="E31" s="11"/>
      <c r="F31" s="52"/>
    </row>
    <row r="32" spans="1:7" s="45" customFormat="1" ht="12.95" customHeight="1" x14ac:dyDescent="0.25">
      <c r="A32" s="107"/>
      <c r="B32" s="50" t="s">
        <v>10</v>
      </c>
      <c r="C32" s="100"/>
      <c r="D32" s="11">
        <v>743.7</v>
      </c>
      <c r="E32" s="11">
        <v>98.9</v>
      </c>
      <c r="F32" s="70"/>
    </row>
    <row r="33" spans="1:6" s="45" customFormat="1" ht="27" x14ac:dyDescent="0.25">
      <c r="A33" s="107"/>
      <c r="B33" s="22" t="s">
        <v>144</v>
      </c>
      <c r="C33" s="17" t="s">
        <v>23</v>
      </c>
      <c r="D33" s="23">
        <f>SUM(D34:D36)</f>
        <v>5116.8</v>
      </c>
      <c r="E33" s="23">
        <f>SUM(E34:E36)</f>
        <v>140.6</v>
      </c>
      <c r="F33" s="52"/>
    </row>
    <row r="34" spans="1:6" s="45" customFormat="1" ht="12.95" customHeight="1" x14ac:dyDescent="0.25">
      <c r="A34" s="107"/>
      <c r="B34" s="49" t="s">
        <v>24</v>
      </c>
      <c r="C34" s="100"/>
      <c r="D34" s="11">
        <v>2636.9</v>
      </c>
      <c r="E34" s="11"/>
      <c r="F34" s="52"/>
    </row>
    <row r="35" spans="1:6" s="45" customFormat="1" ht="12.95" customHeight="1" x14ac:dyDescent="0.25">
      <c r="A35" s="107"/>
      <c r="B35" s="57" t="s">
        <v>15</v>
      </c>
      <c r="C35" s="100"/>
      <c r="D35" s="11">
        <v>29.5</v>
      </c>
      <c r="E35" s="11">
        <v>22.2</v>
      </c>
      <c r="F35" s="52"/>
    </row>
    <row r="36" spans="1:6" s="45" customFormat="1" ht="12.95" customHeight="1" x14ac:dyDescent="0.25">
      <c r="A36" s="107"/>
      <c r="B36" s="50" t="s">
        <v>10</v>
      </c>
      <c r="C36" s="100"/>
      <c r="D36" s="11">
        <v>2450.4</v>
      </c>
      <c r="E36" s="11">
        <v>118.4</v>
      </c>
      <c r="F36" s="70"/>
    </row>
    <row r="37" spans="1:6" s="45" customFormat="1" ht="15" customHeight="1" x14ac:dyDescent="0.25">
      <c r="A37" s="107"/>
      <c r="B37" s="22" t="s">
        <v>134</v>
      </c>
      <c r="C37" s="17" t="s">
        <v>25</v>
      </c>
      <c r="D37" s="23">
        <f>SUM(D38:D42)</f>
        <v>5363.7</v>
      </c>
      <c r="E37" s="23">
        <f>SUM(E38:E42)</f>
        <v>387.5</v>
      </c>
      <c r="F37" s="52"/>
    </row>
    <row r="38" spans="1:6" s="45" customFormat="1" ht="12.95" customHeight="1" x14ac:dyDescent="0.25">
      <c r="A38" s="107"/>
      <c r="B38" s="48" t="s">
        <v>14</v>
      </c>
      <c r="C38" s="110"/>
      <c r="D38" s="55">
        <v>251.3</v>
      </c>
      <c r="E38" s="11">
        <v>100</v>
      </c>
      <c r="F38" s="72"/>
    </row>
    <row r="39" spans="1:6" s="45" customFormat="1" ht="12.95" customHeight="1" x14ac:dyDescent="0.25">
      <c r="A39" s="107"/>
      <c r="B39" s="49" t="s">
        <v>19</v>
      </c>
      <c r="C39" s="111"/>
      <c r="D39" s="55">
        <v>377.7</v>
      </c>
      <c r="E39" s="11">
        <v>4.5</v>
      </c>
    </row>
    <row r="40" spans="1:6" s="45" customFormat="1" ht="12.95" customHeight="1" x14ac:dyDescent="0.25">
      <c r="A40" s="107"/>
      <c r="B40" s="57" t="s">
        <v>15</v>
      </c>
      <c r="C40" s="111"/>
      <c r="D40" s="55">
        <v>3.7</v>
      </c>
      <c r="E40" s="11"/>
      <c r="F40" s="72"/>
    </row>
    <row r="41" spans="1:6" s="45" customFormat="1" ht="12.95" customHeight="1" x14ac:dyDescent="0.25">
      <c r="A41" s="107"/>
      <c r="B41" s="49" t="s">
        <v>10</v>
      </c>
      <c r="C41" s="111"/>
      <c r="D41" s="55">
        <v>1536</v>
      </c>
      <c r="E41" s="11">
        <v>283</v>
      </c>
      <c r="F41" s="70"/>
    </row>
    <row r="42" spans="1:6" s="45" customFormat="1" ht="12.95" customHeight="1" x14ac:dyDescent="0.25">
      <c r="A42" s="107"/>
      <c r="B42" s="50" t="s">
        <v>26</v>
      </c>
      <c r="C42" s="112"/>
      <c r="D42" s="55">
        <v>3195</v>
      </c>
      <c r="E42" s="11"/>
    </row>
    <row r="43" spans="1:6" s="45" customFormat="1" ht="15" customHeight="1" x14ac:dyDescent="0.25">
      <c r="A43" s="107"/>
      <c r="B43" s="22" t="s">
        <v>135</v>
      </c>
      <c r="C43" s="21" t="s">
        <v>27</v>
      </c>
      <c r="D43" s="23">
        <f>SUM(D44:D48)</f>
        <v>83.399999999999991</v>
      </c>
      <c r="E43" s="23">
        <f>SUM(E44:E48)</f>
        <v>6.2</v>
      </c>
    </row>
    <row r="44" spans="1:6" s="45" customFormat="1" ht="12.95" customHeight="1" x14ac:dyDescent="0.25">
      <c r="A44" s="107"/>
      <c r="B44" s="48" t="s">
        <v>14</v>
      </c>
      <c r="C44" s="110"/>
      <c r="D44" s="55">
        <v>9.1</v>
      </c>
      <c r="E44" s="11">
        <v>2</v>
      </c>
      <c r="F44" s="72"/>
    </row>
    <row r="45" spans="1:6" s="45" customFormat="1" ht="12.95" customHeight="1" x14ac:dyDescent="0.25">
      <c r="A45" s="107"/>
      <c r="B45" s="57" t="s">
        <v>15</v>
      </c>
      <c r="C45" s="111"/>
      <c r="D45" s="55">
        <v>4.3</v>
      </c>
      <c r="E45" s="11">
        <v>4.2</v>
      </c>
      <c r="F45" s="52"/>
    </row>
    <row r="46" spans="1:6" s="45" customFormat="1" ht="12.95" customHeight="1" x14ac:dyDescent="0.25">
      <c r="A46" s="107"/>
      <c r="B46" s="49" t="s">
        <v>21</v>
      </c>
      <c r="C46" s="111"/>
      <c r="D46" s="55">
        <v>0.7</v>
      </c>
      <c r="E46" s="11"/>
      <c r="F46" s="72"/>
    </row>
    <row r="47" spans="1:6" s="45" customFormat="1" ht="12.95" customHeight="1" x14ac:dyDescent="0.25">
      <c r="A47" s="107"/>
      <c r="B47" s="49" t="s">
        <v>10</v>
      </c>
      <c r="C47" s="111"/>
      <c r="D47" s="55">
        <v>43.3</v>
      </c>
      <c r="E47" s="11"/>
      <c r="F47" s="52"/>
    </row>
    <row r="48" spans="1:6" s="45" customFormat="1" ht="12.95" customHeight="1" x14ac:dyDescent="0.25">
      <c r="A48" s="107"/>
      <c r="B48" s="50" t="s">
        <v>28</v>
      </c>
      <c r="C48" s="112"/>
      <c r="D48" s="55">
        <v>26</v>
      </c>
      <c r="E48" s="11"/>
    </row>
    <row r="49" spans="1:7" s="45" customFormat="1" ht="15" customHeight="1" x14ac:dyDescent="0.25">
      <c r="A49" s="107"/>
      <c r="B49" s="22" t="s">
        <v>145</v>
      </c>
      <c r="C49" s="21" t="s">
        <v>29</v>
      </c>
      <c r="D49" s="23">
        <f>SUM(D50:D52)</f>
        <v>1016.7</v>
      </c>
      <c r="E49" s="79">
        <f>SUM(E50:E52)</f>
        <v>0</v>
      </c>
    </row>
    <row r="50" spans="1:7" s="45" customFormat="1" ht="12.95" customHeight="1" x14ac:dyDescent="0.25">
      <c r="A50" s="107"/>
      <c r="B50" s="48" t="s">
        <v>14</v>
      </c>
      <c r="C50" s="110"/>
      <c r="D50" s="55">
        <v>120.6</v>
      </c>
      <c r="E50" s="11"/>
      <c r="F50" s="52"/>
    </row>
    <row r="51" spans="1:7" s="45" customFormat="1" ht="12.75" customHeight="1" x14ac:dyDescent="0.25">
      <c r="A51" s="107"/>
      <c r="B51" s="49" t="s">
        <v>10</v>
      </c>
      <c r="C51" s="111"/>
      <c r="D51" s="55">
        <v>742.1</v>
      </c>
      <c r="E51" s="11"/>
      <c r="F51" s="52"/>
    </row>
    <row r="52" spans="1:7" s="45" customFormat="1" ht="12.95" customHeight="1" x14ac:dyDescent="0.25">
      <c r="A52" s="107"/>
      <c r="B52" s="50" t="s">
        <v>28</v>
      </c>
      <c r="C52" s="112"/>
      <c r="D52" s="55">
        <v>154</v>
      </c>
      <c r="E52" s="11"/>
    </row>
    <row r="53" spans="1:7" s="45" customFormat="1" ht="15" customHeight="1" x14ac:dyDescent="0.25">
      <c r="A53" s="107"/>
      <c r="B53" s="22" t="s">
        <v>137</v>
      </c>
      <c r="C53" s="34" t="s">
        <v>30</v>
      </c>
      <c r="D53" s="23">
        <f t="shared" ref="D53:E53" si="0">SUM(D54:D58)</f>
        <v>2496.8000000000002</v>
      </c>
      <c r="E53" s="79">
        <f t="shared" si="0"/>
        <v>0</v>
      </c>
    </row>
    <row r="54" spans="1:7" s="45" customFormat="1" ht="12.95" customHeight="1" x14ac:dyDescent="0.25">
      <c r="A54" s="107"/>
      <c r="B54" s="49" t="s">
        <v>14</v>
      </c>
      <c r="C54" s="100"/>
      <c r="D54" s="11">
        <v>519.70000000000005</v>
      </c>
      <c r="E54" s="11"/>
      <c r="F54" s="52"/>
      <c r="G54" s="52"/>
    </row>
    <row r="55" spans="1:7" s="45" customFormat="1" ht="12.95" customHeight="1" x14ac:dyDescent="0.25">
      <c r="A55" s="107"/>
      <c r="B55" s="57" t="s">
        <v>15</v>
      </c>
      <c r="C55" s="100"/>
      <c r="D55" s="11">
        <v>449</v>
      </c>
      <c r="E55" s="11"/>
      <c r="F55" s="52"/>
      <c r="G55" s="52"/>
    </row>
    <row r="56" spans="1:7" s="45" customFormat="1" ht="12.95" customHeight="1" x14ac:dyDescent="0.25">
      <c r="A56" s="107"/>
      <c r="B56" s="49" t="s">
        <v>31</v>
      </c>
      <c r="C56" s="100"/>
      <c r="D56" s="11">
        <v>920</v>
      </c>
      <c r="E56" s="11"/>
      <c r="F56" s="52"/>
      <c r="G56" s="52"/>
    </row>
    <row r="57" spans="1:7" s="45" customFormat="1" ht="12.95" customHeight="1" x14ac:dyDescent="0.25">
      <c r="A57" s="107"/>
      <c r="B57" s="49" t="s">
        <v>21</v>
      </c>
      <c r="C57" s="100"/>
      <c r="D57" s="11">
        <v>91.7</v>
      </c>
      <c r="E57" s="11"/>
      <c r="F57" s="52"/>
      <c r="G57" s="52"/>
    </row>
    <row r="58" spans="1:7" s="45" customFormat="1" ht="12.95" customHeight="1" x14ac:dyDescent="0.25">
      <c r="A58" s="107"/>
      <c r="B58" s="50" t="s">
        <v>10</v>
      </c>
      <c r="C58" s="100"/>
      <c r="D58" s="11">
        <v>516.4</v>
      </c>
      <c r="E58" s="11"/>
      <c r="F58" s="52"/>
    </row>
    <row r="59" spans="1:7" s="45" customFormat="1" ht="18" customHeight="1" x14ac:dyDescent="0.25">
      <c r="A59" s="97" t="s">
        <v>32</v>
      </c>
      <c r="B59" s="35" t="s">
        <v>33</v>
      </c>
      <c r="C59" s="38"/>
      <c r="D59" s="32">
        <f>SUM(D60+D62+D65)</f>
        <v>44.2</v>
      </c>
      <c r="E59" s="80">
        <f>SUM(E60+E62+E65)</f>
        <v>0</v>
      </c>
    </row>
    <row r="60" spans="1:7" s="45" customFormat="1" ht="15" customHeight="1" x14ac:dyDescent="0.25">
      <c r="A60" s="97"/>
      <c r="B60" s="18" t="s">
        <v>139</v>
      </c>
      <c r="C60" s="17" t="s">
        <v>11</v>
      </c>
      <c r="D60" s="16">
        <f>SUM(D61)</f>
        <v>11.7</v>
      </c>
      <c r="E60" s="81">
        <f>SUM(E61)</f>
        <v>0</v>
      </c>
    </row>
    <row r="61" spans="1:7" s="45" customFormat="1" ht="12.75" customHeight="1" x14ac:dyDescent="0.25">
      <c r="A61" s="97"/>
      <c r="B61" s="12" t="s">
        <v>10</v>
      </c>
      <c r="C61" s="6"/>
      <c r="D61" s="11">
        <v>11.7</v>
      </c>
      <c r="E61" s="51"/>
    </row>
    <row r="62" spans="1:7" s="45" customFormat="1" ht="27" x14ac:dyDescent="0.25">
      <c r="A62" s="97"/>
      <c r="B62" s="30" t="s">
        <v>146</v>
      </c>
      <c r="C62" s="17" t="s">
        <v>23</v>
      </c>
      <c r="D62" s="23">
        <f t="shared" ref="D62" si="1">SUM(D63:D64)</f>
        <v>28.400000000000002</v>
      </c>
      <c r="E62" s="79">
        <f t="shared" ref="E62" si="2">SUM(E63:E64)</f>
        <v>0</v>
      </c>
    </row>
    <row r="63" spans="1:7" s="45" customFormat="1" ht="12.95" customHeight="1" x14ac:dyDescent="0.25">
      <c r="A63" s="98"/>
      <c r="B63" s="48" t="s">
        <v>10</v>
      </c>
      <c r="C63" s="99"/>
      <c r="D63" s="11">
        <v>27.8</v>
      </c>
      <c r="E63" s="51"/>
      <c r="F63" s="70"/>
    </row>
    <row r="64" spans="1:7" s="45" customFormat="1" ht="12.95" customHeight="1" x14ac:dyDescent="0.25">
      <c r="A64" s="98"/>
      <c r="B64" s="50" t="s">
        <v>17</v>
      </c>
      <c r="C64" s="100"/>
      <c r="D64" s="11">
        <v>0.6</v>
      </c>
      <c r="E64" s="51"/>
    </row>
    <row r="65" spans="1:7" s="45" customFormat="1" ht="15" customHeight="1" x14ac:dyDescent="0.25">
      <c r="A65" s="97"/>
      <c r="B65" s="22" t="s">
        <v>147</v>
      </c>
      <c r="C65" s="17" t="s">
        <v>25</v>
      </c>
      <c r="D65" s="23">
        <f t="shared" ref="D65:E65" si="3">SUM(D66)</f>
        <v>4.0999999999999996</v>
      </c>
      <c r="E65" s="79">
        <f t="shared" si="3"/>
        <v>0</v>
      </c>
    </row>
    <row r="66" spans="1:7" s="45" customFormat="1" ht="12.75" customHeight="1" x14ac:dyDescent="0.25">
      <c r="A66" s="97"/>
      <c r="B66" s="12" t="s">
        <v>10</v>
      </c>
      <c r="C66" s="6"/>
      <c r="D66" s="11">
        <v>4.0999999999999996</v>
      </c>
      <c r="E66" s="5"/>
    </row>
    <row r="67" spans="1:7" s="45" customFormat="1" ht="18" customHeight="1" x14ac:dyDescent="0.25">
      <c r="A67" s="97" t="s">
        <v>34</v>
      </c>
      <c r="B67" s="31" t="s">
        <v>35</v>
      </c>
      <c r="C67" s="38"/>
      <c r="D67" s="32">
        <f>SUM(D68+D70+D73)</f>
        <v>96.000000000000014</v>
      </c>
      <c r="E67" s="80">
        <f>SUM(E68+E70+E73)</f>
        <v>0</v>
      </c>
    </row>
    <row r="68" spans="1:7" s="45" customFormat="1" ht="15" customHeight="1" x14ac:dyDescent="0.25">
      <c r="A68" s="97"/>
      <c r="B68" s="18" t="s">
        <v>139</v>
      </c>
      <c r="C68" s="17" t="s">
        <v>11</v>
      </c>
      <c r="D68" s="16">
        <f>SUM(D69)</f>
        <v>13.2</v>
      </c>
      <c r="E68" s="81">
        <f>SUM(E69)</f>
        <v>0</v>
      </c>
    </row>
    <row r="69" spans="1:7" s="45" customFormat="1" ht="12.75" customHeight="1" x14ac:dyDescent="0.25">
      <c r="A69" s="97"/>
      <c r="B69" s="12" t="s">
        <v>10</v>
      </c>
      <c r="C69" s="6"/>
      <c r="D69" s="11">
        <v>13.2</v>
      </c>
      <c r="E69" s="51"/>
      <c r="F69" s="70"/>
      <c r="G69" s="70"/>
    </row>
    <row r="70" spans="1:7" s="45" customFormat="1" ht="27" x14ac:dyDescent="0.25">
      <c r="A70" s="97"/>
      <c r="B70" s="30" t="s">
        <v>144</v>
      </c>
      <c r="C70" s="17" t="s">
        <v>23</v>
      </c>
      <c r="D70" s="23">
        <f t="shared" ref="D70" si="4">SUM(D71:D72)</f>
        <v>76.100000000000009</v>
      </c>
      <c r="E70" s="79">
        <f t="shared" ref="E70" si="5">SUM(E71:E72)</f>
        <v>0</v>
      </c>
    </row>
    <row r="71" spans="1:7" s="45" customFormat="1" ht="12.75" customHeight="1" x14ac:dyDescent="0.25">
      <c r="A71" s="98"/>
      <c r="B71" s="48" t="s">
        <v>10</v>
      </c>
      <c r="C71" s="99"/>
      <c r="D71" s="11">
        <v>74.2</v>
      </c>
      <c r="E71" s="51"/>
      <c r="F71" s="70"/>
    </row>
    <row r="72" spans="1:7" s="45" customFormat="1" ht="12.75" customHeight="1" x14ac:dyDescent="0.25">
      <c r="A72" s="98"/>
      <c r="B72" s="50" t="s">
        <v>17</v>
      </c>
      <c r="C72" s="101"/>
      <c r="D72" s="11">
        <v>1.9</v>
      </c>
      <c r="E72" s="51"/>
    </row>
    <row r="73" spans="1:7" s="45" customFormat="1" ht="15" customHeight="1" x14ac:dyDescent="0.25">
      <c r="A73" s="97"/>
      <c r="B73" s="22" t="s">
        <v>134</v>
      </c>
      <c r="C73" s="17" t="s">
        <v>25</v>
      </c>
      <c r="D73" s="23">
        <f t="shared" ref="D73" si="6">SUM(D74)</f>
        <v>6.7</v>
      </c>
      <c r="E73" s="79">
        <f t="shared" ref="E73" si="7">SUM(E74)</f>
        <v>0</v>
      </c>
    </row>
    <row r="74" spans="1:7" s="45" customFormat="1" ht="12.75" customHeight="1" x14ac:dyDescent="0.25">
      <c r="A74" s="97"/>
      <c r="B74" s="12" t="s">
        <v>10</v>
      </c>
      <c r="C74" s="6"/>
      <c r="D74" s="11">
        <v>6.7</v>
      </c>
      <c r="E74" s="5"/>
      <c r="F74" s="70"/>
    </row>
    <row r="75" spans="1:7" s="45" customFormat="1" ht="18" customHeight="1" x14ac:dyDescent="0.25">
      <c r="A75" s="97" t="s">
        <v>36</v>
      </c>
      <c r="B75" s="31" t="s">
        <v>37</v>
      </c>
      <c r="C75" s="36"/>
      <c r="D75" s="32">
        <f>SUM(D76+D78+D81)</f>
        <v>34.6</v>
      </c>
      <c r="E75" s="80">
        <f>SUM(E76+E78+E81)</f>
        <v>0</v>
      </c>
    </row>
    <row r="76" spans="1:7" s="45" customFormat="1" ht="15" customHeight="1" x14ac:dyDescent="0.25">
      <c r="A76" s="97"/>
      <c r="B76" s="18" t="s">
        <v>139</v>
      </c>
      <c r="C76" s="17" t="s">
        <v>11</v>
      </c>
      <c r="D76" s="16">
        <f>SUM(D77)</f>
        <v>7.2</v>
      </c>
      <c r="E76" s="81">
        <f>SUM(E77)</f>
        <v>0</v>
      </c>
    </row>
    <row r="77" spans="1:7" s="45" customFormat="1" ht="12.75" customHeight="1" x14ac:dyDescent="0.25">
      <c r="A77" s="97"/>
      <c r="B77" s="12" t="s">
        <v>10</v>
      </c>
      <c r="C77" s="6"/>
      <c r="D77" s="11">
        <v>7.2</v>
      </c>
      <c r="E77" s="51"/>
      <c r="F77" s="70"/>
    </row>
    <row r="78" spans="1:7" s="45" customFormat="1" ht="27" x14ac:dyDescent="0.25">
      <c r="A78" s="97"/>
      <c r="B78" s="30" t="s">
        <v>146</v>
      </c>
      <c r="C78" s="17" t="s">
        <v>23</v>
      </c>
      <c r="D78" s="23">
        <f t="shared" ref="D78" si="8">SUM(D79:D80)</f>
        <v>23.700000000000003</v>
      </c>
      <c r="E78" s="79">
        <f t="shared" ref="E78" si="9">SUM(E79:E80)</f>
        <v>0</v>
      </c>
    </row>
    <row r="79" spans="1:7" s="45" customFormat="1" ht="12.75" customHeight="1" x14ac:dyDescent="0.25">
      <c r="A79" s="98"/>
      <c r="B79" s="48" t="s">
        <v>10</v>
      </c>
      <c r="C79" s="99"/>
      <c r="D79" s="11">
        <v>23.1</v>
      </c>
      <c r="E79" s="51"/>
      <c r="F79" s="70"/>
    </row>
    <row r="80" spans="1:7" s="45" customFormat="1" ht="12.75" customHeight="1" x14ac:dyDescent="0.25">
      <c r="A80" s="98"/>
      <c r="B80" s="50" t="s">
        <v>17</v>
      </c>
      <c r="C80" s="101"/>
      <c r="D80" s="11">
        <v>0.6</v>
      </c>
      <c r="E80" s="51"/>
    </row>
    <row r="81" spans="1:6" s="45" customFormat="1" ht="15" customHeight="1" x14ac:dyDescent="0.25">
      <c r="A81" s="97"/>
      <c r="B81" s="33" t="s">
        <v>134</v>
      </c>
      <c r="C81" s="17" t="s">
        <v>25</v>
      </c>
      <c r="D81" s="23">
        <f t="shared" ref="D81" si="10">SUM(D82)</f>
        <v>3.7</v>
      </c>
      <c r="E81" s="79">
        <f t="shared" ref="E81" si="11">SUM(E82)</f>
        <v>0</v>
      </c>
    </row>
    <row r="82" spans="1:6" s="45" customFormat="1" ht="12.75" customHeight="1" x14ac:dyDescent="0.25">
      <c r="A82" s="97"/>
      <c r="B82" s="12" t="s">
        <v>10</v>
      </c>
      <c r="C82" s="6"/>
      <c r="D82" s="11">
        <v>3.7</v>
      </c>
      <c r="E82" s="5"/>
    </row>
    <row r="83" spans="1:6" s="45" customFormat="1" ht="18" customHeight="1" x14ac:dyDescent="0.25">
      <c r="A83" s="97" t="s">
        <v>38</v>
      </c>
      <c r="B83" s="31" t="s">
        <v>39</v>
      </c>
      <c r="C83" s="38"/>
      <c r="D83" s="32">
        <f>SUM(D84+D86+D89)</f>
        <v>55.199999999999996</v>
      </c>
      <c r="E83" s="80">
        <f>SUM(E84+E86+E89)</f>
        <v>0</v>
      </c>
    </row>
    <row r="84" spans="1:6" s="45" customFormat="1" ht="15" customHeight="1" x14ac:dyDescent="0.25">
      <c r="A84" s="97"/>
      <c r="B84" s="18" t="s">
        <v>139</v>
      </c>
      <c r="C84" s="17" t="s">
        <v>11</v>
      </c>
      <c r="D84" s="16">
        <f>SUM(D85)</f>
        <v>11</v>
      </c>
      <c r="E84" s="81">
        <f>SUM(E85)</f>
        <v>0</v>
      </c>
    </row>
    <row r="85" spans="1:6" s="45" customFormat="1" ht="12.75" customHeight="1" x14ac:dyDescent="0.25">
      <c r="A85" s="97"/>
      <c r="B85" s="12" t="s">
        <v>10</v>
      </c>
      <c r="C85" s="6"/>
      <c r="D85" s="11">
        <v>11</v>
      </c>
      <c r="E85" s="51"/>
      <c r="F85" s="70"/>
    </row>
    <row r="86" spans="1:6" s="45" customFormat="1" ht="27" x14ac:dyDescent="0.25">
      <c r="A86" s="97"/>
      <c r="B86" s="30" t="s">
        <v>146</v>
      </c>
      <c r="C86" s="17" t="s">
        <v>23</v>
      </c>
      <c r="D86" s="23">
        <f t="shared" ref="D86" si="12">SUM(D87:D88)</f>
        <v>40.4</v>
      </c>
      <c r="E86" s="79">
        <f t="shared" ref="E86" si="13">SUM(E87:E88)</f>
        <v>0</v>
      </c>
    </row>
    <row r="87" spans="1:6" s="45" customFormat="1" ht="12.75" customHeight="1" x14ac:dyDescent="0.25">
      <c r="A87" s="98"/>
      <c r="B87" s="48" t="s">
        <v>10</v>
      </c>
      <c r="C87" s="99"/>
      <c r="D87" s="11">
        <v>38.4</v>
      </c>
      <c r="E87" s="51"/>
      <c r="F87" s="70"/>
    </row>
    <row r="88" spans="1:6" s="45" customFormat="1" ht="12.75" customHeight="1" x14ac:dyDescent="0.25">
      <c r="A88" s="98"/>
      <c r="B88" s="50" t="s">
        <v>17</v>
      </c>
      <c r="C88" s="100"/>
      <c r="D88" s="11">
        <v>2</v>
      </c>
      <c r="E88" s="51"/>
      <c r="F88" s="70"/>
    </row>
    <row r="89" spans="1:6" s="45" customFormat="1" ht="15" customHeight="1" x14ac:dyDescent="0.25">
      <c r="A89" s="97"/>
      <c r="B89" s="33" t="s">
        <v>134</v>
      </c>
      <c r="C89" s="17" t="s">
        <v>25</v>
      </c>
      <c r="D89" s="23">
        <f t="shared" ref="D89" si="14">SUM(D90)</f>
        <v>3.8</v>
      </c>
      <c r="E89" s="79">
        <f t="shared" ref="E89" si="15">SUM(E90)</f>
        <v>0</v>
      </c>
    </row>
    <row r="90" spans="1:6" s="45" customFormat="1" ht="12.75" customHeight="1" x14ac:dyDescent="0.25">
      <c r="A90" s="97"/>
      <c r="B90" s="12" t="s">
        <v>10</v>
      </c>
      <c r="C90" s="6"/>
      <c r="D90" s="11">
        <v>3.8</v>
      </c>
      <c r="E90" s="5"/>
    </row>
    <row r="91" spans="1:6" s="45" customFormat="1" ht="18" customHeight="1" x14ac:dyDescent="0.25">
      <c r="A91" s="113" t="s">
        <v>40</v>
      </c>
      <c r="B91" s="31" t="s">
        <v>41</v>
      </c>
      <c r="C91" s="38"/>
      <c r="D91" s="32">
        <f>SUM(D92+D94+D97)</f>
        <v>45.2</v>
      </c>
      <c r="E91" s="80">
        <f>SUM(E92+E94+E97)</f>
        <v>0</v>
      </c>
    </row>
    <row r="92" spans="1:6" s="45" customFormat="1" ht="15" customHeight="1" x14ac:dyDescent="0.25">
      <c r="A92" s="113"/>
      <c r="B92" s="18" t="s">
        <v>139</v>
      </c>
      <c r="C92" s="17" t="s">
        <v>11</v>
      </c>
      <c r="D92" s="16">
        <f>SUM(D93)</f>
        <v>10.199999999999999</v>
      </c>
      <c r="E92" s="81">
        <f>SUM(E93)</f>
        <v>0</v>
      </c>
    </row>
    <row r="93" spans="1:6" s="45" customFormat="1" ht="12.75" customHeight="1" x14ac:dyDescent="0.25">
      <c r="A93" s="113"/>
      <c r="B93" s="12" t="s">
        <v>10</v>
      </c>
      <c r="C93" s="6"/>
      <c r="D93" s="11">
        <v>10.199999999999999</v>
      </c>
      <c r="E93" s="51"/>
    </row>
    <row r="94" spans="1:6" s="45" customFormat="1" ht="27" x14ac:dyDescent="0.25">
      <c r="A94" s="113"/>
      <c r="B94" s="30" t="s">
        <v>144</v>
      </c>
      <c r="C94" s="17" t="s">
        <v>23</v>
      </c>
      <c r="D94" s="23">
        <f t="shared" ref="D94" si="16">SUM(D95:D96)</f>
        <v>30.3</v>
      </c>
      <c r="E94" s="79">
        <f t="shared" ref="E94" si="17">SUM(E95:E96)</f>
        <v>0</v>
      </c>
    </row>
    <row r="95" spans="1:6" s="45" customFormat="1" ht="12.75" customHeight="1" x14ac:dyDescent="0.25">
      <c r="A95" s="114"/>
      <c r="B95" s="48" t="s">
        <v>10</v>
      </c>
      <c r="C95" s="99"/>
      <c r="D95" s="11">
        <v>29.1</v>
      </c>
      <c r="E95" s="51"/>
      <c r="F95" s="70"/>
    </row>
    <row r="96" spans="1:6" s="45" customFormat="1" ht="12.75" customHeight="1" x14ac:dyDescent="0.25">
      <c r="A96" s="114"/>
      <c r="B96" s="50" t="s">
        <v>17</v>
      </c>
      <c r="C96" s="100"/>
      <c r="D96" s="11">
        <v>1.2</v>
      </c>
      <c r="E96" s="51"/>
    </row>
    <row r="97" spans="1:7" s="45" customFormat="1" ht="15" customHeight="1" x14ac:dyDescent="0.25">
      <c r="A97" s="113"/>
      <c r="B97" s="33" t="s">
        <v>134</v>
      </c>
      <c r="C97" s="17" t="s">
        <v>25</v>
      </c>
      <c r="D97" s="23">
        <f t="shared" ref="D97" si="18">SUM(D98)</f>
        <v>4.7</v>
      </c>
      <c r="E97" s="79">
        <f t="shared" ref="E97" si="19">SUM(E98)</f>
        <v>0</v>
      </c>
    </row>
    <row r="98" spans="1:7" s="45" customFormat="1" ht="12.75" customHeight="1" x14ac:dyDescent="0.25">
      <c r="A98" s="113"/>
      <c r="B98" s="12" t="s">
        <v>10</v>
      </c>
      <c r="C98" s="6"/>
      <c r="D98" s="11">
        <v>4.7</v>
      </c>
      <c r="E98" s="5"/>
    </row>
    <row r="99" spans="1:7" s="45" customFormat="1" ht="18" customHeight="1" x14ac:dyDescent="0.25">
      <c r="A99" s="113" t="s">
        <v>42</v>
      </c>
      <c r="B99" s="31" t="s">
        <v>43</v>
      </c>
      <c r="C99" s="36"/>
      <c r="D99" s="32">
        <f>SUM(D100+D102+D105)</f>
        <v>59.8</v>
      </c>
      <c r="E99" s="80">
        <f>SUM(E100+E102+E105)</f>
        <v>0</v>
      </c>
    </row>
    <row r="100" spans="1:7" s="45" customFormat="1" ht="15" customHeight="1" x14ac:dyDescent="0.25">
      <c r="A100" s="113"/>
      <c r="B100" s="18" t="s">
        <v>139</v>
      </c>
      <c r="C100" s="17" t="s">
        <v>11</v>
      </c>
      <c r="D100" s="16">
        <f>SUM(D101)</f>
        <v>15.8</v>
      </c>
      <c r="E100" s="81">
        <f>SUM(E101)</f>
        <v>0</v>
      </c>
    </row>
    <row r="101" spans="1:7" s="45" customFormat="1" ht="12.75" customHeight="1" x14ac:dyDescent="0.25">
      <c r="A101" s="113"/>
      <c r="B101" s="12" t="s">
        <v>10</v>
      </c>
      <c r="C101" s="6"/>
      <c r="D101" s="11">
        <v>15.8</v>
      </c>
      <c r="E101" s="51"/>
      <c r="F101" s="70"/>
    </row>
    <row r="102" spans="1:7" s="45" customFormat="1" ht="27" x14ac:dyDescent="0.25">
      <c r="A102" s="113"/>
      <c r="B102" s="30" t="s">
        <v>146</v>
      </c>
      <c r="C102" s="17" t="s">
        <v>23</v>
      </c>
      <c r="D102" s="23">
        <f t="shared" ref="D102" si="20">SUM(D103:D104)</f>
        <v>40.5</v>
      </c>
      <c r="E102" s="79">
        <f t="shared" ref="E102" si="21">SUM(E103:E104)</f>
        <v>0</v>
      </c>
    </row>
    <row r="103" spans="1:7" s="45" customFormat="1" ht="12.75" customHeight="1" x14ac:dyDescent="0.25">
      <c r="A103" s="114"/>
      <c r="B103" s="48" t="s">
        <v>10</v>
      </c>
      <c r="C103" s="99"/>
      <c r="D103" s="11">
        <v>33.299999999999997</v>
      </c>
      <c r="E103" s="51"/>
      <c r="F103" s="70"/>
      <c r="G103" s="70"/>
    </row>
    <row r="104" spans="1:7" s="45" customFormat="1" ht="12.75" customHeight="1" x14ac:dyDescent="0.25">
      <c r="A104" s="114"/>
      <c r="B104" s="50" t="s">
        <v>17</v>
      </c>
      <c r="C104" s="100"/>
      <c r="D104" s="11">
        <v>7.2</v>
      </c>
      <c r="E104" s="51"/>
    </row>
    <row r="105" spans="1:7" s="45" customFormat="1" ht="15" customHeight="1" x14ac:dyDescent="0.25">
      <c r="A105" s="113"/>
      <c r="B105" s="33" t="s">
        <v>134</v>
      </c>
      <c r="C105" s="17" t="s">
        <v>25</v>
      </c>
      <c r="D105" s="23">
        <f t="shared" ref="D105" si="22">SUM(D106)</f>
        <v>3.5</v>
      </c>
      <c r="E105" s="79">
        <f t="shared" ref="E105" si="23">SUM(E106)</f>
        <v>0</v>
      </c>
    </row>
    <row r="106" spans="1:7" s="45" customFormat="1" ht="12.75" customHeight="1" x14ac:dyDescent="0.25">
      <c r="A106" s="113"/>
      <c r="B106" s="12" t="s">
        <v>10</v>
      </c>
      <c r="C106" s="6"/>
      <c r="D106" s="11">
        <v>3.5</v>
      </c>
      <c r="E106" s="5"/>
    </row>
    <row r="107" spans="1:7" s="45" customFormat="1" ht="18" customHeight="1" x14ac:dyDescent="0.25">
      <c r="A107" s="113" t="s">
        <v>44</v>
      </c>
      <c r="B107" s="31" t="s">
        <v>45</v>
      </c>
      <c r="C107" s="38"/>
      <c r="D107" s="32">
        <f>SUM(D108+D110+D113)</f>
        <v>35</v>
      </c>
      <c r="E107" s="80">
        <f>SUM(E108+E110+E113)</f>
        <v>0</v>
      </c>
    </row>
    <row r="108" spans="1:7" s="45" customFormat="1" ht="15" customHeight="1" x14ac:dyDescent="0.25">
      <c r="A108" s="113"/>
      <c r="B108" s="18" t="s">
        <v>139</v>
      </c>
      <c r="C108" s="17" t="s">
        <v>11</v>
      </c>
      <c r="D108" s="16">
        <f>SUM(D109)</f>
        <v>7.8</v>
      </c>
      <c r="E108" s="81">
        <f>SUM(E109)</f>
        <v>0</v>
      </c>
    </row>
    <row r="109" spans="1:7" s="45" customFormat="1" ht="12.95" customHeight="1" x14ac:dyDescent="0.25">
      <c r="A109" s="113"/>
      <c r="B109" s="12" t="s">
        <v>10</v>
      </c>
      <c r="C109" s="6"/>
      <c r="D109" s="11">
        <v>7.8</v>
      </c>
      <c r="E109" s="51"/>
      <c r="F109" s="70"/>
      <c r="G109" s="70"/>
    </row>
    <row r="110" spans="1:7" s="45" customFormat="1" ht="27" x14ac:dyDescent="0.25">
      <c r="A110" s="113"/>
      <c r="B110" s="30" t="s">
        <v>146</v>
      </c>
      <c r="C110" s="17" t="s">
        <v>23</v>
      </c>
      <c r="D110" s="23">
        <f t="shared" ref="D110" si="24">SUM(D111:D112)</f>
        <v>24</v>
      </c>
      <c r="E110" s="79">
        <f t="shared" ref="E110" si="25">SUM(E111:E112)</f>
        <v>0</v>
      </c>
    </row>
    <row r="111" spans="1:7" s="45" customFormat="1" ht="12.95" customHeight="1" x14ac:dyDescent="0.25">
      <c r="A111" s="114"/>
      <c r="B111" s="48" t="s">
        <v>10</v>
      </c>
      <c r="C111" s="99"/>
      <c r="D111" s="11">
        <v>23.3</v>
      </c>
      <c r="E111" s="11"/>
      <c r="F111" s="70"/>
      <c r="G111" s="70"/>
    </row>
    <row r="112" spans="1:7" s="45" customFormat="1" ht="12.95" customHeight="1" x14ac:dyDescent="0.25">
      <c r="A112" s="114"/>
      <c r="B112" s="50" t="s">
        <v>17</v>
      </c>
      <c r="C112" s="101"/>
      <c r="D112" s="11">
        <v>0.7</v>
      </c>
      <c r="E112" s="11"/>
    </row>
    <row r="113" spans="1:6" s="45" customFormat="1" ht="15" customHeight="1" x14ac:dyDescent="0.25">
      <c r="A113" s="113"/>
      <c r="B113" s="33" t="s">
        <v>147</v>
      </c>
      <c r="C113" s="17" t="s">
        <v>25</v>
      </c>
      <c r="D113" s="23">
        <f t="shared" ref="D113" si="26">SUM(D114)</f>
        <v>3.2</v>
      </c>
      <c r="E113" s="79">
        <f t="shared" ref="E113" si="27">SUM(E114)</f>
        <v>0</v>
      </c>
    </row>
    <row r="114" spans="1:6" s="45" customFormat="1" ht="12.95" customHeight="1" x14ac:dyDescent="0.25">
      <c r="A114" s="113"/>
      <c r="B114" s="12" t="s">
        <v>10</v>
      </c>
      <c r="C114" s="6"/>
      <c r="D114" s="11">
        <v>3.2</v>
      </c>
      <c r="E114" s="5"/>
    </row>
    <row r="115" spans="1:6" s="45" customFormat="1" ht="18" customHeight="1" x14ac:dyDescent="0.25">
      <c r="A115" s="113" t="s">
        <v>46</v>
      </c>
      <c r="B115" s="31" t="s">
        <v>47</v>
      </c>
      <c r="C115" s="38"/>
      <c r="D115" s="32">
        <f>SUM(D116+D118+D121)</f>
        <v>71.399999999999991</v>
      </c>
      <c r="E115" s="80">
        <f>SUM(E116+E118+E121)</f>
        <v>0</v>
      </c>
    </row>
    <row r="116" spans="1:6" s="45" customFormat="1" ht="15" customHeight="1" x14ac:dyDescent="0.25">
      <c r="A116" s="113"/>
      <c r="B116" s="18" t="s">
        <v>139</v>
      </c>
      <c r="C116" s="17" t="s">
        <v>11</v>
      </c>
      <c r="D116" s="16">
        <f>SUM(D117)</f>
        <v>11.7</v>
      </c>
      <c r="E116" s="81">
        <f>SUM(E117)</f>
        <v>0</v>
      </c>
    </row>
    <row r="117" spans="1:6" s="45" customFormat="1" ht="12.75" customHeight="1" x14ac:dyDescent="0.25">
      <c r="A117" s="113"/>
      <c r="B117" s="12" t="s">
        <v>10</v>
      </c>
      <c r="C117" s="6"/>
      <c r="D117" s="11">
        <v>11.7</v>
      </c>
      <c r="E117" s="51"/>
      <c r="F117" s="70"/>
    </row>
    <row r="118" spans="1:6" s="45" customFormat="1" ht="27" x14ac:dyDescent="0.25">
      <c r="A118" s="113"/>
      <c r="B118" s="30" t="s">
        <v>144</v>
      </c>
      <c r="C118" s="17" t="s">
        <v>23</v>
      </c>
      <c r="D118" s="23">
        <f t="shared" ref="D118" si="28">SUM(D119:D120)</f>
        <v>54.099999999999994</v>
      </c>
      <c r="E118" s="79">
        <f t="shared" ref="E118" si="29">SUM(E119:E120)</f>
        <v>0</v>
      </c>
    </row>
    <row r="119" spans="1:6" s="45" customFormat="1" ht="12.75" customHeight="1" x14ac:dyDescent="0.25">
      <c r="A119" s="114"/>
      <c r="B119" s="48" t="s">
        <v>10</v>
      </c>
      <c r="C119" s="99"/>
      <c r="D119" s="11">
        <v>50.8</v>
      </c>
      <c r="E119" s="51"/>
      <c r="F119" s="70"/>
    </row>
    <row r="120" spans="1:6" s="45" customFormat="1" ht="12.75" customHeight="1" x14ac:dyDescent="0.25">
      <c r="A120" s="114"/>
      <c r="B120" s="50" t="s">
        <v>17</v>
      </c>
      <c r="C120" s="100"/>
      <c r="D120" s="11">
        <v>3.3</v>
      </c>
      <c r="E120" s="51"/>
    </row>
    <row r="121" spans="1:6" s="45" customFormat="1" ht="15" customHeight="1" x14ac:dyDescent="0.25">
      <c r="A121" s="113"/>
      <c r="B121" s="33" t="s">
        <v>134</v>
      </c>
      <c r="C121" s="17" t="s">
        <v>25</v>
      </c>
      <c r="D121" s="23">
        <f t="shared" ref="D121" si="30">SUM(D122)</f>
        <v>5.6</v>
      </c>
      <c r="E121" s="79">
        <f t="shared" ref="E121" si="31">SUM(E122)</f>
        <v>0</v>
      </c>
    </row>
    <row r="122" spans="1:6" s="45" customFormat="1" ht="12.75" customHeight="1" x14ac:dyDescent="0.25">
      <c r="A122" s="113"/>
      <c r="B122" s="12" t="s">
        <v>10</v>
      </c>
      <c r="C122" s="6"/>
      <c r="D122" s="11">
        <v>5.6</v>
      </c>
      <c r="E122" s="5"/>
      <c r="F122" s="70"/>
    </row>
    <row r="123" spans="1:6" s="45" customFormat="1" ht="18" customHeight="1" x14ac:dyDescent="0.25">
      <c r="A123" s="115" t="s">
        <v>48</v>
      </c>
      <c r="B123" s="31" t="s">
        <v>49</v>
      </c>
      <c r="C123" s="38"/>
      <c r="D123" s="32">
        <f>SUM(D124+D126+D129)</f>
        <v>52.800000000000004</v>
      </c>
      <c r="E123" s="80">
        <f>SUM(E124+E126+E129)</f>
        <v>0</v>
      </c>
    </row>
    <row r="124" spans="1:6" s="45" customFormat="1" ht="15" customHeight="1" x14ac:dyDescent="0.25">
      <c r="A124" s="116"/>
      <c r="B124" s="18" t="s">
        <v>139</v>
      </c>
      <c r="C124" s="17" t="s">
        <v>11</v>
      </c>
      <c r="D124" s="16">
        <f>SUM(D125)</f>
        <v>7.6</v>
      </c>
      <c r="E124" s="81">
        <f>SUM(E125)</f>
        <v>0</v>
      </c>
    </row>
    <row r="125" spans="1:6" s="45" customFormat="1" ht="12.75" customHeight="1" x14ac:dyDescent="0.25">
      <c r="A125" s="116"/>
      <c r="B125" s="12" t="s">
        <v>10</v>
      </c>
      <c r="C125" s="6"/>
      <c r="D125" s="11">
        <v>7.6</v>
      </c>
      <c r="E125" s="51"/>
    </row>
    <row r="126" spans="1:6" s="45" customFormat="1" ht="27" x14ac:dyDescent="0.25">
      <c r="A126" s="116"/>
      <c r="B126" s="30" t="s">
        <v>146</v>
      </c>
      <c r="C126" s="17" t="s">
        <v>23</v>
      </c>
      <c r="D126" s="23">
        <f t="shared" ref="D126" si="32">SUM(D127:D128)</f>
        <v>38.6</v>
      </c>
      <c r="E126" s="79">
        <f t="shared" ref="E126" si="33">SUM(E127:E128)</f>
        <v>0</v>
      </c>
    </row>
    <row r="127" spans="1:6" s="45" customFormat="1" ht="12.75" customHeight="1" x14ac:dyDescent="0.25">
      <c r="A127" s="116"/>
      <c r="B127" s="48" t="s">
        <v>10</v>
      </c>
      <c r="C127" s="99"/>
      <c r="D127" s="11">
        <v>37.4</v>
      </c>
      <c r="E127" s="51"/>
      <c r="F127" s="70"/>
    </row>
    <row r="128" spans="1:6" s="45" customFormat="1" ht="12.75" customHeight="1" x14ac:dyDescent="0.25">
      <c r="A128" s="116"/>
      <c r="B128" s="50" t="s">
        <v>17</v>
      </c>
      <c r="C128" s="100"/>
      <c r="D128" s="11">
        <v>1.2</v>
      </c>
      <c r="E128" s="51"/>
    </row>
    <row r="129" spans="1:7" s="45" customFormat="1" ht="15" customHeight="1" x14ac:dyDescent="0.25">
      <c r="A129" s="116"/>
      <c r="B129" s="33" t="s">
        <v>134</v>
      </c>
      <c r="C129" s="17" t="s">
        <v>25</v>
      </c>
      <c r="D129" s="23">
        <f t="shared" ref="D129" si="34">SUM(D130)</f>
        <v>6.6</v>
      </c>
      <c r="E129" s="79">
        <f t="shared" ref="E129" si="35">SUM(E130)</f>
        <v>0</v>
      </c>
    </row>
    <row r="130" spans="1:7" s="45" customFormat="1" ht="12.75" customHeight="1" x14ac:dyDescent="0.25">
      <c r="A130" s="116"/>
      <c r="B130" s="12" t="s">
        <v>10</v>
      </c>
      <c r="C130" s="6"/>
      <c r="D130" s="11">
        <v>6.6</v>
      </c>
      <c r="E130" s="5"/>
    </row>
    <row r="131" spans="1:7" s="45" customFormat="1" ht="18" customHeight="1" x14ac:dyDescent="0.25">
      <c r="A131" s="113" t="s">
        <v>50</v>
      </c>
      <c r="B131" s="31" t="s">
        <v>51</v>
      </c>
      <c r="C131" s="38"/>
      <c r="D131" s="32">
        <f>SUM(D132+D134+D137)</f>
        <v>26.7</v>
      </c>
      <c r="E131" s="80">
        <f>SUM(E132+E134+E137)</f>
        <v>0</v>
      </c>
    </row>
    <row r="132" spans="1:7" s="45" customFormat="1" ht="15" customHeight="1" x14ac:dyDescent="0.25">
      <c r="A132" s="113"/>
      <c r="B132" s="18" t="s">
        <v>139</v>
      </c>
      <c r="C132" s="17" t="s">
        <v>11</v>
      </c>
      <c r="D132" s="16">
        <f>SUM(D133)</f>
        <v>5.3</v>
      </c>
      <c r="E132" s="81">
        <f>SUM(E133)</f>
        <v>0</v>
      </c>
    </row>
    <row r="133" spans="1:7" s="45" customFormat="1" ht="12.75" customHeight="1" x14ac:dyDescent="0.25">
      <c r="A133" s="113"/>
      <c r="B133" s="12" t="s">
        <v>10</v>
      </c>
      <c r="C133" s="6"/>
      <c r="D133" s="11">
        <v>5.3</v>
      </c>
      <c r="E133" s="51"/>
      <c r="F133" s="70"/>
    </row>
    <row r="134" spans="1:7" s="45" customFormat="1" ht="27" x14ac:dyDescent="0.25">
      <c r="A134" s="113"/>
      <c r="B134" s="30" t="s">
        <v>146</v>
      </c>
      <c r="C134" s="17" t="s">
        <v>23</v>
      </c>
      <c r="D134" s="23">
        <f t="shared" ref="D134" si="36">SUM(D135:D136)</f>
        <v>17.599999999999998</v>
      </c>
      <c r="E134" s="79">
        <f t="shared" ref="E134" si="37">SUM(E135:E136)</f>
        <v>0</v>
      </c>
    </row>
    <row r="135" spans="1:7" s="45" customFormat="1" ht="12.75" customHeight="1" x14ac:dyDescent="0.25">
      <c r="A135" s="114"/>
      <c r="B135" s="48" t="s">
        <v>10</v>
      </c>
      <c r="C135" s="99"/>
      <c r="D135" s="11">
        <v>15.2</v>
      </c>
      <c r="E135" s="51"/>
      <c r="F135" s="70"/>
    </row>
    <row r="136" spans="1:7" s="45" customFormat="1" ht="12.75" customHeight="1" x14ac:dyDescent="0.25">
      <c r="A136" s="114"/>
      <c r="B136" s="50" t="s">
        <v>17</v>
      </c>
      <c r="C136" s="101"/>
      <c r="D136" s="11">
        <v>2.4</v>
      </c>
      <c r="E136" s="51"/>
    </row>
    <row r="137" spans="1:7" s="45" customFormat="1" ht="15" customHeight="1" x14ac:dyDescent="0.25">
      <c r="A137" s="113"/>
      <c r="B137" s="33" t="s">
        <v>147</v>
      </c>
      <c r="C137" s="17" t="s">
        <v>25</v>
      </c>
      <c r="D137" s="23">
        <f t="shared" ref="D137" si="38">SUM(D138)</f>
        <v>3.8</v>
      </c>
      <c r="E137" s="79">
        <f t="shared" ref="E137" si="39">SUM(E138)</f>
        <v>0</v>
      </c>
    </row>
    <row r="138" spans="1:7" s="45" customFormat="1" ht="12.75" customHeight="1" x14ac:dyDescent="0.25">
      <c r="A138" s="113"/>
      <c r="B138" s="12" t="s">
        <v>10</v>
      </c>
      <c r="C138" s="6"/>
      <c r="D138" s="11">
        <v>3.8</v>
      </c>
      <c r="E138" s="5"/>
    </row>
    <row r="139" spans="1:7" s="45" customFormat="1" ht="18" customHeight="1" x14ac:dyDescent="0.25">
      <c r="A139" s="97" t="s">
        <v>52</v>
      </c>
      <c r="B139" s="31" t="s">
        <v>53</v>
      </c>
      <c r="C139" s="38"/>
      <c r="D139" s="32">
        <f>SUM(D140+D142+D145)</f>
        <v>44.6</v>
      </c>
      <c r="E139" s="80">
        <f>SUM(E140+E142+E145)</f>
        <v>0</v>
      </c>
    </row>
    <row r="140" spans="1:7" s="45" customFormat="1" ht="15" customHeight="1" x14ac:dyDescent="0.25">
      <c r="A140" s="97"/>
      <c r="B140" s="18" t="s">
        <v>139</v>
      </c>
      <c r="C140" s="17" t="s">
        <v>11</v>
      </c>
      <c r="D140" s="16">
        <f>SUM(D141)</f>
        <v>9.6</v>
      </c>
      <c r="E140" s="81">
        <f>SUM(E141)</f>
        <v>0</v>
      </c>
    </row>
    <row r="141" spans="1:7" s="45" customFormat="1" ht="12.75" customHeight="1" x14ac:dyDescent="0.25">
      <c r="A141" s="97"/>
      <c r="B141" s="12" t="s">
        <v>10</v>
      </c>
      <c r="C141" s="6"/>
      <c r="D141" s="11">
        <v>9.6</v>
      </c>
      <c r="E141" s="51"/>
      <c r="F141" s="70"/>
      <c r="G141" s="70"/>
    </row>
    <row r="142" spans="1:7" s="45" customFormat="1" ht="27" x14ac:dyDescent="0.25">
      <c r="A142" s="97"/>
      <c r="B142" s="30" t="s">
        <v>146</v>
      </c>
      <c r="C142" s="17" t="s">
        <v>23</v>
      </c>
      <c r="D142" s="23">
        <f t="shared" ref="D142" si="40">SUM(D143:D144)</f>
        <v>30.9</v>
      </c>
      <c r="E142" s="79">
        <f t="shared" ref="E142" si="41">SUM(E143:E144)</f>
        <v>0</v>
      </c>
    </row>
    <row r="143" spans="1:7" s="45" customFormat="1" ht="12.75" customHeight="1" x14ac:dyDescent="0.25">
      <c r="A143" s="98"/>
      <c r="B143" s="48" t="s">
        <v>10</v>
      </c>
      <c r="C143" s="99"/>
      <c r="D143" s="11">
        <v>28</v>
      </c>
      <c r="E143" s="51"/>
      <c r="F143" s="70"/>
    </row>
    <row r="144" spans="1:7" s="45" customFormat="1" ht="12.75" customHeight="1" x14ac:dyDescent="0.25">
      <c r="A144" s="98"/>
      <c r="B144" s="50" t="s">
        <v>17</v>
      </c>
      <c r="C144" s="100"/>
      <c r="D144" s="11">
        <v>2.9</v>
      </c>
      <c r="E144" s="51"/>
    </row>
    <row r="145" spans="1:7" s="45" customFormat="1" ht="15" customHeight="1" x14ac:dyDescent="0.25">
      <c r="A145" s="97"/>
      <c r="B145" s="33" t="s">
        <v>147</v>
      </c>
      <c r="C145" s="17" t="s">
        <v>25</v>
      </c>
      <c r="D145" s="23">
        <f t="shared" ref="D145" si="42">SUM(D146)</f>
        <v>4.0999999999999996</v>
      </c>
      <c r="E145" s="79">
        <f t="shared" ref="E145" si="43">SUM(E146)</f>
        <v>0</v>
      </c>
    </row>
    <row r="146" spans="1:7" s="45" customFormat="1" ht="12.75" customHeight="1" x14ac:dyDescent="0.25">
      <c r="A146" s="97"/>
      <c r="B146" s="12" t="s">
        <v>10</v>
      </c>
      <c r="C146" s="6"/>
      <c r="D146" s="11">
        <v>4.0999999999999996</v>
      </c>
      <c r="E146" s="5"/>
      <c r="F146" s="70"/>
    </row>
    <row r="147" spans="1:7" s="45" customFormat="1" ht="18" customHeight="1" x14ac:dyDescent="0.25">
      <c r="A147" s="97" t="s">
        <v>54</v>
      </c>
      <c r="B147" s="31" t="s">
        <v>55</v>
      </c>
      <c r="C147" s="38"/>
      <c r="D147" s="32">
        <f>SUM(D148+D150+D153)</f>
        <v>69.7</v>
      </c>
      <c r="E147" s="80">
        <f>SUM(E148+E150+E153)</f>
        <v>0</v>
      </c>
    </row>
    <row r="148" spans="1:7" s="45" customFormat="1" ht="15" customHeight="1" x14ac:dyDescent="0.25">
      <c r="A148" s="97"/>
      <c r="B148" s="18" t="s">
        <v>139</v>
      </c>
      <c r="C148" s="17" t="s">
        <v>11</v>
      </c>
      <c r="D148" s="16">
        <f>SUM(D149)</f>
        <v>15.4</v>
      </c>
      <c r="E148" s="81">
        <f>SUM(E149)</f>
        <v>0</v>
      </c>
    </row>
    <row r="149" spans="1:7" s="45" customFormat="1" ht="12.75" customHeight="1" x14ac:dyDescent="0.25">
      <c r="A149" s="97"/>
      <c r="B149" s="12" t="s">
        <v>10</v>
      </c>
      <c r="C149" s="6"/>
      <c r="D149" s="11">
        <v>15.4</v>
      </c>
      <c r="E149" s="51"/>
      <c r="F149" s="70"/>
    </row>
    <row r="150" spans="1:7" s="45" customFormat="1" ht="27" x14ac:dyDescent="0.25">
      <c r="A150" s="97"/>
      <c r="B150" s="30" t="s">
        <v>144</v>
      </c>
      <c r="C150" s="17" t="s">
        <v>23</v>
      </c>
      <c r="D150" s="23">
        <f t="shared" ref="D150" si="44">SUM(D151:D152)</f>
        <v>50.2</v>
      </c>
      <c r="E150" s="79">
        <f t="shared" ref="E150" si="45">SUM(E151:E152)</f>
        <v>0</v>
      </c>
    </row>
    <row r="151" spans="1:7" s="45" customFormat="1" ht="12.75" customHeight="1" x14ac:dyDescent="0.25">
      <c r="A151" s="98"/>
      <c r="B151" s="48" t="s">
        <v>10</v>
      </c>
      <c r="C151" s="99"/>
      <c r="D151" s="11">
        <v>40.9</v>
      </c>
      <c r="E151" s="51"/>
      <c r="F151" s="74"/>
      <c r="G151" s="59"/>
    </row>
    <row r="152" spans="1:7" s="45" customFormat="1" ht="12.75" customHeight="1" x14ac:dyDescent="0.25">
      <c r="A152" s="98"/>
      <c r="B152" s="50" t="s">
        <v>17</v>
      </c>
      <c r="C152" s="100"/>
      <c r="D152" s="11">
        <v>9.3000000000000007</v>
      </c>
      <c r="E152" s="51"/>
      <c r="F152" s="74"/>
      <c r="G152" s="60"/>
    </row>
    <row r="153" spans="1:7" s="45" customFormat="1" ht="15" customHeight="1" x14ac:dyDescent="0.25">
      <c r="A153" s="97"/>
      <c r="B153" s="33" t="s">
        <v>147</v>
      </c>
      <c r="C153" s="17" t="s">
        <v>25</v>
      </c>
      <c r="D153" s="23">
        <f t="shared" ref="D153" si="46">SUM(D154)</f>
        <v>4.0999999999999996</v>
      </c>
      <c r="E153" s="79">
        <f t="shared" ref="E153" si="47">SUM(E154)</f>
        <v>0</v>
      </c>
      <c r="F153" s="58"/>
      <c r="G153" s="60"/>
    </row>
    <row r="154" spans="1:7" s="45" customFormat="1" ht="12.75" customHeight="1" x14ac:dyDescent="0.25">
      <c r="A154" s="97"/>
      <c r="B154" s="12" t="s">
        <v>10</v>
      </c>
      <c r="C154" s="6"/>
      <c r="D154" s="11">
        <v>4.0999999999999996</v>
      </c>
      <c r="E154" s="5"/>
      <c r="F154" s="70"/>
      <c r="G154" s="60"/>
    </row>
    <row r="155" spans="1:7" s="45" customFormat="1" ht="18" customHeight="1" x14ac:dyDescent="0.25">
      <c r="A155" s="97" t="s">
        <v>56</v>
      </c>
      <c r="B155" s="83" t="s">
        <v>57</v>
      </c>
      <c r="C155" s="36"/>
      <c r="D155" s="32">
        <f>SUM(D157:D159)</f>
        <v>1102.0999999999999</v>
      </c>
      <c r="E155" s="32">
        <f>SUM(E157:E159)</f>
        <v>1016.9999999999999</v>
      </c>
      <c r="F155" s="58"/>
      <c r="G155" s="60"/>
    </row>
    <row r="156" spans="1:7" s="45" customFormat="1" ht="15" customHeight="1" x14ac:dyDescent="0.25">
      <c r="A156" s="98"/>
      <c r="B156" s="18" t="s">
        <v>139</v>
      </c>
      <c r="C156" s="17" t="s">
        <v>11</v>
      </c>
      <c r="D156" s="16">
        <f t="shared" ref="D156:E156" si="48">SUM(D157:D159)</f>
        <v>1102.0999999999999</v>
      </c>
      <c r="E156" s="16">
        <f t="shared" si="48"/>
        <v>1016.9999999999999</v>
      </c>
      <c r="F156" s="58"/>
      <c r="G156" s="60"/>
    </row>
    <row r="157" spans="1:7" s="45" customFormat="1" ht="12.75" customHeight="1" x14ac:dyDescent="0.25">
      <c r="A157" s="98"/>
      <c r="B157" s="57" t="s">
        <v>15</v>
      </c>
      <c r="C157" s="99"/>
      <c r="D157" s="11">
        <v>1061.2</v>
      </c>
      <c r="E157" s="11">
        <v>982.8</v>
      </c>
      <c r="F157" s="58"/>
      <c r="G157" s="60"/>
    </row>
    <row r="158" spans="1:7" s="45" customFormat="1" ht="12.75" customHeight="1" x14ac:dyDescent="0.25">
      <c r="A158" s="98"/>
      <c r="B158" s="49" t="s">
        <v>64</v>
      </c>
      <c r="C158" s="100"/>
      <c r="D158" s="11">
        <v>1.3</v>
      </c>
      <c r="E158" s="11">
        <v>1.3</v>
      </c>
      <c r="F158" s="58"/>
      <c r="G158" s="60"/>
    </row>
    <row r="159" spans="1:7" s="45" customFormat="1" ht="12.75" customHeight="1" x14ac:dyDescent="0.25">
      <c r="A159" s="98"/>
      <c r="B159" s="50" t="s">
        <v>10</v>
      </c>
      <c r="C159" s="100"/>
      <c r="D159" s="11">
        <v>39.6</v>
      </c>
      <c r="E159" s="11">
        <v>32.9</v>
      </c>
      <c r="F159" s="58"/>
      <c r="G159" s="60"/>
    </row>
    <row r="160" spans="1:7" s="45" customFormat="1" ht="18" customHeight="1" x14ac:dyDescent="0.25">
      <c r="A160" s="97" t="s">
        <v>58</v>
      </c>
      <c r="B160" s="35" t="s">
        <v>59</v>
      </c>
      <c r="C160" s="38"/>
      <c r="D160" s="32">
        <f t="shared" ref="D160:E160" si="49">SUM(D161+D163)</f>
        <v>1218</v>
      </c>
      <c r="E160" s="32">
        <f t="shared" si="49"/>
        <v>1022.5</v>
      </c>
      <c r="F160" s="58"/>
      <c r="G160" s="60"/>
    </row>
    <row r="161" spans="1:7" s="45" customFormat="1" ht="15" customHeight="1" x14ac:dyDescent="0.25">
      <c r="A161" s="97"/>
      <c r="B161" s="18" t="s">
        <v>139</v>
      </c>
      <c r="C161" s="17" t="s">
        <v>11</v>
      </c>
      <c r="D161" s="16">
        <f>SUM(D162)</f>
        <v>40</v>
      </c>
      <c r="E161" s="81">
        <f>SUM(E162)</f>
        <v>0</v>
      </c>
      <c r="F161" s="58"/>
      <c r="G161" s="60"/>
    </row>
    <row r="162" spans="1:7" s="45" customFormat="1" ht="12.75" customHeight="1" x14ac:dyDescent="0.25">
      <c r="A162" s="97"/>
      <c r="B162" s="85" t="s">
        <v>15</v>
      </c>
      <c r="C162" s="6"/>
      <c r="D162" s="11">
        <v>40</v>
      </c>
      <c r="E162" s="11"/>
      <c r="F162" s="71"/>
      <c r="G162" s="60"/>
    </row>
    <row r="163" spans="1:7" s="45" customFormat="1" ht="30.75" customHeight="1" x14ac:dyDescent="0.25">
      <c r="A163" s="98"/>
      <c r="B163" s="22" t="s">
        <v>143</v>
      </c>
      <c r="C163" s="21" t="s">
        <v>18</v>
      </c>
      <c r="D163" s="23">
        <f>SUM(D164:D166)</f>
        <v>1178</v>
      </c>
      <c r="E163" s="23">
        <f>SUM(E164:E166)</f>
        <v>1022.5</v>
      </c>
      <c r="F163" s="58"/>
      <c r="G163" s="60"/>
    </row>
    <row r="164" spans="1:7" s="45" customFormat="1" ht="12.75" customHeight="1" x14ac:dyDescent="0.25">
      <c r="A164" s="98"/>
      <c r="B164" s="49" t="s">
        <v>20</v>
      </c>
      <c r="C164" s="100"/>
      <c r="D164" s="11">
        <v>733</v>
      </c>
      <c r="E164" s="11">
        <v>698.9</v>
      </c>
      <c r="F164" s="70"/>
      <c r="G164" s="60"/>
    </row>
    <row r="165" spans="1:7" s="45" customFormat="1" ht="12.75" customHeight="1" x14ac:dyDescent="0.25">
      <c r="A165" s="98"/>
      <c r="B165" s="49" t="s">
        <v>10</v>
      </c>
      <c r="C165" s="100"/>
      <c r="D165" s="11">
        <v>442.3</v>
      </c>
      <c r="E165" s="11">
        <v>323.60000000000002</v>
      </c>
      <c r="F165" s="70"/>
    </row>
    <row r="166" spans="1:7" s="45" customFormat="1" ht="12.75" customHeight="1" x14ac:dyDescent="0.25">
      <c r="A166" s="98"/>
      <c r="B166" s="50" t="s">
        <v>17</v>
      </c>
      <c r="C166" s="101"/>
      <c r="D166" s="11">
        <v>2.7</v>
      </c>
      <c r="E166" s="51"/>
      <c r="F166" s="58"/>
      <c r="G166" s="60"/>
    </row>
    <row r="167" spans="1:7" s="45" customFormat="1" ht="18" customHeight="1" x14ac:dyDescent="0.25">
      <c r="A167" s="97" t="s">
        <v>60</v>
      </c>
      <c r="B167" s="35" t="s">
        <v>61</v>
      </c>
      <c r="C167" s="38"/>
      <c r="D167" s="32">
        <f t="shared" ref="D167:E167" si="50">SUM(D168+D170)</f>
        <v>776.5</v>
      </c>
      <c r="E167" s="32">
        <f t="shared" si="50"/>
        <v>659.8</v>
      </c>
      <c r="F167" s="58"/>
      <c r="G167" s="46"/>
    </row>
    <row r="168" spans="1:7" s="45" customFormat="1" ht="15" customHeight="1" x14ac:dyDescent="0.25">
      <c r="A168" s="97"/>
      <c r="B168" s="18" t="s">
        <v>139</v>
      </c>
      <c r="C168" s="17" t="s">
        <v>11</v>
      </c>
      <c r="D168" s="16">
        <f>SUM(D169)</f>
        <v>14</v>
      </c>
      <c r="E168" s="81">
        <f>SUM(E169)</f>
        <v>0</v>
      </c>
      <c r="F168" s="58"/>
      <c r="G168" s="46"/>
    </row>
    <row r="169" spans="1:7" s="45" customFormat="1" ht="12.75" customHeight="1" x14ac:dyDescent="0.25">
      <c r="A169" s="97"/>
      <c r="B169" s="85" t="s">
        <v>15</v>
      </c>
      <c r="C169" s="6"/>
      <c r="D169" s="11">
        <v>14</v>
      </c>
      <c r="E169" s="11"/>
      <c r="F169" s="71"/>
      <c r="G169" s="46"/>
    </row>
    <row r="170" spans="1:7" s="45" customFormat="1" ht="30.75" customHeight="1" x14ac:dyDescent="0.25">
      <c r="A170" s="98"/>
      <c r="B170" s="22" t="s">
        <v>148</v>
      </c>
      <c r="C170" s="21" t="s">
        <v>18</v>
      </c>
      <c r="D170" s="23">
        <f>SUM(D171:D173)</f>
        <v>762.5</v>
      </c>
      <c r="E170" s="23">
        <f>SUM(E171:E173)</f>
        <v>659.8</v>
      </c>
      <c r="F170" s="58"/>
      <c r="G170" s="46"/>
    </row>
    <row r="171" spans="1:7" s="45" customFormat="1" ht="12.75" customHeight="1" x14ac:dyDescent="0.25">
      <c r="A171" s="98"/>
      <c r="B171" s="49" t="s">
        <v>20</v>
      </c>
      <c r="C171" s="100"/>
      <c r="D171" s="11">
        <v>429.4</v>
      </c>
      <c r="E171" s="11">
        <v>413.1</v>
      </c>
      <c r="F171" s="70"/>
      <c r="G171" s="46"/>
    </row>
    <row r="172" spans="1:7" s="45" customFormat="1" ht="12.75" customHeight="1" x14ac:dyDescent="0.25">
      <c r="A172" s="98"/>
      <c r="B172" s="49" t="s">
        <v>10</v>
      </c>
      <c r="C172" s="100"/>
      <c r="D172" s="11">
        <v>332.6</v>
      </c>
      <c r="E172" s="11">
        <v>246.7</v>
      </c>
      <c r="F172" s="70"/>
      <c r="G172" s="46"/>
    </row>
    <row r="173" spans="1:7" s="45" customFormat="1" ht="12.75" customHeight="1" x14ac:dyDescent="0.25">
      <c r="A173" s="98"/>
      <c r="B173" s="50" t="s">
        <v>17</v>
      </c>
      <c r="C173" s="101"/>
      <c r="D173" s="11">
        <v>0.5</v>
      </c>
      <c r="E173" s="11"/>
      <c r="F173" s="58"/>
      <c r="G173" s="46"/>
    </row>
    <row r="174" spans="1:7" s="45" customFormat="1" ht="18" customHeight="1" x14ac:dyDescent="0.25">
      <c r="A174" s="108" t="s">
        <v>62</v>
      </c>
      <c r="B174" s="35" t="s">
        <v>63</v>
      </c>
      <c r="C174" s="36"/>
      <c r="D174" s="32">
        <f t="shared" ref="D174:E174" si="51">SUM(D175+D177)</f>
        <v>1196.5999999999999</v>
      </c>
      <c r="E174" s="32">
        <f t="shared" si="51"/>
        <v>958.8</v>
      </c>
      <c r="F174" s="58"/>
      <c r="G174" s="46"/>
    </row>
    <row r="175" spans="1:7" s="45" customFormat="1" ht="15" customHeight="1" x14ac:dyDescent="0.25">
      <c r="A175" s="105"/>
      <c r="B175" s="18" t="s">
        <v>139</v>
      </c>
      <c r="C175" s="17" t="s">
        <v>11</v>
      </c>
      <c r="D175" s="16">
        <f>SUM(D176)</f>
        <v>28</v>
      </c>
      <c r="E175" s="81">
        <f>SUM(E176)</f>
        <v>0</v>
      </c>
      <c r="F175" s="58"/>
      <c r="G175" s="46"/>
    </row>
    <row r="176" spans="1:7" s="45" customFormat="1" ht="12.75" customHeight="1" x14ac:dyDescent="0.25">
      <c r="A176" s="105"/>
      <c r="B176" s="85" t="s">
        <v>15</v>
      </c>
      <c r="C176" s="6"/>
      <c r="D176" s="11">
        <v>28</v>
      </c>
      <c r="E176" s="11"/>
      <c r="F176" s="47"/>
      <c r="G176" s="46"/>
    </row>
    <row r="177" spans="1:7" s="45" customFormat="1" ht="30.75" customHeight="1" x14ac:dyDescent="0.25">
      <c r="A177" s="106"/>
      <c r="B177" s="22" t="s">
        <v>143</v>
      </c>
      <c r="C177" s="21" t="s">
        <v>18</v>
      </c>
      <c r="D177" s="23">
        <f>SUM(D178:D180)</f>
        <v>1168.5999999999999</v>
      </c>
      <c r="E177" s="23">
        <f>SUM(E178:E180)</f>
        <v>958.8</v>
      </c>
      <c r="F177" s="47"/>
      <c r="G177" s="46"/>
    </row>
    <row r="178" spans="1:7" s="45" customFormat="1" ht="12.75" customHeight="1" x14ac:dyDescent="0.25">
      <c r="A178" s="106"/>
      <c r="B178" s="49" t="s">
        <v>20</v>
      </c>
      <c r="C178" s="100"/>
      <c r="D178" s="11">
        <v>674.8</v>
      </c>
      <c r="E178" s="11">
        <v>647.6</v>
      </c>
      <c r="F178" s="70"/>
      <c r="G178" s="46"/>
    </row>
    <row r="179" spans="1:7" s="45" customFormat="1" ht="12.75" customHeight="1" x14ac:dyDescent="0.25">
      <c r="A179" s="106"/>
      <c r="B179" s="49" t="s">
        <v>10</v>
      </c>
      <c r="C179" s="100"/>
      <c r="D179" s="11">
        <v>476.9</v>
      </c>
      <c r="E179" s="11">
        <v>311.2</v>
      </c>
      <c r="G179" s="46"/>
    </row>
    <row r="180" spans="1:7" s="45" customFormat="1" ht="12.75" customHeight="1" x14ac:dyDescent="0.25">
      <c r="A180" s="106"/>
      <c r="B180" s="50" t="s">
        <v>17</v>
      </c>
      <c r="C180" s="101"/>
      <c r="D180" s="11">
        <v>16.899999999999999</v>
      </c>
      <c r="E180" s="51"/>
      <c r="F180" s="70"/>
      <c r="G180" s="46"/>
    </row>
    <row r="181" spans="1:7" s="45" customFormat="1" ht="18" customHeight="1" x14ac:dyDescent="0.25">
      <c r="A181" s="108" t="s">
        <v>65</v>
      </c>
      <c r="B181" s="35" t="s">
        <v>66</v>
      </c>
      <c r="C181" s="36"/>
      <c r="D181" s="32">
        <f t="shared" ref="D181:E181" si="52">SUM(D182+D184)</f>
        <v>1668.9</v>
      </c>
      <c r="E181" s="32">
        <f t="shared" si="52"/>
        <v>1415.8000000000002</v>
      </c>
      <c r="G181" s="46"/>
    </row>
    <row r="182" spans="1:7" s="45" customFormat="1" ht="15" customHeight="1" x14ac:dyDescent="0.25">
      <c r="A182" s="108"/>
      <c r="B182" s="18" t="s">
        <v>139</v>
      </c>
      <c r="C182" s="17" t="s">
        <v>11</v>
      </c>
      <c r="D182" s="16">
        <f>SUM(D183)</f>
        <v>26</v>
      </c>
      <c r="E182" s="81">
        <f>SUM(E183)</f>
        <v>0</v>
      </c>
      <c r="G182" s="46"/>
    </row>
    <row r="183" spans="1:7" s="45" customFormat="1" ht="12.75" customHeight="1" x14ac:dyDescent="0.25">
      <c r="A183" s="108"/>
      <c r="B183" s="85" t="s">
        <v>15</v>
      </c>
      <c r="C183" s="6"/>
      <c r="D183" s="11">
        <v>26</v>
      </c>
      <c r="E183" s="11"/>
      <c r="F183" s="71"/>
      <c r="G183" s="46"/>
    </row>
    <row r="184" spans="1:7" s="45" customFormat="1" ht="30.75" customHeight="1" x14ac:dyDescent="0.25">
      <c r="A184" s="107"/>
      <c r="B184" s="22" t="s">
        <v>143</v>
      </c>
      <c r="C184" s="21" t="s">
        <v>18</v>
      </c>
      <c r="D184" s="23">
        <f>SUM(D185:D187)</f>
        <v>1642.9</v>
      </c>
      <c r="E184" s="23">
        <f>SUM(E185:E187)</f>
        <v>1415.8000000000002</v>
      </c>
      <c r="G184" s="46"/>
    </row>
    <row r="185" spans="1:7" s="45" customFormat="1" ht="12.75" customHeight="1" x14ac:dyDescent="0.25">
      <c r="A185" s="107"/>
      <c r="B185" s="49" t="s">
        <v>20</v>
      </c>
      <c r="C185" s="100"/>
      <c r="D185" s="11">
        <v>852.7</v>
      </c>
      <c r="E185" s="11">
        <v>820.7</v>
      </c>
      <c r="F185" s="70"/>
      <c r="G185" s="46"/>
    </row>
    <row r="186" spans="1:7" s="45" customFormat="1" ht="12.75" customHeight="1" x14ac:dyDescent="0.25">
      <c r="A186" s="107"/>
      <c r="B186" s="49" t="s">
        <v>10</v>
      </c>
      <c r="C186" s="100"/>
      <c r="D186" s="11">
        <v>770.3</v>
      </c>
      <c r="E186" s="11">
        <v>595.1</v>
      </c>
      <c r="F186" s="70"/>
      <c r="G186" s="46"/>
    </row>
    <row r="187" spans="1:7" s="45" customFormat="1" ht="12.75" customHeight="1" x14ac:dyDescent="0.25">
      <c r="A187" s="107"/>
      <c r="B187" s="50" t="s">
        <v>17</v>
      </c>
      <c r="C187" s="101"/>
      <c r="D187" s="11">
        <v>19.899999999999999</v>
      </c>
      <c r="E187" s="51"/>
      <c r="F187" s="71"/>
      <c r="G187" s="46"/>
    </row>
    <row r="188" spans="1:7" s="45" customFormat="1" ht="18" customHeight="1" x14ac:dyDescent="0.25">
      <c r="A188" s="117" t="s">
        <v>67</v>
      </c>
      <c r="B188" s="40" t="s">
        <v>68</v>
      </c>
      <c r="C188" s="36"/>
      <c r="D188" s="32">
        <f>SUM(D189+D191)</f>
        <v>1961.2</v>
      </c>
      <c r="E188" s="32">
        <f>SUM(E189+E191)</f>
        <v>1607.5</v>
      </c>
      <c r="G188" s="46"/>
    </row>
    <row r="189" spans="1:7" s="45" customFormat="1" ht="15" customHeight="1" x14ac:dyDescent="0.25">
      <c r="A189" s="118"/>
      <c r="B189" s="41" t="s">
        <v>139</v>
      </c>
      <c r="C189" s="17" t="s">
        <v>11</v>
      </c>
      <c r="D189" s="16">
        <f>SUM(D190)</f>
        <v>65</v>
      </c>
      <c r="E189" s="81">
        <f>SUM(E190)</f>
        <v>0</v>
      </c>
      <c r="G189" s="46"/>
    </row>
    <row r="190" spans="1:7" s="45" customFormat="1" ht="12.75" customHeight="1" x14ac:dyDescent="0.25">
      <c r="A190" s="118"/>
      <c r="B190" s="86" t="s">
        <v>15</v>
      </c>
      <c r="C190" s="6"/>
      <c r="D190" s="11">
        <v>65</v>
      </c>
      <c r="E190" s="11"/>
      <c r="G190" s="46"/>
    </row>
    <row r="191" spans="1:7" s="45" customFormat="1" ht="30.75" customHeight="1" x14ac:dyDescent="0.25">
      <c r="A191" s="118"/>
      <c r="B191" s="22" t="s">
        <v>143</v>
      </c>
      <c r="C191" s="21" t="s">
        <v>18</v>
      </c>
      <c r="D191" s="23">
        <f>SUM(D192:D195)</f>
        <v>1896.2</v>
      </c>
      <c r="E191" s="23">
        <f>SUM(E192:E195)</f>
        <v>1607.5</v>
      </c>
      <c r="G191" s="46"/>
    </row>
    <row r="192" spans="1:7" s="45" customFormat="1" ht="12.75" customHeight="1" x14ac:dyDescent="0.25">
      <c r="A192" s="118"/>
      <c r="B192" s="49" t="s">
        <v>64</v>
      </c>
      <c r="C192" s="87"/>
      <c r="D192" s="11">
        <v>6</v>
      </c>
      <c r="E192" s="11">
        <v>6</v>
      </c>
      <c r="G192" s="46"/>
    </row>
    <row r="193" spans="1:7" s="45" customFormat="1" ht="12.75" customHeight="1" x14ac:dyDescent="0.25">
      <c r="A193" s="118"/>
      <c r="B193" s="61" t="s">
        <v>20</v>
      </c>
      <c r="C193" s="100"/>
      <c r="D193" s="11">
        <v>1142.5</v>
      </c>
      <c r="E193" s="11">
        <v>1096.0999999999999</v>
      </c>
      <c r="F193" s="70"/>
      <c r="G193" s="46"/>
    </row>
    <row r="194" spans="1:7" s="45" customFormat="1" ht="12.75" customHeight="1" x14ac:dyDescent="0.25">
      <c r="A194" s="118"/>
      <c r="B194" s="61" t="s">
        <v>10</v>
      </c>
      <c r="C194" s="100"/>
      <c r="D194" s="11">
        <v>739.2</v>
      </c>
      <c r="E194" s="11">
        <v>505.4</v>
      </c>
      <c r="G194" s="46"/>
    </row>
    <row r="195" spans="1:7" s="45" customFormat="1" ht="12.75" customHeight="1" x14ac:dyDescent="0.25">
      <c r="A195" s="118"/>
      <c r="B195" s="62" t="s">
        <v>17</v>
      </c>
      <c r="C195" s="101"/>
      <c r="D195" s="11">
        <v>8.5</v>
      </c>
      <c r="E195" s="51"/>
      <c r="G195" s="46"/>
    </row>
    <row r="196" spans="1:7" s="45" customFormat="1" ht="18" customHeight="1" x14ac:dyDescent="0.25">
      <c r="A196" s="108" t="s">
        <v>69</v>
      </c>
      <c r="B196" s="35" t="s">
        <v>70</v>
      </c>
      <c r="C196" s="36"/>
      <c r="D196" s="32">
        <f t="shared" ref="D196:E196" si="53">SUM(D197+D199)</f>
        <v>1283.2</v>
      </c>
      <c r="E196" s="32">
        <f t="shared" si="53"/>
        <v>1043.8</v>
      </c>
      <c r="G196" s="46"/>
    </row>
    <row r="197" spans="1:7" s="45" customFormat="1" ht="15" customHeight="1" x14ac:dyDescent="0.25">
      <c r="A197" s="105"/>
      <c r="B197" s="18" t="s">
        <v>139</v>
      </c>
      <c r="C197" s="17" t="s">
        <v>11</v>
      </c>
      <c r="D197" s="16">
        <f>SUM(D198)</f>
        <v>42</v>
      </c>
      <c r="E197" s="81">
        <f>SUM(E198)</f>
        <v>0</v>
      </c>
      <c r="G197" s="46"/>
    </row>
    <row r="198" spans="1:7" s="45" customFormat="1" ht="12.75" customHeight="1" x14ac:dyDescent="0.25">
      <c r="A198" s="105"/>
      <c r="B198" s="85" t="s">
        <v>15</v>
      </c>
      <c r="C198" s="6"/>
      <c r="D198" s="11">
        <v>42</v>
      </c>
      <c r="E198" s="11"/>
      <c r="G198" s="46"/>
    </row>
    <row r="199" spans="1:7" s="45" customFormat="1" ht="30.75" customHeight="1" x14ac:dyDescent="0.25">
      <c r="A199" s="106"/>
      <c r="B199" s="22" t="s">
        <v>143</v>
      </c>
      <c r="C199" s="21" t="s">
        <v>18</v>
      </c>
      <c r="D199" s="23">
        <f>SUM(D200:D203)</f>
        <v>1241.2</v>
      </c>
      <c r="E199" s="23">
        <f>SUM(E200:E203)</f>
        <v>1043.8</v>
      </c>
      <c r="G199" s="46"/>
    </row>
    <row r="200" spans="1:7" s="45" customFormat="1" ht="12.75" customHeight="1" x14ac:dyDescent="0.25">
      <c r="A200" s="106"/>
      <c r="B200" s="49" t="s">
        <v>19</v>
      </c>
      <c r="C200" s="100"/>
      <c r="D200" s="11">
        <v>13.7</v>
      </c>
      <c r="E200" s="11">
        <v>0.3</v>
      </c>
      <c r="F200" s="70"/>
      <c r="G200" s="46"/>
    </row>
    <row r="201" spans="1:7" s="45" customFormat="1" ht="12.75" customHeight="1" x14ac:dyDescent="0.25">
      <c r="A201" s="106"/>
      <c r="B201" s="49" t="s">
        <v>20</v>
      </c>
      <c r="C201" s="100"/>
      <c r="D201" s="11">
        <v>703.6</v>
      </c>
      <c r="E201" s="11">
        <v>674.5</v>
      </c>
      <c r="F201" s="70"/>
      <c r="G201" s="46"/>
    </row>
    <row r="202" spans="1:7" s="45" customFormat="1" ht="12.75" customHeight="1" x14ac:dyDescent="0.25">
      <c r="A202" s="106"/>
      <c r="B202" s="49" t="s">
        <v>10</v>
      </c>
      <c r="C202" s="100"/>
      <c r="D202" s="11">
        <v>508.1</v>
      </c>
      <c r="E202" s="11">
        <v>369</v>
      </c>
      <c r="F202" s="70"/>
      <c r="G202" s="46"/>
    </row>
    <row r="203" spans="1:7" s="45" customFormat="1" ht="12.75" customHeight="1" x14ac:dyDescent="0.25">
      <c r="A203" s="106"/>
      <c r="B203" s="50" t="s">
        <v>17</v>
      </c>
      <c r="C203" s="101"/>
      <c r="D203" s="11">
        <v>15.8</v>
      </c>
      <c r="E203" s="51"/>
      <c r="F203" s="70"/>
      <c r="G203" s="46"/>
    </row>
    <row r="204" spans="1:7" s="45" customFormat="1" ht="18" customHeight="1" x14ac:dyDescent="0.25">
      <c r="A204" s="117" t="s">
        <v>71</v>
      </c>
      <c r="B204" s="40" t="s">
        <v>72</v>
      </c>
      <c r="C204" s="36"/>
      <c r="D204" s="32">
        <f>SUM(D205+D207)</f>
        <v>2066.8000000000002</v>
      </c>
      <c r="E204" s="32">
        <f>SUM(E205+E207)</f>
        <v>1716.7</v>
      </c>
      <c r="G204" s="46"/>
    </row>
    <row r="205" spans="1:7" s="45" customFormat="1" ht="15" customHeight="1" x14ac:dyDescent="0.25">
      <c r="A205" s="118"/>
      <c r="B205" s="41" t="s">
        <v>139</v>
      </c>
      <c r="C205" s="17" t="s">
        <v>11</v>
      </c>
      <c r="D205" s="16">
        <f>SUM(D206)</f>
        <v>47</v>
      </c>
      <c r="E205" s="81">
        <f>SUM(E206)</f>
        <v>0</v>
      </c>
      <c r="G205" s="46"/>
    </row>
    <row r="206" spans="1:7" s="45" customFormat="1" ht="12.75" customHeight="1" x14ac:dyDescent="0.25">
      <c r="A206" s="118"/>
      <c r="B206" s="86" t="s">
        <v>15</v>
      </c>
      <c r="C206" s="6"/>
      <c r="D206" s="11">
        <v>47</v>
      </c>
      <c r="E206" s="11"/>
      <c r="F206" s="70"/>
      <c r="G206" s="46"/>
    </row>
    <row r="207" spans="1:7" s="45" customFormat="1" ht="30.75" customHeight="1" x14ac:dyDescent="0.25">
      <c r="A207" s="118"/>
      <c r="B207" s="22" t="s">
        <v>143</v>
      </c>
      <c r="C207" s="21" t="s">
        <v>18</v>
      </c>
      <c r="D207" s="23">
        <f>SUM(D208:D210)</f>
        <v>2019.8000000000002</v>
      </c>
      <c r="E207" s="23">
        <f>SUM(E208:E210)</f>
        <v>1716.7</v>
      </c>
      <c r="G207" s="46"/>
    </row>
    <row r="208" spans="1:7" s="45" customFormat="1" ht="12.75" customHeight="1" x14ac:dyDescent="0.25">
      <c r="A208" s="118"/>
      <c r="B208" s="61" t="s">
        <v>20</v>
      </c>
      <c r="C208" s="100"/>
      <c r="D208" s="11">
        <v>1417.8</v>
      </c>
      <c r="E208" s="11">
        <v>1350</v>
      </c>
      <c r="F208" s="70"/>
      <c r="G208" s="46"/>
    </row>
    <row r="209" spans="1:7" s="45" customFormat="1" ht="12.75" customHeight="1" x14ac:dyDescent="0.25">
      <c r="A209" s="118"/>
      <c r="B209" s="61" t="s">
        <v>10</v>
      </c>
      <c r="C209" s="100"/>
      <c r="D209" s="11">
        <v>598.6</v>
      </c>
      <c r="E209" s="11">
        <v>366.7</v>
      </c>
      <c r="F209" s="70"/>
      <c r="G209" s="46"/>
    </row>
    <row r="210" spans="1:7" s="45" customFormat="1" ht="12.75" customHeight="1" x14ac:dyDescent="0.25">
      <c r="A210" s="118"/>
      <c r="B210" s="62" t="s">
        <v>17</v>
      </c>
      <c r="C210" s="101"/>
      <c r="D210" s="11">
        <v>3.4</v>
      </c>
      <c r="E210" s="51"/>
      <c r="F210" s="70"/>
      <c r="G210" s="46"/>
    </row>
    <row r="211" spans="1:7" s="45" customFormat="1" ht="18" customHeight="1" x14ac:dyDescent="0.25">
      <c r="A211" s="97" t="s">
        <v>73</v>
      </c>
      <c r="B211" s="35" t="s">
        <v>74</v>
      </c>
      <c r="C211" s="36"/>
      <c r="D211" s="32">
        <f t="shared" ref="D211:E211" si="54">SUM(D212+D214)</f>
        <v>592</v>
      </c>
      <c r="E211" s="32">
        <f t="shared" si="54"/>
        <v>525.5</v>
      </c>
      <c r="G211" s="46"/>
    </row>
    <row r="212" spans="1:7" s="45" customFormat="1" ht="15" customHeight="1" x14ac:dyDescent="0.25">
      <c r="A212" s="97"/>
      <c r="B212" s="18" t="s">
        <v>139</v>
      </c>
      <c r="C212" s="17" t="s">
        <v>11</v>
      </c>
      <c r="D212" s="16">
        <f>SUM(D213)</f>
        <v>13</v>
      </c>
      <c r="E212" s="81">
        <f>SUM(E213)</f>
        <v>0</v>
      </c>
      <c r="G212" s="46"/>
    </row>
    <row r="213" spans="1:7" s="45" customFormat="1" ht="12.75" customHeight="1" x14ac:dyDescent="0.25">
      <c r="A213" s="97"/>
      <c r="B213" s="85" t="s">
        <v>15</v>
      </c>
      <c r="C213" s="6"/>
      <c r="D213" s="11">
        <v>13</v>
      </c>
      <c r="E213" s="11"/>
      <c r="G213" s="46"/>
    </row>
    <row r="214" spans="1:7" s="45" customFormat="1" ht="30.75" customHeight="1" x14ac:dyDescent="0.25">
      <c r="A214" s="98"/>
      <c r="B214" s="22" t="s">
        <v>148</v>
      </c>
      <c r="C214" s="21" t="s">
        <v>18</v>
      </c>
      <c r="D214" s="23">
        <f>SUM(D215:D217)</f>
        <v>579</v>
      </c>
      <c r="E214" s="23">
        <f>SUM(E215:E217)</f>
        <v>525.5</v>
      </c>
      <c r="G214" s="46"/>
    </row>
    <row r="215" spans="1:7" s="45" customFormat="1" ht="12.75" customHeight="1" x14ac:dyDescent="0.25">
      <c r="A215" s="98"/>
      <c r="B215" s="49" t="s">
        <v>20</v>
      </c>
      <c r="C215" s="100"/>
      <c r="D215" s="11">
        <v>332.1</v>
      </c>
      <c r="E215" s="11">
        <v>318.5</v>
      </c>
      <c r="F215" s="70"/>
      <c r="G215" s="46"/>
    </row>
    <row r="216" spans="1:7" s="45" customFormat="1" ht="12.75" customHeight="1" x14ac:dyDescent="0.25">
      <c r="A216" s="98"/>
      <c r="B216" s="49" t="s">
        <v>10</v>
      </c>
      <c r="C216" s="100"/>
      <c r="D216" s="11">
        <v>232.9</v>
      </c>
      <c r="E216" s="11">
        <v>207</v>
      </c>
      <c r="G216" s="46"/>
    </row>
    <row r="217" spans="1:7" s="45" customFormat="1" ht="12.75" customHeight="1" x14ac:dyDescent="0.25">
      <c r="A217" s="107"/>
      <c r="B217" s="50" t="s">
        <v>17</v>
      </c>
      <c r="C217" s="101"/>
      <c r="D217" s="11">
        <v>14</v>
      </c>
      <c r="E217" s="11"/>
      <c r="F217" s="73"/>
      <c r="G217" s="46"/>
    </row>
    <row r="218" spans="1:7" s="45" customFormat="1" ht="18" customHeight="1" x14ac:dyDescent="0.25">
      <c r="A218" s="123" t="s">
        <v>75</v>
      </c>
      <c r="B218" s="40" t="s">
        <v>77</v>
      </c>
      <c r="C218" s="36"/>
      <c r="D218" s="32">
        <f>SUM(D219+D221)</f>
        <v>1049</v>
      </c>
      <c r="E218" s="32">
        <f>SUM(E219+E221)</f>
        <v>896.10000000000014</v>
      </c>
      <c r="G218" s="46"/>
    </row>
    <row r="219" spans="1:7" s="45" customFormat="1" ht="15" customHeight="1" x14ac:dyDescent="0.25">
      <c r="A219" s="124"/>
      <c r="B219" s="41" t="s">
        <v>139</v>
      </c>
      <c r="C219" s="17" t="s">
        <v>11</v>
      </c>
      <c r="D219" s="16">
        <f>SUM(D220)</f>
        <v>33</v>
      </c>
      <c r="E219" s="81">
        <f>SUM(E220)</f>
        <v>0</v>
      </c>
      <c r="G219" s="46"/>
    </row>
    <row r="220" spans="1:7" s="45" customFormat="1" ht="12.75" customHeight="1" x14ac:dyDescent="0.25">
      <c r="A220" s="124"/>
      <c r="B220" s="86" t="s">
        <v>15</v>
      </c>
      <c r="C220" s="6"/>
      <c r="D220" s="11">
        <v>33</v>
      </c>
      <c r="E220" s="11"/>
      <c r="G220" s="46"/>
    </row>
    <row r="221" spans="1:7" s="45" customFormat="1" ht="30.75" customHeight="1" x14ac:dyDescent="0.25">
      <c r="A221" s="124"/>
      <c r="B221" s="22" t="s">
        <v>148</v>
      </c>
      <c r="C221" s="21" t="s">
        <v>18</v>
      </c>
      <c r="D221" s="23">
        <f>SUM(D222:D225)</f>
        <v>1016</v>
      </c>
      <c r="E221" s="23">
        <f>SUM(E222:E225)</f>
        <v>896.10000000000014</v>
      </c>
      <c r="G221" s="46"/>
    </row>
    <row r="222" spans="1:7" s="45" customFormat="1" ht="12.75" customHeight="1" x14ac:dyDescent="0.25">
      <c r="A222" s="124"/>
      <c r="B222" s="61" t="s">
        <v>19</v>
      </c>
      <c r="C222" s="100"/>
      <c r="D222" s="11">
        <v>12.9</v>
      </c>
      <c r="E222" s="11">
        <v>0.6</v>
      </c>
      <c r="G222" s="46"/>
    </row>
    <row r="223" spans="1:7" s="45" customFormat="1" ht="12.75" customHeight="1" x14ac:dyDescent="0.25">
      <c r="A223" s="124"/>
      <c r="B223" s="61" t="s">
        <v>20</v>
      </c>
      <c r="C223" s="100"/>
      <c r="D223" s="11">
        <v>598.70000000000005</v>
      </c>
      <c r="E223" s="11">
        <v>575.70000000000005</v>
      </c>
      <c r="F223" s="70"/>
      <c r="G223" s="46"/>
    </row>
    <row r="224" spans="1:7" s="45" customFormat="1" ht="12.75" customHeight="1" x14ac:dyDescent="0.25">
      <c r="A224" s="124"/>
      <c r="B224" s="61" t="s">
        <v>10</v>
      </c>
      <c r="C224" s="100"/>
      <c r="D224" s="11">
        <v>382.4</v>
      </c>
      <c r="E224" s="11">
        <v>319.8</v>
      </c>
      <c r="F224" s="73"/>
      <c r="G224" s="46"/>
    </row>
    <row r="225" spans="1:7" s="45" customFormat="1" ht="12.75" customHeight="1" x14ac:dyDescent="0.25">
      <c r="A225" s="124"/>
      <c r="B225" s="62" t="s">
        <v>17</v>
      </c>
      <c r="C225" s="101"/>
      <c r="D225" s="11">
        <v>22</v>
      </c>
      <c r="E225" s="11"/>
      <c r="G225" s="46"/>
    </row>
    <row r="226" spans="1:7" s="45" customFormat="1" ht="18" customHeight="1" x14ac:dyDescent="0.25">
      <c r="A226" s="120" t="s">
        <v>76</v>
      </c>
      <c r="B226" s="40" t="s">
        <v>79</v>
      </c>
      <c r="C226" s="36"/>
      <c r="D226" s="32">
        <f t="shared" ref="D226:E226" si="55">SUM(D227+D229)</f>
        <v>800.3</v>
      </c>
      <c r="E226" s="32">
        <f t="shared" si="55"/>
        <v>694.09999999999991</v>
      </c>
      <c r="G226" s="46"/>
    </row>
    <row r="227" spans="1:7" s="45" customFormat="1" ht="15" customHeight="1" x14ac:dyDescent="0.25">
      <c r="A227" s="121"/>
      <c r="B227" s="41" t="s">
        <v>139</v>
      </c>
      <c r="C227" s="17" t="s">
        <v>11</v>
      </c>
      <c r="D227" s="16">
        <f>SUM(D228)</f>
        <v>18</v>
      </c>
      <c r="E227" s="81">
        <f>SUM(E228)</f>
        <v>0</v>
      </c>
      <c r="G227" s="46"/>
    </row>
    <row r="228" spans="1:7" s="45" customFormat="1" ht="12.75" customHeight="1" x14ac:dyDescent="0.25">
      <c r="A228" s="121"/>
      <c r="B228" s="86" t="s">
        <v>15</v>
      </c>
      <c r="C228" s="6"/>
      <c r="D228" s="11">
        <v>18</v>
      </c>
      <c r="E228" s="11"/>
      <c r="G228" s="46"/>
    </row>
    <row r="229" spans="1:7" s="45" customFormat="1" ht="30.75" customHeight="1" x14ac:dyDescent="0.25">
      <c r="A229" s="121"/>
      <c r="B229" s="90" t="s">
        <v>143</v>
      </c>
      <c r="C229" s="21" t="s">
        <v>18</v>
      </c>
      <c r="D229" s="23">
        <f>SUM(D230:D233)</f>
        <v>782.3</v>
      </c>
      <c r="E229" s="23">
        <f>SUM(E230:E233)</f>
        <v>694.09999999999991</v>
      </c>
      <c r="G229" s="46"/>
    </row>
    <row r="230" spans="1:7" s="45" customFormat="1" ht="12.75" customHeight="1" x14ac:dyDescent="0.25">
      <c r="A230" s="121"/>
      <c r="B230" s="61" t="s">
        <v>64</v>
      </c>
      <c r="C230" s="100"/>
      <c r="D230" s="11">
        <v>0.9</v>
      </c>
      <c r="E230" s="11">
        <v>0.9</v>
      </c>
      <c r="G230" s="46"/>
    </row>
    <row r="231" spans="1:7" s="45" customFormat="1" ht="12.75" customHeight="1" x14ac:dyDescent="0.25">
      <c r="A231" s="121"/>
      <c r="B231" s="61" t="s">
        <v>20</v>
      </c>
      <c r="C231" s="100"/>
      <c r="D231" s="11">
        <v>472.3</v>
      </c>
      <c r="E231" s="11">
        <v>456.7</v>
      </c>
      <c r="F231" s="70"/>
      <c r="G231" s="46"/>
    </row>
    <row r="232" spans="1:7" s="45" customFormat="1" ht="12.75" customHeight="1" x14ac:dyDescent="0.25">
      <c r="A232" s="121"/>
      <c r="B232" s="61" t="s">
        <v>10</v>
      </c>
      <c r="C232" s="100"/>
      <c r="D232" s="11">
        <v>293.10000000000002</v>
      </c>
      <c r="E232" s="11">
        <v>236.5</v>
      </c>
      <c r="F232" s="73"/>
      <c r="G232" s="46"/>
    </row>
    <row r="233" spans="1:7" s="45" customFormat="1" ht="12.75" customHeight="1" x14ac:dyDescent="0.25">
      <c r="A233" s="122"/>
      <c r="B233" s="62" t="s">
        <v>17</v>
      </c>
      <c r="C233" s="101"/>
      <c r="D233" s="11">
        <v>16</v>
      </c>
      <c r="E233" s="11"/>
      <c r="F233" s="73"/>
      <c r="G233" s="46"/>
    </row>
    <row r="234" spans="1:7" s="45" customFormat="1" ht="18" customHeight="1" x14ac:dyDescent="0.25">
      <c r="A234" s="119" t="s">
        <v>78</v>
      </c>
      <c r="B234" s="35" t="s">
        <v>83</v>
      </c>
      <c r="C234" s="36"/>
      <c r="D234" s="32">
        <f t="shared" ref="D234:E234" si="56">SUM(D235+D237)</f>
        <v>540.80000000000007</v>
      </c>
      <c r="E234" s="32">
        <f t="shared" si="56"/>
        <v>465.3</v>
      </c>
    </row>
    <row r="235" spans="1:7" s="45" customFormat="1" ht="15" customHeight="1" x14ac:dyDescent="0.25">
      <c r="A235" s="97"/>
      <c r="B235" s="18" t="s">
        <v>139</v>
      </c>
      <c r="C235" s="17" t="s">
        <v>11</v>
      </c>
      <c r="D235" s="16">
        <f>SUM(D236)</f>
        <v>12.5</v>
      </c>
      <c r="E235" s="81">
        <f>SUM(E236)</f>
        <v>0</v>
      </c>
    </row>
    <row r="236" spans="1:7" s="45" customFormat="1" ht="12.75" customHeight="1" x14ac:dyDescent="0.25">
      <c r="A236" s="97"/>
      <c r="B236" s="14" t="s">
        <v>15</v>
      </c>
      <c r="C236" s="6" t="s">
        <v>11</v>
      </c>
      <c r="D236" s="11">
        <v>12.5</v>
      </c>
      <c r="E236" s="11"/>
      <c r="F236" s="70"/>
    </row>
    <row r="237" spans="1:7" s="45" customFormat="1" ht="30.75" customHeight="1" x14ac:dyDescent="0.25">
      <c r="A237" s="97"/>
      <c r="B237" s="30" t="s">
        <v>143</v>
      </c>
      <c r="C237" s="21" t="s">
        <v>18</v>
      </c>
      <c r="D237" s="23">
        <f>SUM(D238:D241)</f>
        <v>528.30000000000007</v>
      </c>
      <c r="E237" s="23">
        <f>SUM(E238:E241)</f>
        <v>465.3</v>
      </c>
    </row>
    <row r="238" spans="1:7" s="45" customFormat="1" ht="12.75" customHeight="1" x14ac:dyDescent="0.25">
      <c r="A238" s="98"/>
      <c r="B238" s="48" t="s">
        <v>19</v>
      </c>
      <c r="C238" s="99" t="s">
        <v>18</v>
      </c>
      <c r="D238" s="11">
        <v>8.1</v>
      </c>
      <c r="E238" s="11">
        <v>8</v>
      </c>
    </row>
    <row r="239" spans="1:7" s="45" customFormat="1" ht="12.75" customHeight="1" x14ac:dyDescent="0.25">
      <c r="A239" s="98"/>
      <c r="B239" s="49" t="s">
        <v>20</v>
      </c>
      <c r="C239" s="100"/>
      <c r="D239" s="11">
        <v>250.4</v>
      </c>
      <c r="E239" s="11">
        <v>240.9</v>
      </c>
      <c r="F239" s="70"/>
    </row>
    <row r="240" spans="1:7" s="45" customFormat="1" ht="12.75" customHeight="1" x14ac:dyDescent="0.25">
      <c r="A240" s="98"/>
      <c r="B240" s="49" t="s">
        <v>10</v>
      </c>
      <c r="C240" s="100"/>
      <c r="D240" s="11">
        <v>249.1</v>
      </c>
      <c r="E240" s="11">
        <v>216.4</v>
      </c>
      <c r="F240" s="70"/>
    </row>
    <row r="241" spans="1:7" s="45" customFormat="1" ht="12.75" customHeight="1" x14ac:dyDescent="0.25">
      <c r="A241" s="98"/>
      <c r="B241" s="50" t="s">
        <v>17</v>
      </c>
      <c r="C241" s="101"/>
      <c r="D241" s="11">
        <v>20.7</v>
      </c>
      <c r="E241" s="11"/>
      <c r="F241" s="70"/>
    </row>
    <row r="242" spans="1:7" s="45" customFormat="1" ht="18" customHeight="1" x14ac:dyDescent="0.25">
      <c r="A242" s="97" t="s">
        <v>80</v>
      </c>
      <c r="B242" s="35" t="s">
        <v>85</v>
      </c>
      <c r="C242" s="36"/>
      <c r="D242" s="32">
        <f t="shared" ref="D242:E242" si="57">SUM(D243+D245)</f>
        <v>1081.8</v>
      </c>
      <c r="E242" s="32">
        <f t="shared" si="57"/>
        <v>925.3</v>
      </c>
      <c r="G242" s="64"/>
    </row>
    <row r="243" spans="1:7" s="45" customFormat="1" ht="15" customHeight="1" x14ac:dyDescent="0.25">
      <c r="A243" s="97"/>
      <c r="B243" s="18" t="s">
        <v>139</v>
      </c>
      <c r="C243" s="17" t="s">
        <v>11</v>
      </c>
      <c r="D243" s="16">
        <f>SUM(D244)</f>
        <v>22</v>
      </c>
      <c r="E243" s="81">
        <f>SUM(E244)</f>
        <v>0</v>
      </c>
      <c r="G243" s="64"/>
    </row>
    <row r="244" spans="1:7" s="45" customFormat="1" ht="12.75" customHeight="1" x14ac:dyDescent="0.25">
      <c r="A244" s="97"/>
      <c r="B244" s="14" t="s">
        <v>15</v>
      </c>
      <c r="C244" s="6"/>
      <c r="D244" s="11">
        <v>22</v>
      </c>
      <c r="E244" s="11"/>
      <c r="F244" s="70"/>
      <c r="G244" s="64"/>
    </row>
    <row r="245" spans="1:7" s="45" customFormat="1" ht="30.75" customHeight="1" x14ac:dyDescent="0.25">
      <c r="A245" s="97"/>
      <c r="B245" s="30" t="s">
        <v>143</v>
      </c>
      <c r="C245" s="21" t="s">
        <v>18</v>
      </c>
      <c r="D245" s="23">
        <f>SUM(D246:D249)</f>
        <v>1059.8</v>
      </c>
      <c r="E245" s="23">
        <f>SUM(E246:E249)</f>
        <v>925.3</v>
      </c>
      <c r="G245" s="64"/>
    </row>
    <row r="246" spans="1:7" s="45" customFormat="1" ht="12.75" customHeight="1" x14ac:dyDescent="0.25">
      <c r="A246" s="98"/>
      <c r="B246" s="48" t="s">
        <v>19</v>
      </c>
      <c r="C246" s="100"/>
      <c r="D246" s="11">
        <v>15.4</v>
      </c>
      <c r="E246" s="11">
        <v>15.2</v>
      </c>
      <c r="G246" s="64"/>
    </row>
    <row r="247" spans="1:7" s="45" customFormat="1" ht="12.75" customHeight="1" x14ac:dyDescent="0.25">
      <c r="A247" s="98"/>
      <c r="B247" s="49" t="s">
        <v>20</v>
      </c>
      <c r="C247" s="100"/>
      <c r="D247" s="11">
        <v>515.4</v>
      </c>
      <c r="E247" s="11">
        <v>495</v>
      </c>
      <c r="F247" s="70"/>
      <c r="G247" s="64"/>
    </row>
    <row r="248" spans="1:7" s="45" customFormat="1" ht="12.75" customHeight="1" x14ac:dyDescent="0.25">
      <c r="A248" s="98"/>
      <c r="B248" s="49" t="s">
        <v>10</v>
      </c>
      <c r="C248" s="100"/>
      <c r="D248" s="11">
        <v>467.9</v>
      </c>
      <c r="E248" s="11">
        <v>415.1</v>
      </c>
      <c r="F248" s="70"/>
      <c r="G248" s="64"/>
    </row>
    <row r="249" spans="1:7" s="45" customFormat="1" ht="12.75" customHeight="1" x14ac:dyDescent="0.25">
      <c r="A249" s="98"/>
      <c r="B249" s="50" t="s">
        <v>17</v>
      </c>
      <c r="C249" s="101"/>
      <c r="D249" s="11">
        <v>61.1</v>
      </c>
      <c r="E249" s="11"/>
      <c r="F249" s="70"/>
      <c r="G249" s="64"/>
    </row>
    <row r="250" spans="1:7" s="45" customFormat="1" ht="18" customHeight="1" x14ac:dyDescent="0.25">
      <c r="A250" s="97" t="s">
        <v>81</v>
      </c>
      <c r="B250" s="35" t="s">
        <v>87</v>
      </c>
      <c r="C250" s="36"/>
      <c r="D250" s="32">
        <f t="shared" ref="D250:E250" si="58">SUM(D251+D253)</f>
        <v>495.4</v>
      </c>
      <c r="E250" s="32">
        <f t="shared" si="58"/>
        <v>435.2</v>
      </c>
      <c r="G250" s="64"/>
    </row>
    <row r="251" spans="1:7" s="45" customFormat="1" ht="15" customHeight="1" x14ac:dyDescent="0.25">
      <c r="A251" s="97"/>
      <c r="B251" s="18" t="s">
        <v>139</v>
      </c>
      <c r="C251" s="17" t="s">
        <v>11</v>
      </c>
      <c r="D251" s="16">
        <f>SUM(D252)</f>
        <v>6</v>
      </c>
      <c r="E251" s="81">
        <f>SUM(E252)</f>
        <v>0</v>
      </c>
      <c r="G251" s="64"/>
    </row>
    <row r="252" spans="1:7" s="45" customFormat="1" ht="12.75" customHeight="1" x14ac:dyDescent="0.25">
      <c r="A252" s="97"/>
      <c r="B252" s="14" t="s">
        <v>15</v>
      </c>
      <c r="C252" s="6"/>
      <c r="D252" s="11">
        <v>6</v>
      </c>
      <c r="E252" s="11"/>
      <c r="G252" s="64"/>
    </row>
    <row r="253" spans="1:7" s="45" customFormat="1" ht="30.75" customHeight="1" x14ac:dyDescent="0.25">
      <c r="A253" s="97"/>
      <c r="B253" s="30" t="s">
        <v>143</v>
      </c>
      <c r="C253" s="21" t="s">
        <v>18</v>
      </c>
      <c r="D253" s="23">
        <f t="shared" ref="D253:E253" si="59">SUM(D254:D257)</f>
        <v>489.4</v>
      </c>
      <c r="E253" s="23">
        <f t="shared" si="59"/>
        <v>435.2</v>
      </c>
      <c r="G253" s="64"/>
    </row>
    <row r="254" spans="1:7" s="45" customFormat="1" ht="12.75" customHeight="1" x14ac:dyDescent="0.25">
      <c r="A254" s="98"/>
      <c r="B254" s="48" t="s">
        <v>19</v>
      </c>
      <c r="C254" s="99"/>
      <c r="D254" s="11">
        <v>15.4</v>
      </c>
      <c r="E254" s="11">
        <v>15.2</v>
      </c>
      <c r="G254" s="64"/>
    </row>
    <row r="255" spans="1:7" s="45" customFormat="1" ht="12.75" customHeight="1" x14ac:dyDescent="0.25">
      <c r="A255" s="98"/>
      <c r="B255" s="49" t="s">
        <v>20</v>
      </c>
      <c r="C255" s="100"/>
      <c r="D255" s="11">
        <v>172.1</v>
      </c>
      <c r="E255" s="11">
        <v>166.2</v>
      </c>
      <c r="F255" s="70"/>
      <c r="G255" s="64"/>
    </row>
    <row r="256" spans="1:7" s="45" customFormat="1" ht="12.75" customHeight="1" x14ac:dyDescent="0.25">
      <c r="A256" s="98"/>
      <c r="B256" s="49" t="s">
        <v>10</v>
      </c>
      <c r="C256" s="100"/>
      <c r="D256" s="11">
        <v>283</v>
      </c>
      <c r="E256" s="11">
        <v>253.8</v>
      </c>
      <c r="F256" s="70"/>
      <c r="G256" s="64"/>
    </row>
    <row r="257" spans="1:7" s="45" customFormat="1" ht="12.75" customHeight="1" x14ac:dyDescent="0.25">
      <c r="A257" s="98"/>
      <c r="B257" s="50" t="s">
        <v>17</v>
      </c>
      <c r="C257" s="101"/>
      <c r="D257" s="11">
        <v>18.899999999999999</v>
      </c>
      <c r="E257" s="11"/>
      <c r="F257" s="73"/>
      <c r="G257" s="64"/>
    </row>
    <row r="258" spans="1:7" s="45" customFormat="1" ht="18" customHeight="1" x14ac:dyDescent="0.25">
      <c r="A258" s="97" t="s">
        <v>82</v>
      </c>
      <c r="B258" s="35" t="s">
        <v>89</v>
      </c>
      <c r="C258" s="36"/>
      <c r="D258" s="32">
        <f>SUM(D259+D261)</f>
        <v>813.5</v>
      </c>
      <c r="E258" s="32">
        <f>SUM(E259+E261)</f>
        <v>701.2</v>
      </c>
      <c r="G258" s="64"/>
    </row>
    <row r="259" spans="1:7" s="45" customFormat="1" ht="15" customHeight="1" x14ac:dyDescent="0.25">
      <c r="A259" s="97"/>
      <c r="B259" s="18" t="s">
        <v>139</v>
      </c>
      <c r="C259" s="17" t="s">
        <v>11</v>
      </c>
      <c r="D259" s="16">
        <f>SUM(D260)</f>
        <v>5</v>
      </c>
      <c r="E259" s="81">
        <f>SUM(E260)</f>
        <v>0</v>
      </c>
      <c r="G259" s="64"/>
    </row>
    <row r="260" spans="1:7" s="45" customFormat="1" ht="12.75" customHeight="1" x14ac:dyDescent="0.25">
      <c r="A260" s="97"/>
      <c r="B260" s="85" t="s">
        <v>15</v>
      </c>
      <c r="C260" s="6"/>
      <c r="D260" s="11">
        <v>5</v>
      </c>
      <c r="E260" s="11"/>
      <c r="F260" s="70"/>
      <c r="G260" s="64"/>
    </row>
    <row r="261" spans="1:7" s="45" customFormat="1" ht="30.75" customHeight="1" x14ac:dyDescent="0.25">
      <c r="A261" s="98"/>
      <c r="B261" s="22" t="s">
        <v>143</v>
      </c>
      <c r="C261" s="21" t="s">
        <v>18</v>
      </c>
      <c r="D261" s="23">
        <f>SUM(D262:D265)</f>
        <v>808.5</v>
      </c>
      <c r="E261" s="23">
        <f>SUM(E262:E265)</f>
        <v>701.2</v>
      </c>
      <c r="G261" s="64"/>
    </row>
    <row r="262" spans="1:7" s="45" customFormat="1" ht="12.75" customHeight="1" x14ac:dyDescent="0.25">
      <c r="A262" s="98"/>
      <c r="B262" s="49" t="s">
        <v>19</v>
      </c>
      <c r="C262" s="100"/>
      <c r="D262" s="11">
        <v>28.3</v>
      </c>
      <c r="E262" s="11">
        <v>20.6</v>
      </c>
      <c r="G262" s="64"/>
    </row>
    <row r="263" spans="1:7" s="45" customFormat="1" ht="12.75" customHeight="1" x14ac:dyDescent="0.25">
      <c r="A263" s="98"/>
      <c r="B263" s="49" t="s">
        <v>20</v>
      </c>
      <c r="C263" s="100"/>
      <c r="D263" s="11">
        <v>269.60000000000002</v>
      </c>
      <c r="E263" s="11">
        <v>261.10000000000002</v>
      </c>
      <c r="F263" s="70"/>
      <c r="G263" s="64"/>
    </row>
    <row r="264" spans="1:7" s="45" customFormat="1" ht="12.75" customHeight="1" x14ac:dyDescent="0.25">
      <c r="A264" s="98"/>
      <c r="B264" s="49" t="s">
        <v>10</v>
      </c>
      <c r="C264" s="100"/>
      <c r="D264" s="11">
        <v>466.4</v>
      </c>
      <c r="E264" s="11">
        <v>419.5</v>
      </c>
      <c r="F264" s="70"/>
      <c r="G264" s="64"/>
    </row>
    <row r="265" spans="1:7" s="45" customFormat="1" ht="12.75" customHeight="1" x14ac:dyDescent="0.25">
      <c r="A265" s="98"/>
      <c r="B265" s="50" t="s">
        <v>17</v>
      </c>
      <c r="C265" s="101"/>
      <c r="D265" s="11">
        <v>44.2</v>
      </c>
      <c r="E265" s="11"/>
      <c r="G265" s="64"/>
    </row>
    <row r="266" spans="1:7" s="45" customFormat="1" ht="18" customHeight="1" x14ac:dyDescent="0.25">
      <c r="A266" s="97" t="s">
        <v>84</v>
      </c>
      <c r="B266" s="35" t="s">
        <v>91</v>
      </c>
      <c r="C266" s="36"/>
      <c r="D266" s="32">
        <f t="shared" ref="D266:E266" si="60">SUM(D267+D269)</f>
        <v>447.1</v>
      </c>
      <c r="E266" s="32">
        <f t="shared" si="60"/>
        <v>391.6</v>
      </c>
      <c r="G266" s="47"/>
    </row>
    <row r="267" spans="1:7" s="45" customFormat="1" ht="15" customHeight="1" x14ac:dyDescent="0.25">
      <c r="A267" s="97"/>
      <c r="B267" s="18" t="s">
        <v>139</v>
      </c>
      <c r="C267" s="17" t="s">
        <v>11</v>
      </c>
      <c r="D267" s="16">
        <f>SUM(D268)</f>
        <v>2.4</v>
      </c>
      <c r="E267" s="81">
        <f>SUM(E268)</f>
        <v>0</v>
      </c>
      <c r="G267" s="47"/>
    </row>
    <row r="268" spans="1:7" s="45" customFormat="1" ht="12.75" customHeight="1" x14ac:dyDescent="0.25">
      <c r="A268" s="97"/>
      <c r="B268" s="85" t="s">
        <v>15</v>
      </c>
      <c r="C268" s="6"/>
      <c r="D268" s="11">
        <v>2.4</v>
      </c>
      <c r="E268" s="11"/>
    </row>
    <row r="269" spans="1:7" s="45" customFormat="1" ht="30.75" customHeight="1" x14ac:dyDescent="0.25">
      <c r="A269" s="98"/>
      <c r="B269" s="22" t="s">
        <v>143</v>
      </c>
      <c r="C269" s="21" t="s">
        <v>18</v>
      </c>
      <c r="D269" s="23">
        <f>SUM(D270:D273)</f>
        <v>444.70000000000005</v>
      </c>
      <c r="E269" s="23">
        <f>SUM(E270:E273)</f>
        <v>391.6</v>
      </c>
    </row>
    <row r="270" spans="1:7" s="45" customFormat="1" ht="12.75" customHeight="1" x14ac:dyDescent="0.25">
      <c r="A270" s="98"/>
      <c r="B270" s="49" t="s">
        <v>19</v>
      </c>
      <c r="C270" s="100"/>
      <c r="D270" s="11">
        <v>25.1</v>
      </c>
      <c r="E270" s="11">
        <v>18.899999999999999</v>
      </c>
    </row>
    <row r="271" spans="1:7" s="45" customFormat="1" ht="12.75" customHeight="1" x14ac:dyDescent="0.25">
      <c r="A271" s="98"/>
      <c r="B271" s="49" t="s">
        <v>20</v>
      </c>
      <c r="C271" s="100"/>
      <c r="D271" s="11">
        <v>147.80000000000001</v>
      </c>
      <c r="E271" s="11">
        <v>142.9</v>
      </c>
      <c r="F271" s="70"/>
    </row>
    <row r="272" spans="1:7" s="45" customFormat="1" ht="12.75" customHeight="1" x14ac:dyDescent="0.25">
      <c r="A272" s="98"/>
      <c r="B272" s="49" t="s">
        <v>10</v>
      </c>
      <c r="C272" s="100"/>
      <c r="D272" s="11">
        <v>255.8</v>
      </c>
      <c r="E272" s="11">
        <v>229.8</v>
      </c>
    </row>
    <row r="273" spans="1:6" s="45" customFormat="1" ht="12.75" customHeight="1" x14ac:dyDescent="0.25">
      <c r="A273" s="98"/>
      <c r="B273" s="50" t="s">
        <v>17</v>
      </c>
      <c r="C273" s="101"/>
      <c r="D273" s="11">
        <v>16</v>
      </c>
      <c r="E273" s="11"/>
      <c r="F273" s="70"/>
    </row>
    <row r="274" spans="1:6" s="45" customFormat="1" ht="18" customHeight="1" x14ac:dyDescent="0.25">
      <c r="A274" s="97" t="s">
        <v>86</v>
      </c>
      <c r="B274" s="35" t="s">
        <v>93</v>
      </c>
      <c r="C274" s="36"/>
      <c r="D274" s="32">
        <f t="shared" ref="D274:E274" si="61">SUM(D275+D277)</f>
        <v>479.4</v>
      </c>
      <c r="E274" s="32">
        <f t="shared" si="61"/>
        <v>413.4</v>
      </c>
    </row>
    <row r="275" spans="1:6" s="45" customFormat="1" ht="15" customHeight="1" x14ac:dyDescent="0.25">
      <c r="A275" s="97"/>
      <c r="B275" s="18" t="s">
        <v>139</v>
      </c>
      <c r="C275" s="17" t="s">
        <v>11</v>
      </c>
      <c r="D275" s="16">
        <f>SUM(D276)</f>
        <v>5</v>
      </c>
      <c r="E275" s="81">
        <f>SUM(E276)</f>
        <v>0</v>
      </c>
    </row>
    <row r="276" spans="1:6" s="45" customFormat="1" ht="12.75" customHeight="1" x14ac:dyDescent="0.25">
      <c r="A276" s="97"/>
      <c r="B276" s="85" t="s">
        <v>15</v>
      </c>
      <c r="C276" s="6"/>
      <c r="D276" s="11">
        <v>5</v>
      </c>
      <c r="E276" s="11"/>
      <c r="F276" s="70"/>
    </row>
    <row r="277" spans="1:6" s="45" customFormat="1" ht="30.75" customHeight="1" x14ac:dyDescent="0.25">
      <c r="A277" s="98"/>
      <c r="B277" s="22" t="s">
        <v>143</v>
      </c>
      <c r="C277" s="21" t="s">
        <v>18</v>
      </c>
      <c r="D277" s="23">
        <f>SUM(D278:D281)</f>
        <v>474.4</v>
      </c>
      <c r="E277" s="23">
        <f>SUM(E278:E281)</f>
        <v>413.4</v>
      </c>
    </row>
    <row r="278" spans="1:6" s="45" customFormat="1" ht="12.75" customHeight="1" x14ac:dyDescent="0.25">
      <c r="A278" s="98"/>
      <c r="B278" s="48" t="s">
        <v>19</v>
      </c>
      <c r="C278" s="125"/>
      <c r="D278" s="11">
        <v>15.6</v>
      </c>
      <c r="E278" s="11">
        <v>15.4</v>
      </c>
    </row>
    <row r="279" spans="1:6" s="45" customFormat="1" ht="12.75" customHeight="1" x14ac:dyDescent="0.25">
      <c r="A279" s="98"/>
      <c r="B279" s="49" t="s">
        <v>20</v>
      </c>
      <c r="C279" s="126"/>
      <c r="D279" s="11">
        <v>175.1</v>
      </c>
      <c r="E279" s="11">
        <v>169.2</v>
      </c>
      <c r="F279" s="70"/>
    </row>
    <row r="280" spans="1:6" s="45" customFormat="1" ht="12.75" customHeight="1" x14ac:dyDescent="0.25">
      <c r="A280" s="98"/>
      <c r="B280" s="49" t="s">
        <v>10</v>
      </c>
      <c r="C280" s="126"/>
      <c r="D280" s="11">
        <v>262.5</v>
      </c>
      <c r="E280" s="11">
        <v>228.8</v>
      </c>
      <c r="F280" s="70"/>
    </row>
    <row r="281" spans="1:6" s="45" customFormat="1" ht="12.75" customHeight="1" x14ac:dyDescent="0.25">
      <c r="A281" s="98"/>
      <c r="B281" s="50" t="s">
        <v>17</v>
      </c>
      <c r="C281" s="127"/>
      <c r="D281" s="11">
        <v>21.2</v>
      </c>
      <c r="E281" s="11"/>
      <c r="F281" s="70"/>
    </row>
    <row r="282" spans="1:6" s="45" customFormat="1" ht="18" customHeight="1" x14ac:dyDescent="0.25">
      <c r="A282" s="97" t="s">
        <v>88</v>
      </c>
      <c r="B282" s="35" t="s">
        <v>95</v>
      </c>
      <c r="C282" s="36"/>
      <c r="D282" s="32">
        <f t="shared" ref="D282:E282" si="62">SUM(D283+D285)</f>
        <v>800.40000000000009</v>
      </c>
      <c r="E282" s="32">
        <f t="shared" si="62"/>
        <v>659.3</v>
      </c>
    </row>
    <row r="283" spans="1:6" s="45" customFormat="1" ht="15" customHeight="1" x14ac:dyDescent="0.25">
      <c r="A283" s="97"/>
      <c r="B283" s="18" t="s">
        <v>139</v>
      </c>
      <c r="C283" s="17" t="s">
        <v>11</v>
      </c>
      <c r="D283" s="16">
        <f>SUM(D284)</f>
        <v>10</v>
      </c>
      <c r="E283" s="81">
        <f>SUM(E284)</f>
        <v>0</v>
      </c>
    </row>
    <row r="284" spans="1:6" s="45" customFormat="1" ht="12.75" customHeight="1" x14ac:dyDescent="0.25">
      <c r="A284" s="97"/>
      <c r="B284" s="14" t="s">
        <v>15</v>
      </c>
      <c r="C284" s="6"/>
      <c r="D284" s="11">
        <v>10</v>
      </c>
      <c r="E284" s="11"/>
    </row>
    <row r="285" spans="1:6" s="45" customFormat="1" ht="30.75" customHeight="1" x14ac:dyDescent="0.25">
      <c r="A285" s="97"/>
      <c r="B285" s="30" t="s">
        <v>143</v>
      </c>
      <c r="C285" s="21" t="s">
        <v>18</v>
      </c>
      <c r="D285" s="23">
        <f>SUM(D286:D289)</f>
        <v>790.40000000000009</v>
      </c>
      <c r="E285" s="23">
        <f>SUM(E286:E289)</f>
        <v>659.3</v>
      </c>
    </row>
    <row r="286" spans="1:6" s="45" customFormat="1" ht="12.75" customHeight="1" x14ac:dyDescent="0.25">
      <c r="A286" s="98"/>
      <c r="B286" s="42" t="s">
        <v>19</v>
      </c>
      <c r="C286" s="125"/>
      <c r="D286" s="11">
        <v>21.8</v>
      </c>
      <c r="E286" s="11">
        <v>16.2</v>
      </c>
    </row>
    <row r="287" spans="1:6" s="45" customFormat="1" ht="12.75" customHeight="1" x14ac:dyDescent="0.25">
      <c r="A287" s="98"/>
      <c r="B287" s="49" t="s">
        <v>20</v>
      </c>
      <c r="C287" s="126"/>
      <c r="D287" s="11">
        <v>297.5</v>
      </c>
      <c r="E287" s="11">
        <v>286.7</v>
      </c>
      <c r="F287" s="70"/>
    </row>
    <row r="288" spans="1:6" s="45" customFormat="1" ht="12.75" customHeight="1" x14ac:dyDescent="0.25">
      <c r="A288" s="98"/>
      <c r="B288" s="49" t="s">
        <v>10</v>
      </c>
      <c r="C288" s="126"/>
      <c r="D288" s="11">
        <v>415.9</v>
      </c>
      <c r="E288" s="11">
        <v>356.4</v>
      </c>
      <c r="F288" s="70"/>
    </row>
    <row r="289" spans="1:7" s="45" customFormat="1" ht="12.75" customHeight="1" x14ac:dyDescent="0.25">
      <c r="A289" s="98"/>
      <c r="B289" s="50" t="s">
        <v>17</v>
      </c>
      <c r="C289" s="127"/>
      <c r="D289" s="11">
        <v>55.2</v>
      </c>
      <c r="E289" s="11"/>
      <c r="F289" s="70"/>
    </row>
    <row r="290" spans="1:7" s="45" customFormat="1" ht="18" customHeight="1" x14ac:dyDescent="0.25">
      <c r="A290" s="108" t="s">
        <v>90</v>
      </c>
      <c r="B290" s="35" t="s">
        <v>97</v>
      </c>
      <c r="C290" s="36"/>
      <c r="D290" s="32">
        <f t="shared" ref="D290:E290" si="63">SUM(D291+D294)</f>
        <v>253.5</v>
      </c>
      <c r="E290" s="32">
        <f t="shared" si="63"/>
        <v>176.3</v>
      </c>
    </row>
    <row r="291" spans="1:7" s="45" customFormat="1" ht="30.75" customHeight="1" x14ac:dyDescent="0.25">
      <c r="A291" s="105"/>
      <c r="B291" s="30" t="s">
        <v>140</v>
      </c>
      <c r="C291" s="21" t="s">
        <v>18</v>
      </c>
      <c r="D291" s="23">
        <f t="shared" ref="D291:E291" si="64">SUM(D292:D293)</f>
        <v>237.6</v>
      </c>
      <c r="E291" s="23">
        <f t="shared" si="64"/>
        <v>171.9</v>
      </c>
    </row>
    <row r="292" spans="1:7" s="45" customFormat="1" ht="12.95" customHeight="1" x14ac:dyDescent="0.25">
      <c r="A292" s="106"/>
      <c r="B292" s="48" t="s">
        <v>10</v>
      </c>
      <c r="C292" s="100"/>
      <c r="D292" s="11">
        <v>222.6</v>
      </c>
      <c r="E292" s="11">
        <v>171.9</v>
      </c>
      <c r="F292" s="70"/>
      <c r="G292" s="70"/>
    </row>
    <row r="293" spans="1:7" s="45" customFormat="1" ht="12.95" customHeight="1" x14ac:dyDescent="0.25">
      <c r="A293" s="106"/>
      <c r="B293" s="50" t="s">
        <v>17</v>
      </c>
      <c r="C293" s="101"/>
      <c r="D293" s="11">
        <v>15</v>
      </c>
      <c r="E293" s="11"/>
      <c r="F293" s="70"/>
    </row>
    <row r="294" spans="1:7" s="45" customFormat="1" ht="15" customHeight="1" x14ac:dyDescent="0.25">
      <c r="A294" s="105"/>
      <c r="B294" s="18" t="s">
        <v>132</v>
      </c>
      <c r="C294" s="21" t="s">
        <v>22</v>
      </c>
      <c r="D294" s="23">
        <f t="shared" ref="D294:E294" si="65">SUM(D295)</f>
        <v>15.9</v>
      </c>
      <c r="E294" s="23">
        <f t="shared" si="65"/>
        <v>4.4000000000000004</v>
      </c>
    </row>
    <row r="295" spans="1:7" s="45" customFormat="1" ht="12.95" customHeight="1" x14ac:dyDescent="0.25">
      <c r="A295" s="119"/>
      <c r="B295" s="12" t="s">
        <v>10</v>
      </c>
      <c r="C295" s="7"/>
      <c r="D295" s="11">
        <v>15.9</v>
      </c>
      <c r="E295" s="11">
        <v>4.4000000000000004</v>
      </c>
    </row>
    <row r="296" spans="1:7" s="45" customFormat="1" ht="18" customHeight="1" x14ac:dyDescent="0.25">
      <c r="A296" s="108" t="s">
        <v>92</v>
      </c>
      <c r="B296" s="31" t="s">
        <v>99</v>
      </c>
      <c r="C296" s="38"/>
      <c r="D296" s="32">
        <f t="shared" ref="D296:E296" si="66">SUM(D297)</f>
        <v>166.5</v>
      </c>
      <c r="E296" s="32">
        <f t="shared" si="66"/>
        <v>156.30000000000001</v>
      </c>
    </row>
    <row r="297" spans="1:7" s="45" customFormat="1" ht="30.75" customHeight="1" x14ac:dyDescent="0.25">
      <c r="A297" s="108"/>
      <c r="B297" s="30" t="s">
        <v>140</v>
      </c>
      <c r="C297" s="21" t="s">
        <v>18</v>
      </c>
      <c r="D297" s="23">
        <f t="shared" ref="D297:E297" si="67">SUM(D298:D299)</f>
        <v>166.5</v>
      </c>
      <c r="E297" s="23">
        <f t="shared" si="67"/>
        <v>156.30000000000001</v>
      </c>
    </row>
    <row r="298" spans="1:7" s="45" customFormat="1" ht="12.75" customHeight="1" x14ac:dyDescent="0.25">
      <c r="A298" s="107"/>
      <c r="B298" s="48" t="s">
        <v>20</v>
      </c>
      <c r="C298" s="99"/>
      <c r="D298" s="11">
        <v>108.4</v>
      </c>
      <c r="E298" s="11">
        <v>106</v>
      </c>
    </row>
    <row r="299" spans="1:7" s="45" customFormat="1" ht="12.75" customHeight="1" x14ac:dyDescent="0.25">
      <c r="A299" s="107"/>
      <c r="B299" s="50" t="s">
        <v>10</v>
      </c>
      <c r="C299" s="101"/>
      <c r="D299" s="11">
        <v>58.1</v>
      </c>
      <c r="E299" s="11">
        <v>50.3</v>
      </c>
      <c r="F299" s="70"/>
    </row>
    <row r="300" spans="1:7" s="45" customFormat="1" ht="18" customHeight="1" x14ac:dyDescent="0.25">
      <c r="A300" s="97" t="s">
        <v>94</v>
      </c>
      <c r="B300" s="84" t="s">
        <v>101</v>
      </c>
      <c r="C300" s="38"/>
      <c r="D300" s="32">
        <f t="shared" ref="D300:E300" si="68">SUM(D301)</f>
        <v>464.79999999999995</v>
      </c>
      <c r="E300" s="32">
        <f t="shared" si="68"/>
        <v>422.8</v>
      </c>
    </row>
    <row r="301" spans="1:7" s="45" customFormat="1" ht="30.75" customHeight="1" x14ac:dyDescent="0.25">
      <c r="A301" s="98"/>
      <c r="B301" s="22" t="s">
        <v>140</v>
      </c>
      <c r="C301" s="21" t="s">
        <v>18</v>
      </c>
      <c r="D301" s="23">
        <f>SUM(D302:D304)</f>
        <v>464.79999999999995</v>
      </c>
      <c r="E301" s="23">
        <f>SUM(E302:E304)</f>
        <v>422.8</v>
      </c>
    </row>
    <row r="302" spans="1:7" s="45" customFormat="1" ht="12.75" customHeight="1" x14ac:dyDescent="0.25">
      <c r="A302" s="98"/>
      <c r="B302" s="49" t="s">
        <v>20</v>
      </c>
      <c r="C302" s="100"/>
      <c r="D302" s="11">
        <v>59.9</v>
      </c>
      <c r="E302" s="11">
        <v>59</v>
      </c>
      <c r="F302" s="70"/>
    </row>
    <row r="303" spans="1:7" s="45" customFormat="1" ht="12.75" customHeight="1" x14ac:dyDescent="0.25">
      <c r="A303" s="98"/>
      <c r="B303" s="49" t="s">
        <v>10</v>
      </c>
      <c r="C303" s="100"/>
      <c r="D303" s="11">
        <v>394.4</v>
      </c>
      <c r="E303" s="11">
        <v>363.8</v>
      </c>
    </row>
    <row r="304" spans="1:7" s="45" customFormat="1" ht="12.75" customHeight="1" x14ac:dyDescent="0.25">
      <c r="A304" s="98"/>
      <c r="B304" s="50" t="s">
        <v>17</v>
      </c>
      <c r="C304" s="101"/>
      <c r="D304" s="11">
        <v>10.5</v>
      </c>
      <c r="E304" s="11"/>
    </row>
    <row r="305" spans="1:6" s="45" customFormat="1" ht="18" customHeight="1" x14ac:dyDescent="0.25">
      <c r="A305" s="97" t="s">
        <v>96</v>
      </c>
      <c r="B305" s="35" t="s">
        <v>103</v>
      </c>
      <c r="C305" s="38"/>
      <c r="D305" s="32">
        <f>SUM(D306)</f>
        <v>1180.5999999999999</v>
      </c>
      <c r="E305" s="32">
        <f>SUM(E306)</f>
        <v>995</v>
      </c>
    </row>
    <row r="306" spans="1:6" s="45" customFormat="1" ht="15" customHeight="1" x14ac:dyDescent="0.25">
      <c r="A306" s="97"/>
      <c r="B306" s="18" t="s">
        <v>132</v>
      </c>
      <c r="C306" s="21" t="s">
        <v>22</v>
      </c>
      <c r="D306" s="23">
        <f>SUM(D307:D310)</f>
        <v>1180.5999999999999</v>
      </c>
      <c r="E306" s="23">
        <f>SUM(E307:E310)</f>
        <v>995</v>
      </c>
    </row>
    <row r="307" spans="1:6" s="45" customFormat="1" ht="12.75" customHeight="1" x14ac:dyDescent="0.25">
      <c r="A307" s="98"/>
      <c r="B307" s="48" t="s">
        <v>19</v>
      </c>
      <c r="C307" s="99"/>
      <c r="D307" s="11">
        <v>43.6</v>
      </c>
      <c r="E307" s="11"/>
    </row>
    <row r="308" spans="1:6" s="45" customFormat="1" ht="12.75" customHeight="1" x14ac:dyDescent="0.25">
      <c r="A308" s="98"/>
      <c r="B308" s="49" t="s">
        <v>64</v>
      </c>
      <c r="C308" s="100"/>
      <c r="D308" s="11">
        <v>7.2</v>
      </c>
      <c r="E308" s="11">
        <v>7.2</v>
      </c>
    </row>
    <row r="309" spans="1:6" s="45" customFormat="1" ht="12.75" customHeight="1" x14ac:dyDescent="0.25">
      <c r="A309" s="98"/>
      <c r="B309" s="49" t="s">
        <v>10</v>
      </c>
      <c r="C309" s="100"/>
      <c r="D309" s="11">
        <v>1128</v>
      </c>
      <c r="E309" s="11">
        <v>987.8</v>
      </c>
      <c r="F309" s="72"/>
    </row>
    <row r="310" spans="1:6" s="45" customFormat="1" ht="12.75" customHeight="1" x14ac:dyDescent="0.25">
      <c r="A310" s="98"/>
      <c r="B310" s="50" t="s">
        <v>17</v>
      </c>
      <c r="C310" s="101"/>
      <c r="D310" s="11">
        <v>1.8</v>
      </c>
      <c r="E310" s="11"/>
      <c r="F310" s="70"/>
    </row>
    <row r="311" spans="1:6" s="45" customFormat="1" ht="18" customHeight="1" x14ac:dyDescent="0.25">
      <c r="A311" s="108" t="s">
        <v>98</v>
      </c>
      <c r="B311" s="35" t="s">
        <v>105</v>
      </c>
      <c r="C311" s="38"/>
      <c r="D311" s="32">
        <f>SUM(D312)</f>
        <v>160.9</v>
      </c>
      <c r="E311" s="32">
        <f>SUM(E312)</f>
        <v>128.5</v>
      </c>
    </row>
    <row r="312" spans="1:6" s="45" customFormat="1" ht="15" customHeight="1" x14ac:dyDescent="0.25">
      <c r="A312" s="105"/>
      <c r="B312" s="18" t="s">
        <v>141</v>
      </c>
      <c r="C312" s="21" t="s">
        <v>22</v>
      </c>
      <c r="D312" s="23">
        <f t="shared" ref="D312:E312" si="69">SUM(D313:D315)</f>
        <v>160.9</v>
      </c>
      <c r="E312" s="23">
        <f t="shared" si="69"/>
        <v>128.5</v>
      </c>
    </row>
    <row r="313" spans="1:6" s="45" customFormat="1" ht="12.75" customHeight="1" x14ac:dyDescent="0.25">
      <c r="A313" s="106"/>
      <c r="B313" s="48" t="s">
        <v>64</v>
      </c>
      <c r="C313" s="99"/>
      <c r="D313" s="11">
        <v>3.1</v>
      </c>
      <c r="E313" s="11">
        <v>3.1</v>
      </c>
    </row>
    <row r="314" spans="1:6" s="45" customFormat="1" ht="12.75" customHeight="1" x14ac:dyDescent="0.25">
      <c r="A314" s="106"/>
      <c r="B314" s="49" t="s">
        <v>10</v>
      </c>
      <c r="C314" s="100"/>
      <c r="D314" s="11">
        <v>154.4</v>
      </c>
      <c r="E314" s="11">
        <v>125.4</v>
      </c>
      <c r="F314" s="70"/>
    </row>
    <row r="315" spans="1:6" s="45" customFormat="1" ht="12.75" customHeight="1" x14ac:dyDescent="0.25">
      <c r="A315" s="106"/>
      <c r="B315" s="50" t="s">
        <v>17</v>
      </c>
      <c r="C315" s="101"/>
      <c r="D315" s="11">
        <v>3.4</v>
      </c>
      <c r="E315" s="11"/>
      <c r="F315" s="70"/>
    </row>
    <row r="316" spans="1:6" s="45" customFormat="1" ht="18" customHeight="1" x14ac:dyDescent="0.25">
      <c r="A316" s="97" t="s">
        <v>100</v>
      </c>
      <c r="B316" s="35" t="s">
        <v>107</v>
      </c>
      <c r="C316" s="38"/>
      <c r="D316" s="32">
        <f t="shared" ref="D316:E316" si="70">SUM(D317)</f>
        <v>198.29999999999998</v>
      </c>
      <c r="E316" s="32">
        <f t="shared" si="70"/>
        <v>149.69999999999999</v>
      </c>
    </row>
    <row r="317" spans="1:6" s="45" customFormat="1" ht="15" customHeight="1" x14ac:dyDescent="0.25">
      <c r="A317" s="97"/>
      <c r="B317" s="18" t="s">
        <v>141</v>
      </c>
      <c r="C317" s="21" t="s">
        <v>22</v>
      </c>
      <c r="D317" s="23">
        <f t="shared" ref="D317" si="71">SUM(D318:D320)</f>
        <v>198.29999999999998</v>
      </c>
      <c r="E317" s="23">
        <f t="shared" ref="E317" si="72">SUM(E318:E320)</f>
        <v>149.69999999999999</v>
      </c>
    </row>
    <row r="318" spans="1:6" s="45" customFormat="1" ht="12.75" customHeight="1" x14ac:dyDescent="0.25">
      <c r="A318" s="98"/>
      <c r="B318" s="48" t="s">
        <v>64</v>
      </c>
      <c r="C318" s="99"/>
      <c r="D318" s="11">
        <v>4.7</v>
      </c>
      <c r="E318" s="11">
        <v>4.7</v>
      </c>
    </row>
    <row r="319" spans="1:6" s="45" customFormat="1" ht="12.75" customHeight="1" x14ac:dyDescent="0.25">
      <c r="A319" s="98"/>
      <c r="B319" s="49" t="s">
        <v>10</v>
      </c>
      <c r="C319" s="100"/>
      <c r="D319" s="11">
        <v>190.6</v>
      </c>
      <c r="E319" s="11">
        <v>145</v>
      </c>
      <c r="F319" s="70"/>
    </row>
    <row r="320" spans="1:6" s="45" customFormat="1" ht="12.75" customHeight="1" x14ac:dyDescent="0.25">
      <c r="A320" s="98"/>
      <c r="B320" s="50" t="s">
        <v>17</v>
      </c>
      <c r="C320" s="101"/>
      <c r="D320" s="11">
        <v>3</v>
      </c>
      <c r="E320" s="11"/>
      <c r="F320" s="70"/>
    </row>
    <row r="321" spans="1:6" s="45" customFormat="1" ht="18" customHeight="1" x14ac:dyDescent="0.25">
      <c r="A321" s="97" t="s">
        <v>102</v>
      </c>
      <c r="B321" s="35" t="s">
        <v>109</v>
      </c>
      <c r="C321" s="36"/>
      <c r="D321" s="32">
        <f t="shared" ref="D321:E321" si="73">SUM(D322)</f>
        <v>174</v>
      </c>
      <c r="E321" s="32">
        <f t="shared" si="73"/>
        <v>141.1</v>
      </c>
    </row>
    <row r="322" spans="1:6" s="45" customFormat="1" ht="15" customHeight="1" x14ac:dyDescent="0.25">
      <c r="A322" s="97"/>
      <c r="B322" s="18" t="s">
        <v>132</v>
      </c>
      <c r="C322" s="21" t="s">
        <v>22</v>
      </c>
      <c r="D322" s="23">
        <f t="shared" ref="D322" si="74">SUM(D323:D325)</f>
        <v>174</v>
      </c>
      <c r="E322" s="23">
        <f t="shared" ref="E322" si="75">SUM(E323:E325)</f>
        <v>141.1</v>
      </c>
    </row>
    <row r="323" spans="1:6" s="45" customFormat="1" ht="12.75" customHeight="1" x14ac:dyDescent="0.25">
      <c r="A323" s="98"/>
      <c r="B323" s="48" t="s">
        <v>64</v>
      </c>
      <c r="C323" s="99"/>
      <c r="D323" s="11">
        <v>1</v>
      </c>
      <c r="E323" s="11">
        <v>1</v>
      </c>
    </row>
    <row r="324" spans="1:6" s="45" customFormat="1" ht="12.75" customHeight="1" x14ac:dyDescent="0.25">
      <c r="A324" s="98"/>
      <c r="B324" s="49" t="s">
        <v>10</v>
      </c>
      <c r="C324" s="100"/>
      <c r="D324" s="11">
        <v>171.2</v>
      </c>
      <c r="E324" s="11">
        <v>140.1</v>
      </c>
      <c r="F324" s="70"/>
    </row>
    <row r="325" spans="1:6" s="45" customFormat="1" ht="12.75" customHeight="1" x14ac:dyDescent="0.25">
      <c r="A325" s="98"/>
      <c r="B325" s="50" t="s">
        <v>17</v>
      </c>
      <c r="C325" s="101"/>
      <c r="D325" s="11">
        <v>1.8</v>
      </c>
      <c r="E325" s="11"/>
    </row>
    <row r="326" spans="1:6" s="45" customFormat="1" ht="18" customHeight="1" x14ac:dyDescent="0.25">
      <c r="A326" s="97" t="s">
        <v>104</v>
      </c>
      <c r="B326" s="35" t="s">
        <v>111</v>
      </c>
      <c r="C326" s="38"/>
      <c r="D326" s="32">
        <f t="shared" ref="D326:E326" si="76">SUM(D327)</f>
        <v>267.3</v>
      </c>
      <c r="E326" s="32">
        <f t="shared" si="76"/>
        <v>215.2</v>
      </c>
    </row>
    <row r="327" spans="1:6" s="45" customFormat="1" ht="15" customHeight="1" x14ac:dyDescent="0.25">
      <c r="A327" s="97"/>
      <c r="B327" s="18" t="s">
        <v>141</v>
      </c>
      <c r="C327" s="21" t="s">
        <v>22</v>
      </c>
      <c r="D327" s="23">
        <f t="shared" ref="D327" si="77">SUM(D328:D330)</f>
        <v>267.3</v>
      </c>
      <c r="E327" s="23">
        <f t="shared" ref="E327" si="78">SUM(E328:E330)</f>
        <v>215.2</v>
      </c>
    </row>
    <row r="328" spans="1:6" s="45" customFormat="1" ht="12.75" customHeight="1" x14ac:dyDescent="0.25">
      <c r="A328" s="98"/>
      <c r="B328" s="48" t="s">
        <v>64</v>
      </c>
      <c r="C328" s="99"/>
      <c r="D328" s="11">
        <v>3.2</v>
      </c>
      <c r="E328" s="11">
        <v>3.2</v>
      </c>
    </row>
    <row r="329" spans="1:6" s="45" customFormat="1" ht="12.75" customHeight="1" x14ac:dyDescent="0.25">
      <c r="A329" s="98"/>
      <c r="B329" s="49" t="s">
        <v>10</v>
      </c>
      <c r="C329" s="100"/>
      <c r="D329" s="11">
        <v>258.8</v>
      </c>
      <c r="E329" s="11">
        <v>212</v>
      </c>
      <c r="F329" s="52"/>
    </row>
    <row r="330" spans="1:6" s="45" customFormat="1" ht="12.75" customHeight="1" x14ac:dyDescent="0.25">
      <c r="A330" s="98"/>
      <c r="B330" s="50" t="s">
        <v>17</v>
      </c>
      <c r="C330" s="101"/>
      <c r="D330" s="11">
        <v>5.3</v>
      </c>
      <c r="E330" s="11"/>
      <c r="F330" s="70"/>
    </row>
    <row r="331" spans="1:6" s="45" customFormat="1" ht="18" customHeight="1" x14ac:dyDescent="0.25">
      <c r="A331" s="97" t="s">
        <v>106</v>
      </c>
      <c r="B331" s="35" t="s">
        <v>113</v>
      </c>
      <c r="C331" s="36"/>
      <c r="D331" s="32">
        <f t="shared" ref="D331:E331" si="79">SUM(D332)</f>
        <v>170.9</v>
      </c>
      <c r="E331" s="32">
        <f t="shared" si="79"/>
        <v>132.4</v>
      </c>
    </row>
    <row r="332" spans="1:6" s="45" customFormat="1" ht="15" customHeight="1" x14ac:dyDescent="0.25">
      <c r="A332" s="97"/>
      <c r="B332" s="18" t="s">
        <v>132</v>
      </c>
      <c r="C332" s="21" t="s">
        <v>22</v>
      </c>
      <c r="D332" s="23">
        <f t="shared" ref="D332" si="80">SUM(D333:D335)</f>
        <v>170.9</v>
      </c>
      <c r="E332" s="23">
        <f t="shared" ref="E332" si="81">SUM(E333:E335)</f>
        <v>132.4</v>
      </c>
    </row>
    <row r="333" spans="1:6" s="45" customFormat="1" ht="12.75" customHeight="1" x14ac:dyDescent="0.25">
      <c r="A333" s="98"/>
      <c r="B333" s="48" t="s">
        <v>64</v>
      </c>
      <c r="C333" s="99"/>
      <c r="D333" s="51">
        <v>0</v>
      </c>
      <c r="E333" s="11"/>
    </row>
    <row r="334" spans="1:6" s="45" customFormat="1" ht="12.75" customHeight="1" x14ac:dyDescent="0.25">
      <c r="A334" s="98"/>
      <c r="B334" s="49" t="s">
        <v>10</v>
      </c>
      <c r="C334" s="100"/>
      <c r="D334" s="11">
        <v>170.1</v>
      </c>
      <c r="E334" s="11">
        <v>132.4</v>
      </c>
      <c r="F334" s="70"/>
    </row>
    <row r="335" spans="1:6" s="45" customFormat="1" ht="12.75" customHeight="1" x14ac:dyDescent="0.25">
      <c r="A335" s="98"/>
      <c r="B335" s="50" t="s">
        <v>17</v>
      </c>
      <c r="C335" s="101"/>
      <c r="D335" s="11">
        <v>0.8</v>
      </c>
      <c r="E335" s="11"/>
    </row>
    <row r="336" spans="1:6" s="45" customFormat="1" ht="18" customHeight="1" x14ac:dyDescent="0.25">
      <c r="A336" s="107" t="s">
        <v>108</v>
      </c>
      <c r="B336" s="35" t="s">
        <v>115</v>
      </c>
      <c r="C336" s="36"/>
      <c r="D336" s="32">
        <f t="shared" ref="D336:E336" si="82">SUM(D337)</f>
        <v>189.4</v>
      </c>
      <c r="E336" s="32">
        <f t="shared" si="82"/>
        <v>150.70000000000002</v>
      </c>
    </row>
    <row r="337" spans="1:6" s="45" customFormat="1" ht="15" customHeight="1" x14ac:dyDescent="0.25">
      <c r="A337" s="106"/>
      <c r="B337" s="18" t="s">
        <v>132</v>
      </c>
      <c r="C337" s="21" t="s">
        <v>22</v>
      </c>
      <c r="D337" s="23">
        <f t="shared" ref="D337" si="83">SUM(D338:D340)</f>
        <v>189.4</v>
      </c>
      <c r="E337" s="23">
        <f t="shared" ref="E337" si="84">SUM(E338:E340)</f>
        <v>150.70000000000002</v>
      </c>
    </row>
    <row r="338" spans="1:6" s="45" customFormat="1" ht="12.75" customHeight="1" x14ac:dyDescent="0.25">
      <c r="A338" s="106"/>
      <c r="B338" s="48" t="s">
        <v>64</v>
      </c>
      <c r="C338" s="99"/>
      <c r="D338" s="11">
        <v>4.4000000000000004</v>
      </c>
      <c r="E338" s="11">
        <v>4.4000000000000004</v>
      </c>
    </row>
    <row r="339" spans="1:6" s="45" customFormat="1" ht="12.75" customHeight="1" x14ac:dyDescent="0.25">
      <c r="A339" s="106"/>
      <c r="B339" s="49" t="s">
        <v>10</v>
      </c>
      <c r="C339" s="100"/>
      <c r="D339" s="11">
        <v>181.5</v>
      </c>
      <c r="E339" s="11">
        <v>146.30000000000001</v>
      </c>
      <c r="F339" s="70"/>
    </row>
    <row r="340" spans="1:6" s="45" customFormat="1" ht="12.75" customHeight="1" x14ac:dyDescent="0.25">
      <c r="A340" s="106"/>
      <c r="B340" s="50" t="s">
        <v>17</v>
      </c>
      <c r="C340" s="101"/>
      <c r="D340" s="11">
        <v>3.5</v>
      </c>
      <c r="E340" s="11"/>
      <c r="F340" s="70"/>
    </row>
    <row r="341" spans="1:6" s="45" customFormat="1" ht="18" customHeight="1" x14ac:dyDescent="0.25">
      <c r="A341" s="97" t="s">
        <v>110</v>
      </c>
      <c r="B341" s="35" t="s">
        <v>117</v>
      </c>
      <c r="C341" s="36"/>
      <c r="D341" s="32">
        <f t="shared" ref="D341:E341" si="85">SUM(D342)</f>
        <v>138.60000000000002</v>
      </c>
      <c r="E341" s="32">
        <f t="shared" si="85"/>
        <v>104.9</v>
      </c>
    </row>
    <row r="342" spans="1:6" s="45" customFormat="1" ht="15" customHeight="1" x14ac:dyDescent="0.25">
      <c r="A342" s="97"/>
      <c r="B342" s="18" t="s">
        <v>141</v>
      </c>
      <c r="C342" s="21" t="s">
        <v>22</v>
      </c>
      <c r="D342" s="23">
        <f t="shared" ref="D342" si="86">SUM(D343:D345)</f>
        <v>138.60000000000002</v>
      </c>
      <c r="E342" s="23">
        <f t="shared" ref="E342" si="87">SUM(E343:E345)</f>
        <v>104.9</v>
      </c>
    </row>
    <row r="343" spans="1:6" s="45" customFormat="1" ht="12.75" customHeight="1" x14ac:dyDescent="0.25">
      <c r="A343" s="98"/>
      <c r="B343" s="48" t="s">
        <v>64</v>
      </c>
      <c r="C343" s="99"/>
      <c r="D343" s="11">
        <v>5.4</v>
      </c>
      <c r="E343" s="11">
        <v>5.4</v>
      </c>
    </row>
    <row r="344" spans="1:6" s="45" customFormat="1" ht="12.75" customHeight="1" x14ac:dyDescent="0.25">
      <c r="A344" s="98"/>
      <c r="B344" s="49" t="s">
        <v>10</v>
      </c>
      <c r="C344" s="100"/>
      <c r="D344" s="11">
        <v>132.80000000000001</v>
      </c>
      <c r="E344" s="11">
        <v>99.5</v>
      </c>
      <c r="F344" s="70"/>
    </row>
    <row r="345" spans="1:6" s="45" customFormat="1" ht="12.75" customHeight="1" x14ac:dyDescent="0.25">
      <c r="A345" s="98"/>
      <c r="B345" s="50" t="s">
        <v>17</v>
      </c>
      <c r="C345" s="101"/>
      <c r="D345" s="11">
        <v>0.4</v>
      </c>
      <c r="E345" s="11"/>
    </row>
    <row r="346" spans="1:6" s="45" customFormat="1" ht="18" customHeight="1" x14ac:dyDescent="0.25">
      <c r="A346" s="97" t="s">
        <v>112</v>
      </c>
      <c r="B346" s="35" t="s">
        <v>119</v>
      </c>
      <c r="C346" s="36"/>
      <c r="D346" s="32">
        <f t="shared" ref="D346:E346" si="88">SUM(D347)</f>
        <v>173.00000000000003</v>
      </c>
      <c r="E346" s="32">
        <f t="shared" si="88"/>
        <v>141.80000000000001</v>
      </c>
    </row>
    <row r="347" spans="1:6" s="45" customFormat="1" ht="15.75" customHeight="1" x14ac:dyDescent="0.25">
      <c r="A347" s="97"/>
      <c r="B347" s="37" t="s">
        <v>149</v>
      </c>
      <c r="C347" s="21" t="s">
        <v>22</v>
      </c>
      <c r="D347" s="23">
        <f t="shared" ref="D347" si="89">SUM(D348:D350)</f>
        <v>173.00000000000003</v>
      </c>
      <c r="E347" s="23">
        <f t="shared" ref="E347" si="90">SUM(E348:E350)</f>
        <v>141.80000000000001</v>
      </c>
    </row>
    <row r="348" spans="1:6" s="45" customFormat="1" ht="12.75" customHeight="1" x14ac:dyDescent="0.25">
      <c r="A348" s="98"/>
      <c r="B348" s="48" t="s">
        <v>64</v>
      </c>
      <c r="C348" s="99"/>
      <c r="D348" s="11">
        <v>1.3</v>
      </c>
      <c r="E348" s="11">
        <v>1.3</v>
      </c>
    </row>
    <row r="349" spans="1:6" s="45" customFormat="1" ht="12.75" customHeight="1" x14ac:dyDescent="0.25">
      <c r="A349" s="98"/>
      <c r="B349" s="49" t="s">
        <v>10</v>
      </c>
      <c r="C349" s="100"/>
      <c r="D349" s="11">
        <v>169.3</v>
      </c>
      <c r="E349" s="11">
        <v>140.5</v>
      </c>
      <c r="F349" s="70"/>
    </row>
    <row r="350" spans="1:6" s="45" customFormat="1" ht="12.75" customHeight="1" x14ac:dyDescent="0.25">
      <c r="A350" s="98"/>
      <c r="B350" s="50" t="s">
        <v>17</v>
      </c>
      <c r="C350" s="101"/>
      <c r="D350" s="11">
        <v>2.4</v>
      </c>
      <c r="E350" s="11"/>
      <c r="F350" s="70"/>
    </row>
    <row r="351" spans="1:6" s="45" customFormat="1" ht="18" customHeight="1" x14ac:dyDescent="0.25">
      <c r="A351" s="97" t="s">
        <v>114</v>
      </c>
      <c r="B351" s="35" t="s">
        <v>121</v>
      </c>
      <c r="C351" s="36"/>
      <c r="D351" s="32">
        <f t="shared" ref="D351:E351" si="91">SUM(D352)</f>
        <v>157.20000000000002</v>
      </c>
      <c r="E351" s="32">
        <f t="shared" si="91"/>
        <v>129.60000000000002</v>
      </c>
    </row>
    <row r="352" spans="1:6" s="45" customFormat="1" ht="15" customHeight="1" x14ac:dyDescent="0.25">
      <c r="A352" s="97"/>
      <c r="B352" s="37" t="s">
        <v>132</v>
      </c>
      <c r="C352" s="21" t="s">
        <v>22</v>
      </c>
      <c r="D352" s="23">
        <f t="shared" ref="D352" si="92">SUM(D353:D355)</f>
        <v>157.20000000000002</v>
      </c>
      <c r="E352" s="23">
        <f t="shared" ref="E352" si="93">SUM(E353:E355)</f>
        <v>129.60000000000002</v>
      </c>
    </row>
    <row r="353" spans="1:6" s="45" customFormat="1" ht="12.75" customHeight="1" x14ac:dyDescent="0.25">
      <c r="A353" s="98"/>
      <c r="B353" s="48" t="s">
        <v>64</v>
      </c>
      <c r="C353" s="99"/>
      <c r="D353" s="11">
        <v>0.3</v>
      </c>
      <c r="E353" s="11">
        <v>0.3</v>
      </c>
    </row>
    <row r="354" spans="1:6" s="45" customFormat="1" ht="12.75" customHeight="1" x14ac:dyDescent="0.25">
      <c r="A354" s="98"/>
      <c r="B354" s="49" t="s">
        <v>10</v>
      </c>
      <c r="C354" s="100"/>
      <c r="D354" s="11">
        <v>155.9</v>
      </c>
      <c r="E354" s="11">
        <v>129.30000000000001</v>
      </c>
      <c r="F354" s="70"/>
    </row>
    <row r="355" spans="1:6" s="45" customFormat="1" ht="12.75" customHeight="1" x14ac:dyDescent="0.25">
      <c r="A355" s="98"/>
      <c r="B355" s="50" t="s">
        <v>17</v>
      </c>
      <c r="C355" s="101"/>
      <c r="D355" s="11">
        <v>1</v>
      </c>
      <c r="E355" s="11"/>
      <c r="F355" s="70"/>
    </row>
    <row r="356" spans="1:6" s="45" customFormat="1" ht="18" customHeight="1" x14ac:dyDescent="0.25">
      <c r="A356" s="97" t="s">
        <v>116</v>
      </c>
      <c r="B356" s="35" t="s">
        <v>123</v>
      </c>
      <c r="C356" s="36"/>
      <c r="D356" s="32">
        <f t="shared" ref="D356:E356" si="94">SUM(D357)</f>
        <v>168.4</v>
      </c>
      <c r="E356" s="32">
        <f t="shared" si="94"/>
        <v>109.1</v>
      </c>
    </row>
    <row r="357" spans="1:6" s="45" customFormat="1" ht="15" customHeight="1" x14ac:dyDescent="0.25">
      <c r="A357" s="97"/>
      <c r="B357" s="37" t="s">
        <v>132</v>
      </c>
      <c r="C357" s="21" t="s">
        <v>22</v>
      </c>
      <c r="D357" s="23">
        <f t="shared" ref="D357" si="95">SUM(D358:D360)</f>
        <v>168.4</v>
      </c>
      <c r="E357" s="23">
        <f t="shared" ref="E357" si="96">SUM(E358:E360)</f>
        <v>109.1</v>
      </c>
    </row>
    <row r="358" spans="1:6" s="45" customFormat="1" ht="12.75" customHeight="1" x14ac:dyDescent="0.25">
      <c r="A358" s="98"/>
      <c r="B358" s="48" t="s">
        <v>64</v>
      </c>
      <c r="C358" s="99"/>
      <c r="D358" s="11">
        <v>1.8</v>
      </c>
      <c r="E358" s="11">
        <v>1.8</v>
      </c>
    </row>
    <row r="359" spans="1:6" s="45" customFormat="1" ht="12.75" customHeight="1" x14ac:dyDescent="0.25">
      <c r="A359" s="98"/>
      <c r="B359" s="49" t="s">
        <v>10</v>
      </c>
      <c r="C359" s="100"/>
      <c r="D359" s="11">
        <v>149.1</v>
      </c>
      <c r="E359" s="11">
        <v>107.3</v>
      </c>
    </row>
    <row r="360" spans="1:6" s="45" customFormat="1" ht="12.75" customHeight="1" x14ac:dyDescent="0.25">
      <c r="A360" s="98"/>
      <c r="B360" s="50" t="s">
        <v>17</v>
      </c>
      <c r="C360" s="101"/>
      <c r="D360" s="11">
        <v>17.5</v>
      </c>
      <c r="E360" s="11"/>
    </row>
    <row r="361" spans="1:6" s="45" customFormat="1" ht="18" customHeight="1" x14ac:dyDescent="0.25">
      <c r="A361" s="97" t="s">
        <v>118</v>
      </c>
      <c r="B361" s="35" t="s">
        <v>125</v>
      </c>
      <c r="C361" s="36"/>
      <c r="D361" s="32">
        <f t="shared" ref="D361:E361" si="97">SUM(D362)</f>
        <v>161.80000000000001</v>
      </c>
      <c r="E361" s="32">
        <f t="shared" si="97"/>
        <v>131.4</v>
      </c>
    </row>
    <row r="362" spans="1:6" s="45" customFormat="1" ht="15" customHeight="1" x14ac:dyDescent="0.25">
      <c r="A362" s="97"/>
      <c r="B362" s="37" t="s">
        <v>132</v>
      </c>
      <c r="C362" s="21" t="s">
        <v>22</v>
      </c>
      <c r="D362" s="23">
        <f t="shared" ref="D362" si="98">SUM(D363:D365)</f>
        <v>161.80000000000001</v>
      </c>
      <c r="E362" s="23">
        <f t="shared" ref="E362" si="99">SUM(E363:E365)</f>
        <v>131.4</v>
      </c>
    </row>
    <row r="363" spans="1:6" s="45" customFormat="1" ht="12.75" customHeight="1" x14ac:dyDescent="0.25">
      <c r="A363" s="98"/>
      <c r="B363" s="48" t="s">
        <v>64</v>
      </c>
      <c r="C363" s="99"/>
      <c r="D363" s="11">
        <v>3.1</v>
      </c>
      <c r="E363" s="11">
        <v>3.1</v>
      </c>
    </row>
    <row r="364" spans="1:6" s="45" customFormat="1" ht="12.75" customHeight="1" x14ac:dyDescent="0.25">
      <c r="A364" s="98"/>
      <c r="B364" s="49" t="s">
        <v>10</v>
      </c>
      <c r="C364" s="100"/>
      <c r="D364" s="11">
        <v>157.4</v>
      </c>
      <c r="E364" s="11">
        <v>128.30000000000001</v>
      </c>
      <c r="F364" s="70"/>
    </row>
    <row r="365" spans="1:6" s="45" customFormat="1" ht="12.75" customHeight="1" x14ac:dyDescent="0.25">
      <c r="A365" s="98"/>
      <c r="B365" s="50" t="s">
        <v>17</v>
      </c>
      <c r="C365" s="101"/>
      <c r="D365" s="11">
        <v>1.3</v>
      </c>
      <c r="E365" s="11"/>
      <c r="F365" s="70"/>
    </row>
    <row r="366" spans="1:6" s="45" customFormat="1" ht="18" customHeight="1" x14ac:dyDescent="0.25">
      <c r="A366" s="97" t="s">
        <v>120</v>
      </c>
      <c r="B366" s="35" t="s">
        <v>126</v>
      </c>
      <c r="C366" s="36"/>
      <c r="D366" s="32">
        <f t="shared" ref="D366:E366" si="100">SUM(D367)</f>
        <v>127.4</v>
      </c>
      <c r="E366" s="32">
        <f t="shared" si="100"/>
        <v>104.1</v>
      </c>
    </row>
    <row r="367" spans="1:6" s="45" customFormat="1" ht="15" customHeight="1" x14ac:dyDescent="0.25">
      <c r="A367" s="97"/>
      <c r="B367" s="37" t="s">
        <v>132</v>
      </c>
      <c r="C367" s="21" t="s">
        <v>22</v>
      </c>
      <c r="D367" s="23">
        <f t="shared" ref="D367" si="101">SUM(D368:D370)</f>
        <v>127.4</v>
      </c>
      <c r="E367" s="23">
        <f t="shared" ref="E367" si="102">SUM(E368:E370)</f>
        <v>104.1</v>
      </c>
    </row>
    <row r="368" spans="1:6" s="45" customFormat="1" ht="12.75" customHeight="1" x14ac:dyDescent="0.25">
      <c r="A368" s="98"/>
      <c r="B368" s="48" t="s">
        <v>64</v>
      </c>
      <c r="C368" s="99" t="s">
        <v>22</v>
      </c>
      <c r="D368" s="11">
        <v>6.3</v>
      </c>
      <c r="E368" s="11">
        <v>6.3</v>
      </c>
    </row>
    <row r="369" spans="1:6" s="45" customFormat="1" ht="12.75" customHeight="1" x14ac:dyDescent="0.25">
      <c r="A369" s="98"/>
      <c r="B369" s="49" t="s">
        <v>10</v>
      </c>
      <c r="C369" s="100"/>
      <c r="D369" s="11">
        <v>120.9</v>
      </c>
      <c r="E369" s="11">
        <v>97.8</v>
      </c>
      <c r="F369" s="70"/>
    </row>
    <row r="370" spans="1:6" s="45" customFormat="1" ht="12.75" customHeight="1" x14ac:dyDescent="0.25">
      <c r="A370" s="98"/>
      <c r="B370" s="50" t="s">
        <v>17</v>
      </c>
      <c r="C370" s="101"/>
      <c r="D370" s="11">
        <v>0.2</v>
      </c>
      <c r="E370" s="11"/>
      <c r="F370" s="70"/>
    </row>
    <row r="371" spans="1:6" s="45" customFormat="1" ht="18" customHeight="1" x14ac:dyDescent="0.25">
      <c r="A371" s="97" t="s">
        <v>122</v>
      </c>
      <c r="B371" s="35" t="s">
        <v>127</v>
      </c>
      <c r="C371" s="36"/>
      <c r="D371" s="32">
        <f t="shared" ref="D371:E371" si="103">SUM(D372+D374)</f>
        <v>2296.2000000000003</v>
      </c>
      <c r="E371" s="32">
        <f t="shared" si="103"/>
        <v>1917.5000000000002</v>
      </c>
    </row>
    <row r="372" spans="1:6" s="45" customFormat="1" ht="15" customHeight="1" x14ac:dyDescent="0.25">
      <c r="A372" s="97"/>
      <c r="B372" s="18" t="s">
        <v>139</v>
      </c>
      <c r="C372" s="17" t="s">
        <v>11</v>
      </c>
      <c r="D372" s="16">
        <f>SUM(D373)</f>
        <v>168</v>
      </c>
      <c r="E372" s="16">
        <f>SUM(E373)</f>
        <v>164.4</v>
      </c>
    </row>
    <row r="373" spans="1:6" s="45" customFormat="1" ht="12.75" customHeight="1" x14ac:dyDescent="0.25">
      <c r="A373" s="97"/>
      <c r="B373" s="14" t="s">
        <v>15</v>
      </c>
      <c r="C373" s="6"/>
      <c r="D373" s="11">
        <v>168</v>
      </c>
      <c r="E373" s="11">
        <v>164.4</v>
      </c>
      <c r="F373" s="72"/>
    </row>
    <row r="374" spans="1:6" s="45" customFormat="1" ht="15" customHeight="1" x14ac:dyDescent="0.25">
      <c r="A374" s="97"/>
      <c r="B374" s="39" t="s">
        <v>147</v>
      </c>
      <c r="C374" s="17" t="s">
        <v>25</v>
      </c>
      <c r="D374" s="23">
        <f>SUM(D375:D380)</f>
        <v>2128.2000000000003</v>
      </c>
      <c r="E374" s="23">
        <f>SUM(E375:E380)</f>
        <v>1753.1000000000001</v>
      </c>
    </row>
    <row r="375" spans="1:6" s="45" customFormat="1" ht="12.75" customHeight="1" x14ac:dyDescent="0.25">
      <c r="A375" s="98"/>
      <c r="B375" s="48" t="s">
        <v>14</v>
      </c>
      <c r="C375" s="99"/>
      <c r="D375" s="11">
        <v>80.2</v>
      </c>
      <c r="E375" s="11">
        <v>71.099999999999994</v>
      </c>
      <c r="F375" s="72"/>
    </row>
    <row r="376" spans="1:6" s="45" customFormat="1" ht="12.75" customHeight="1" x14ac:dyDescent="0.25">
      <c r="A376" s="98"/>
      <c r="B376" s="49" t="s">
        <v>19</v>
      </c>
      <c r="C376" s="100"/>
      <c r="D376" s="11">
        <v>204.3</v>
      </c>
      <c r="E376" s="11">
        <v>198.6</v>
      </c>
      <c r="F376" s="70"/>
    </row>
    <row r="377" spans="1:6" s="45" customFormat="1" ht="12.75" customHeight="1" x14ac:dyDescent="0.25">
      <c r="A377" s="98"/>
      <c r="B377" s="57" t="s">
        <v>15</v>
      </c>
      <c r="C377" s="100"/>
      <c r="D377" s="11">
        <v>210.2</v>
      </c>
      <c r="E377" s="11">
        <v>202.7</v>
      </c>
      <c r="F377" s="72"/>
    </row>
    <row r="378" spans="1:6" s="45" customFormat="1" ht="12.75" customHeight="1" x14ac:dyDescent="0.25">
      <c r="A378" s="98"/>
      <c r="B378" s="49" t="s">
        <v>10</v>
      </c>
      <c r="C378" s="100"/>
      <c r="D378" s="11">
        <v>1095.4000000000001</v>
      </c>
      <c r="E378" s="11">
        <v>943.5</v>
      </c>
      <c r="F378" s="52"/>
    </row>
    <row r="379" spans="1:6" s="45" customFormat="1" ht="12.75" customHeight="1" x14ac:dyDescent="0.25">
      <c r="A379" s="98"/>
      <c r="B379" s="49" t="s">
        <v>26</v>
      </c>
      <c r="C379" s="100"/>
      <c r="D379" s="11">
        <v>325.8</v>
      </c>
      <c r="E379" s="11">
        <v>309.5</v>
      </c>
      <c r="F379" s="52"/>
    </row>
    <row r="380" spans="1:6" s="45" customFormat="1" ht="12.75" customHeight="1" x14ac:dyDescent="0.25">
      <c r="A380" s="98"/>
      <c r="B380" s="50" t="s">
        <v>17</v>
      </c>
      <c r="C380" s="101"/>
      <c r="D380" s="11">
        <v>212.3</v>
      </c>
      <c r="E380" s="11">
        <v>27.7</v>
      </c>
      <c r="F380" s="72"/>
    </row>
    <row r="381" spans="1:6" s="45" customFormat="1" ht="18" customHeight="1" x14ac:dyDescent="0.25">
      <c r="A381" s="108" t="s">
        <v>124</v>
      </c>
      <c r="B381" s="84" t="s">
        <v>128</v>
      </c>
      <c r="C381" s="36"/>
      <c r="D381" s="32">
        <f t="shared" ref="D381:E381" si="104">SUM(D382)</f>
        <v>432</v>
      </c>
      <c r="E381" s="32">
        <f t="shared" si="104"/>
        <v>342.8</v>
      </c>
    </row>
    <row r="382" spans="1:6" s="45" customFormat="1" ht="15" customHeight="1" x14ac:dyDescent="0.25">
      <c r="A382" s="107"/>
      <c r="B382" s="22" t="s">
        <v>142</v>
      </c>
      <c r="C382" s="21" t="s">
        <v>27</v>
      </c>
      <c r="D382" s="23">
        <f>SUM(D383:D384)</f>
        <v>432</v>
      </c>
      <c r="E382" s="23">
        <f>SUM(E383:E384)</f>
        <v>342.8</v>
      </c>
    </row>
    <row r="383" spans="1:6" s="45" customFormat="1" ht="12.75" customHeight="1" x14ac:dyDescent="0.25">
      <c r="A383" s="107"/>
      <c r="B383" s="49" t="s">
        <v>15</v>
      </c>
      <c r="C383" s="100"/>
      <c r="D383" s="65">
        <v>427.6</v>
      </c>
      <c r="E383" s="65">
        <v>342.8</v>
      </c>
    </row>
    <row r="384" spans="1:6" s="45" customFormat="1" ht="12.75" customHeight="1" x14ac:dyDescent="0.25">
      <c r="A384" s="107"/>
      <c r="B384" s="50" t="s">
        <v>10</v>
      </c>
      <c r="C384" s="100"/>
      <c r="D384" s="65">
        <v>4.4000000000000004</v>
      </c>
      <c r="E384" s="65"/>
    </row>
    <row r="385" spans="1:7" s="45" customFormat="1" ht="21" customHeight="1" x14ac:dyDescent="0.25">
      <c r="A385" s="130" t="s">
        <v>129</v>
      </c>
      <c r="B385" s="131"/>
      <c r="C385" s="8"/>
      <c r="D385" s="9">
        <f>SUM(D430+D426+D420+D413+D408+D401+D394+D386)</f>
        <v>49252.3</v>
      </c>
      <c r="E385" s="9">
        <f>SUM(E430+E426+E420+E413+E408+E401+E394+E386)</f>
        <v>27042.5</v>
      </c>
      <c r="G385" s="82"/>
    </row>
    <row r="386" spans="1:7" s="45" customFormat="1" ht="15" customHeight="1" x14ac:dyDescent="0.25">
      <c r="A386" s="132" t="s">
        <v>130</v>
      </c>
      <c r="B386" s="132"/>
      <c r="C386" s="66" t="s">
        <v>11</v>
      </c>
      <c r="D386" s="10">
        <f>SUM(D387:D393)</f>
        <v>9426.7000000000007</v>
      </c>
      <c r="E386" s="10">
        <f>SUM(E387:E393)</f>
        <v>6378.4</v>
      </c>
      <c r="G386" s="82"/>
    </row>
    <row r="387" spans="1:7" s="45" customFormat="1" ht="12.75" customHeight="1" x14ac:dyDescent="0.25">
      <c r="A387" s="132"/>
      <c r="B387" s="63" t="s">
        <v>14</v>
      </c>
      <c r="C387" s="135"/>
      <c r="D387" s="11">
        <f>SUM(D16)</f>
        <v>20</v>
      </c>
      <c r="E387" s="11"/>
      <c r="G387" s="82"/>
    </row>
    <row r="388" spans="1:7" s="45" customFormat="1" ht="12.75" customHeight="1" x14ac:dyDescent="0.25">
      <c r="A388" s="128"/>
      <c r="B388" s="14" t="s">
        <v>15</v>
      </c>
      <c r="C388" s="136"/>
      <c r="D388" s="11">
        <f>SUM(D17+D157+D162+D169+D176+D183+D190+D198+D206+D213+D220+D228+D244+D252+D260+D268+D276+D284+D373+D236)</f>
        <v>3476.2000000000003</v>
      </c>
      <c r="E388" s="11">
        <f>SUM(E17+E157+E162+E169+E176+E183+E190+E198+E206+E213+E220+E228+E244+E252+E260+E268+E276+E284+E373+E236)</f>
        <v>2107.6999999999998</v>
      </c>
      <c r="G388" s="82"/>
    </row>
    <row r="389" spans="1:7" s="45" customFormat="1" ht="12.75" customHeight="1" x14ac:dyDescent="0.25">
      <c r="A389" s="128"/>
      <c r="B389" s="48" t="s">
        <v>64</v>
      </c>
      <c r="C389" s="136"/>
      <c r="D389" s="11">
        <f>SUM(D158)</f>
        <v>1.3</v>
      </c>
      <c r="E389" s="11">
        <f>SUM(E158)</f>
        <v>1.3</v>
      </c>
      <c r="G389" s="82"/>
    </row>
    <row r="390" spans="1:7" s="45" customFormat="1" ht="12.75" customHeight="1" x14ac:dyDescent="0.25">
      <c r="A390" s="128"/>
      <c r="B390" s="92" t="s">
        <v>152</v>
      </c>
      <c r="C390" s="136"/>
      <c r="D390" s="11">
        <f>SUM(D18)</f>
        <v>0.3</v>
      </c>
      <c r="E390" s="11"/>
      <c r="G390" s="82"/>
    </row>
    <row r="391" spans="1:7" s="45" customFormat="1" ht="12.75" customHeight="1" x14ac:dyDescent="0.25">
      <c r="A391" s="128"/>
      <c r="B391" s="67" t="s">
        <v>10</v>
      </c>
      <c r="C391" s="136"/>
      <c r="D391" s="11">
        <f>SUM(D20+D61+D69+D77+D85+D93+D101+D109+D117+D125+D133+D141+D149+D159+D13)</f>
        <v>5784.2</v>
      </c>
      <c r="E391" s="11">
        <f>SUM(E20+E61+E69+E77+E85+E93+E101+E109+E117+E125+E133+E141+E149+E159+E13)</f>
        <v>4269.3999999999996</v>
      </c>
      <c r="G391" s="82"/>
    </row>
    <row r="392" spans="1:7" s="45" customFormat="1" ht="12.75" customHeight="1" x14ac:dyDescent="0.25">
      <c r="A392" s="128"/>
      <c r="B392" s="49" t="s">
        <v>16</v>
      </c>
      <c r="C392" s="136"/>
      <c r="D392" s="11">
        <f>SUM(D19)</f>
        <v>112.2</v>
      </c>
      <c r="E392" s="11"/>
      <c r="G392" s="82"/>
    </row>
    <row r="393" spans="1:7" s="45" customFormat="1" ht="12.95" customHeight="1" x14ac:dyDescent="0.25">
      <c r="A393" s="138"/>
      <c r="B393" s="12" t="s">
        <v>17</v>
      </c>
      <c r="C393" s="137"/>
      <c r="D393" s="11">
        <f>SUM(D21)</f>
        <v>32.5</v>
      </c>
      <c r="E393" s="11"/>
      <c r="G393" s="82"/>
    </row>
    <row r="394" spans="1:7" s="45" customFormat="1" ht="15" customHeight="1" x14ac:dyDescent="0.25">
      <c r="A394" s="128" t="s">
        <v>131</v>
      </c>
      <c r="B394" s="128"/>
      <c r="C394" s="66" t="s">
        <v>18</v>
      </c>
      <c r="D394" s="10">
        <f>SUM(D395:D400)</f>
        <v>18479.099999999999</v>
      </c>
      <c r="E394" s="10">
        <f>SUM(E395:E400)</f>
        <v>15287.099999999999</v>
      </c>
      <c r="G394" s="82"/>
    </row>
    <row r="395" spans="1:7" s="45" customFormat="1" ht="12.95" customHeight="1" x14ac:dyDescent="0.25">
      <c r="A395" s="93"/>
      <c r="B395" s="12" t="s">
        <v>14</v>
      </c>
      <c r="C395" s="132"/>
      <c r="D395" s="11">
        <f>SUM(D23)</f>
        <v>125.2</v>
      </c>
      <c r="E395" s="11">
        <f>SUM(E23)</f>
        <v>0</v>
      </c>
      <c r="G395" s="82"/>
    </row>
    <row r="396" spans="1:7" s="45" customFormat="1" ht="12.95" customHeight="1" x14ac:dyDescent="0.25">
      <c r="A396" s="94"/>
      <c r="B396" s="12" t="s">
        <v>19</v>
      </c>
      <c r="C396" s="128"/>
      <c r="D396" s="11">
        <f>SUM(D24+D200+D222+D262+D270+D286+D238+D246+D254+D278)</f>
        <v>319.5</v>
      </c>
      <c r="E396" s="11">
        <f>SUM(E24+E200+E222+E262+E270+E286+E238+E246+E254+E278)</f>
        <v>114.60000000000001</v>
      </c>
      <c r="G396" s="82"/>
    </row>
    <row r="397" spans="1:7" s="45" customFormat="1" ht="12.95" customHeight="1" x14ac:dyDescent="0.25">
      <c r="A397" s="94"/>
      <c r="B397" s="12" t="s">
        <v>64</v>
      </c>
      <c r="C397" s="128"/>
      <c r="D397" s="11">
        <f>SUM(D230+D192+D26)</f>
        <v>30.1</v>
      </c>
      <c r="E397" s="11">
        <f>SUM(E230+E192)</f>
        <v>6.9</v>
      </c>
      <c r="G397" s="82"/>
    </row>
    <row r="398" spans="1:7" s="45" customFormat="1" ht="12.95" customHeight="1" x14ac:dyDescent="0.25">
      <c r="A398" s="94"/>
      <c r="B398" s="12" t="s">
        <v>20</v>
      </c>
      <c r="C398" s="128"/>
      <c r="D398" s="11">
        <f>SUM(D25+D164+D171+D178+D185+D201+D193+D215+D208+D223+D231+D239+D247+D255+D263+D271+D279+D287+D298+D302)</f>
        <v>9387.7999999999993</v>
      </c>
      <c r="E398" s="11">
        <f>SUM(E25+E164+E171+E178+E185+E201+E193+E215+E208+E223+E231+E239+E247+E255+E263+E271+E279+E287+E298+E302)</f>
        <v>8978.7999999999993</v>
      </c>
      <c r="G398" s="82"/>
    </row>
    <row r="399" spans="1:7" s="45" customFormat="1" ht="12.95" customHeight="1" x14ac:dyDescent="0.25">
      <c r="A399" s="94"/>
      <c r="B399" s="12" t="s">
        <v>10</v>
      </c>
      <c r="C399" s="128"/>
      <c r="D399" s="11">
        <f>SUM(D28+D165+D172+D179+D186+D194+D202+D216+D224+D232+D240+D248+D256+D264+D272+D280+D288+D292+D299+D303+D209)</f>
        <v>8234</v>
      </c>
      <c r="E399" s="11">
        <f>SUM(E28+E165+E172+E179+E186+E194+E202+E216+E224+E232+E240+E248+E256+E264+E272+E280+E288+E292+E299+E303+E209)</f>
        <v>6186.8</v>
      </c>
      <c r="G399" s="82"/>
    </row>
    <row r="400" spans="1:7" s="45" customFormat="1" ht="12.95" customHeight="1" x14ac:dyDescent="0.25">
      <c r="A400" s="94"/>
      <c r="B400" s="69" t="s">
        <v>17</v>
      </c>
      <c r="C400" s="128"/>
      <c r="D400" s="11">
        <f>SUM(D166+D173+D180+D187+D195+D203+D210+D217+D225+D233+D241+D249+D257+D265+D273+D281+D289+D293+D304)</f>
        <v>382.5</v>
      </c>
      <c r="E400" s="11"/>
    </row>
    <row r="401" spans="1:5" s="45" customFormat="1" ht="15" customHeight="1" x14ac:dyDescent="0.25">
      <c r="A401" s="133" t="s">
        <v>132</v>
      </c>
      <c r="B401" s="134"/>
      <c r="C401" s="88" t="s">
        <v>22</v>
      </c>
      <c r="D401" s="10">
        <f>SUM(D402:D407)</f>
        <v>4200.2</v>
      </c>
      <c r="E401" s="10">
        <f>SUM(E402:E407)</f>
        <v>2746.8000000000011</v>
      </c>
    </row>
    <row r="402" spans="1:5" s="45" customFormat="1" ht="12.75" customHeight="1" x14ac:dyDescent="0.25">
      <c r="A402" s="128"/>
      <c r="B402" s="89" t="s">
        <v>14</v>
      </c>
      <c r="C402" s="135"/>
      <c r="D402" s="11">
        <f>SUM(D30)</f>
        <v>142.5</v>
      </c>
      <c r="E402" s="11">
        <f>SUM(E30)</f>
        <v>10</v>
      </c>
    </row>
    <row r="403" spans="1:5" s="45" customFormat="1" ht="12.75" customHeight="1" x14ac:dyDescent="0.25">
      <c r="A403" s="128"/>
      <c r="B403" s="12" t="s">
        <v>21</v>
      </c>
      <c r="C403" s="136"/>
      <c r="D403" s="11">
        <f>SUM(D31)</f>
        <v>30.3</v>
      </c>
      <c r="E403" s="11"/>
    </row>
    <row r="404" spans="1:5" s="45" customFormat="1" ht="12.75" customHeight="1" x14ac:dyDescent="0.25">
      <c r="A404" s="128"/>
      <c r="B404" s="12" t="s">
        <v>19</v>
      </c>
      <c r="C404" s="136"/>
      <c r="D404" s="11">
        <f>SUM(D307)</f>
        <v>43.6</v>
      </c>
      <c r="E404" s="11"/>
    </row>
    <row r="405" spans="1:5" s="45" customFormat="1" ht="12.95" customHeight="1" x14ac:dyDescent="0.25">
      <c r="A405" s="128"/>
      <c r="B405" s="12" t="s">
        <v>64</v>
      </c>
      <c r="C405" s="136"/>
      <c r="D405" s="11">
        <f>SUM(D308+D313+D318+D323+D328+D333+D338+D343+D348+D353+D358+D363+D368)</f>
        <v>41.8</v>
      </c>
      <c r="E405" s="11">
        <f>SUM(E308+E313+E318+E323+E328+E333+E338+E343+E348+E353+E358+E363+E368)</f>
        <v>41.8</v>
      </c>
    </row>
    <row r="406" spans="1:5" s="45" customFormat="1" ht="12.95" customHeight="1" x14ac:dyDescent="0.25">
      <c r="A406" s="128"/>
      <c r="B406" s="12" t="s">
        <v>10</v>
      </c>
      <c r="C406" s="136"/>
      <c r="D406" s="11">
        <f>SUM(D32+D295+D309+D314+D319+D324+D329+D334+D339+D344+D349+D354+D359+D364+D369)</f>
        <v>3899.6000000000004</v>
      </c>
      <c r="E406" s="11">
        <f>SUM(E32+E295+E309+E314+E319+E324+E329+E334+E339+E344+E349+E354+E359+E364+E369)</f>
        <v>2695.0000000000009</v>
      </c>
    </row>
    <row r="407" spans="1:5" s="45" customFormat="1" ht="12.95" customHeight="1" x14ac:dyDescent="0.25">
      <c r="A407" s="138"/>
      <c r="B407" s="12" t="s">
        <v>17</v>
      </c>
      <c r="C407" s="137"/>
      <c r="D407" s="11">
        <f>SUM(D310+D315+D320+D325+D330+D335+D340+D345+D350+D355+D360+D365+D370)</f>
        <v>42.4</v>
      </c>
      <c r="E407" s="11"/>
    </row>
    <row r="408" spans="1:5" s="45" customFormat="1" ht="15" customHeight="1" x14ac:dyDescent="0.25">
      <c r="A408" s="128" t="s">
        <v>133</v>
      </c>
      <c r="B408" s="128"/>
      <c r="C408" s="66" t="s">
        <v>23</v>
      </c>
      <c r="D408" s="10">
        <f>SUM(D409:D412)</f>
        <v>5571.6000000000013</v>
      </c>
      <c r="E408" s="10">
        <f>SUM(E409:E412)</f>
        <v>140.6</v>
      </c>
    </row>
    <row r="409" spans="1:5" s="45" customFormat="1" ht="12.75" customHeight="1" x14ac:dyDescent="0.25">
      <c r="A409" s="128"/>
      <c r="B409" s="14" t="s">
        <v>15</v>
      </c>
      <c r="C409" s="136"/>
      <c r="D409" s="11">
        <f>SUM(D35)</f>
        <v>29.5</v>
      </c>
      <c r="E409" s="11">
        <f>SUM(E35)</f>
        <v>22.2</v>
      </c>
    </row>
    <row r="410" spans="1:5" s="45" customFormat="1" ht="12.75" customHeight="1" x14ac:dyDescent="0.25">
      <c r="A410" s="128"/>
      <c r="B410" s="12" t="s">
        <v>24</v>
      </c>
      <c r="C410" s="136"/>
      <c r="D410" s="11">
        <f>SUM(D34)</f>
        <v>2636.9</v>
      </c>
      <c r="E410" s="11"/>
    </row>
    <row r="411" spans="1:5" s="45" customFormat="1" ht="12.95" customHeight="1" x14ac:dyDescent="0.25">
      <c r="A411" s="128"/>
      <c r="B411" s="68" t="s">
        <v>10</v>
      </c>
      <c r="C411" s="136"/>
      <c r="D411" s="11">
        <f>SUM(D36+D63+D71+D79+D87+D95+D103+D111+D119+D127+D135+D143+D151)</f>
        <v>2871.9000000000005</v>
      </c>
      <c r="E411" s="11">
        <f>SUM(E36+E63+E71+E79+E87+E95+E103+E111+E119+E127+E135+E143+E151)</f>
        <v>118.4</v>
      </c>
    </row>
    <row r="412" spans="1:5" s="45" customFormat="1" ht="12.95" customHeight="1" x14ac:dyDescent="0.25">
      <c r="A412" s="138"/>
      <c r="B412" s="12" t="s">
        <v>17</v>
      </c>
      <c r="C412" s="137"/>
      <c r="D412" s="11">
        <f>SUM(D64+D72+D80+D88+D96+D104+D112+D120+D128+D136+D144+D152)</f>
        <v>33.299999999999997</v>
      </c>
      <c r="E412" s="11"/>
    </row>
    <row r="413" spans="1:5" s="45" customFormat="1" ht="15" customHeight="1" x14ac:dyDescent="0.25">
      <c r="A413" s="128" t="s">
        <v>134</v>
      </c>
      <c r="B413" s="128"/>
      <c r="C413" s="66" t="s">
        <v>25</v>
      </c>
      <c r="D413" s="10">
        <f>SUM(D414:D419)</f>
        <v>7545.8</v>
      </c>
      <c r="E413" s="10">
        <f>SUM(E414:E419)</f>
        <v>2140.6</v>
      </c>
    </row>
    <row r="414" spans="1:5" s="45" customFormat="1" ht="12.95" customHeight="1" x14ac:dyDescent="0.25">
      <c r="A414" s="93"/>
      <c r="B414" s="12" t="s">
        <v>14</v>
      </c>
      <c r="C414" s="132"/>
      <c r="D414" s="11">
        <f t="shared" ref="D414:E416" si="105">SUM(D375+D38)</f>
        <v>331.5</v>
      </c>
      <c r="E414" s="11">
        <f t="shared" si="105"/>
        <v>171.1</v>
      </c>
    </row>
    <row r="415" spans="1:5" s="45" customFormat="1" ht="12.95" customHeight="1" x14ac:dyDescent="0.25">
      <c r="A415" s="94"/>
      <c r="B415" s="12" t="s">
        <v>19</v>
      </c>
      <c r="C415" s="128"/>
      <c r="D415" s="65">
        <f t="shared" si="105"/>
        <v>582</v>
      </c>
      <c r="E415" s="65">
        <f t="shared" si="105"/>
        <v>203.1</v>
      </c>
    </row>
    <row r="416" spans="1:5" s="45" customFormat="1" ht="12.95" customHeight="1" x14ac:dyDescent="0.25">
      <c r="A416" s="94"/>
      <c r="B416" s="14" t="s">
        <v>15</v>
      </c>
      <c r="C416" s="128"/>
      <c r="D416" s="11">
        <f t="shared" si="105"/>
        <v>213.89999999999998</v>
      </c>
      <c r="E416" s="11">
        <f t="shared" si="105"/>
        <v>202.7</v>
      </c>
    </row>
    <row r="417" spans="1:5" s="45" customFormat="1" ht="12.95" customHeight="1" x14ac:dyDescent="0.25">
      <c r="A417" s="94"/>
      <c r="B417" s="12" t="s">
        <v>10</v>
      </c>
      <c r="C417" s="128"/>
      <c r="D417" s="11">
        <f>SUM(D41+D66+D74+D82+D90+D98+D106+D114+D122+D130+D138+D146+D154+D378)</f>
        <v>2685.2999999999997</v>
      </c>
      <c r="E417" s="11">
        <f>SUM(E41+E66+E74+E82+E90+E98+E106+E114+E122+E130+E138+E146+E154+E378)</f>
        <v>1226.5</v>
      </c>
    </row>
    <row r="418" spans="1:5" s="45" customFormat="1" ht="12.75" customHeight="1" x14ac:dyDescent="0.25">
      <c r="A418" s="94"/>
      <c r="B418" s="69" t="s">
        <v>26</v>
      </c>
      <c r="C418" s="128"/>
      <c r="D418" s="15">
        <f>SUM(D379+D42)</f>
        <v>3520.8</v>
      </c>
      <c r="E418" s="15">
        <f>SUM(E379+E42)</f>
        <v>309.5</v>
      </c>
    </row>
    <row r="419" spans="1:5" s="45" customFormat="1" ht="12.95" customHeight="1" x14ac:dyDescent="0.25">
      <c r="A419" s="95"/>
      <c r="B419" s="12" t="s">
        <v>17</v>
      </c>
      <c r="C419" s="138"/>
      <c r="D419" s="15">
        <f>SUM(D380)</f>
        <v>212.3</v>
      </c>
      <c r="E419" s="15">
        <f>SUM(E380)</f>
        <v>27.7</v>
      </c>
    </row>
    <row r="420" spans="1:5" s="45" customFormat="1" ht="15" customHeight="1" x14ac:dyDescent="0.25">
      <c r="A420" s="128" t="s">
        <v>135</v>
      </c>
      <c r="B420" s="128"/>
      <c r="C420" s="66" t="s">
        <v>27</v>
      </c>
      <c r="D420" s="10">
        <f>SUM(D421:D425)</f>
        <v>515.40000000000009</v>
      </c>
      <c r="E420" s="10">
        <f>SUM(E421:E425)</f>
        <v>349</v>
      </c>
    </row>
    <row r="421" spans="1:5" s="45" customFormat="1" ht="12.95" customHeight="1" x14ac:dyDescent="0.25">
      <c r="A421" s="93"/>
      <c r="B421" s="63" t="s">
        <v>14</v>
      </c>
      <c r="C421" s="132"/>
      <c r="D421" s="11">
        <f>SUM(D44)</f>
        <v>9.1</v>
      </c>
      <c r="E421" s="11">
        <f>SUM(E44)</f>
        <v>2</v>
      </c>
    </row>
    <row r="422" spans="1:5" s="45" customFormat="1" ht="12.95" customHeight="1" x14ac:dyDescent="0.25">
      <c r="A422" s="94"/>
      <c r="B422" s="14" t="s">
        <v>15</v>
      </c>
      <c r="C422" s="128"/>
      <c r="D422" s="11">
        <f>SUM(D383+D45)</f>
        <v>431.90000000000003</v>
      </c>
      <c r="E422" s="11">
        <f>SUM(E383+E45)</f>
        <v>347</v>
      </c>
    </row>
    <row r="423" spans="1:5" s="45" customFormat="1" ht="12.95" customHeight="1" x14ac:dyDescent="0.25">
      <c r="A423" s="94"/>
      <c r="B423" s="12" t="s">
        <v>21</v>
      </c>
      <c r="C423" s="128"/>
      <c r="D423" s="11">
        <f>SUM(D46)</f>
        <v>0.7</v>
      </c>
      <c r="E423" s="11"/>
    </row>
    <row r="424" spans="1:5" s="45" customFormat="1" ht="12.95" customHeight="1" x14ac:dyDescent="0.25">
      <c r="A424" s="94"/>
      <c r="B424" s="12" t="s">
        <v>10</v>
      </c>
      <c r="C424" s="128"/>
      <c r="D424" s="11">
        <f>SUM(D384+D47)</f>
        <v>47.699999999999996</v>
      </c>
      <c r="E424" s="11"/>
    </row>
    <row r="425" spans="1:5" s="45" customFormat="1" ht="12.95" customHeight="1" x14ac:dyDescent="0.25">
      <c r="A425" s="95"/>
      <c r="B425" s="12" t="s">
        <v>28</v>
      </c>
      <c r="C425" s="138"/>
      <c r="D425" s="15">
        <f>SUM(D48)</f>
        <v>26</v>
      </c>
      <c r="E425" s="15"/>
    </row>
    <row r="426" spans="1:5" s="45" customFormat="1" ht="15" customHeight="1" x14ac:dyDescent="0.25">
      <c r="A426" s="128" t="s">
        <v>136</v>
      </c>
      <c r="B426" s="128"/>
      <c r="C426" s="66" t="s">
        <v>29</v>
      </c>
      <c r="D426" s="10">
        <f>SUM(D427:D429)</f>
        <v>1016.7</v>
      </c>
      <c r="E426" s="91">
        <f>SUM(E427:E429)</f>
        <v>0</v>
      </c>
    </row>
    <row r="427" spans="1:5" s="45" customFormat="1" ht="12.75" customHeight="1" x14ac:dyDescent="0.25">
      <c r="A427" s="93"/>
      <c r="B427" s="12" t="s">
        <v>14</v>
      </c>
      <c r="C427" s="135"/>
      <c r="D427" s="13">
        <f>SUM(D50)</f>
        <v>120.6</v>
      </c>
      <c r="E427" s="13"/>
    </row>
    <row r="428" spans="1:5" s="45" customFormat="1" ht="12.95" customHeight="1" x14ac:dyDescent="0.25">
      <c r="A428" s="94"/>
      <c r="B428" s="12" t="s">
        <v>10</v>
      </c>
      <c r="C428" s="136"/>
      <c r="D428" s="13">
        <f t="shared" ref="D428:D429" si="106">SUM(D51)</f>
        <v>742.1</v>
      </c>
      <c r="E428" s="13"/>
    </row>
    <row r="429" spans="1:5" s="45" customFormat="1" ht="12.95" customHeight="1" x14ac:dyDescent="0.25">
      <c r="A429" s="95"/>
      <c r="B429" s="12" t="s">
        <v>28</v>
      </c>
      <c r="C429" s="137"/>
      <c r="D429" s="13">
        <f t="shared" si="106"/>
        <v>154</v>
      </c>
      <c r="E429" s="13"/>
    </row>
    <row r="430" spans="1:5" s="45" customFormat="1" ht="15" customHeight="1" x14ac:dyDescent="0.25">
      <c r="A430" s="128" t="s">
        <v>137</v>
      </c>
      <c r="B430" s="128"/>
      <c r="C430" s="66" t="s">
        <v>30</v>
      </c>
      <c r="D430" s="10">
        <f>SUM(D431:D435)</f>
        <v>2496.8000000000002</v>
      </c>
      <c r="E430" s="91">
        <f>SUM(E431:E435)</f>
        <v>0</v>
      </c>
    </row>
    <row r="431" spans="1:5" s="45" customFormat="1" ht="12.95" customHeight="1" x14ac:dyDescent="0.25">
      <c r="A431" s="93"/>
      <c r="B431" s="12" t="s">
        <v>14</v>
      </c>
      <c r="C431" s="132"/>
      <c r="D431" s="11">
        <f>SUM(D54)</f>
        <v>519.70000000000005</v>
      </c>
      <c r="E431" s="11"/>
    </row>
    <row r="432" spans="1:5" s="45" customFormat="1" ht="12.95" customHeight="1" x14ac:dyDescent="0.25">
      <c r="A432" s="94"/>
      <c r="B432" s="14" t="s">
        <v>15</v>
      </c>
      <c r="C432" s="128"/>
      <c r="D432" s="11">
        <f t="shared" ref="D432" si="107">SUM(D55)</f>
        <v>449</v>
      </c>
      <c r="E432" s="11"/>
    </row>
    <row r="433" spans="1:5" s="45" customFormat="1" ht="12.95" customHeight="1" x14ac:dyDescent="0.25">
      <c r="A433" s="94"/>
      <c r="B433" s="12" t="s">
        <v>31</v>
      </c>
      <c r="C433" s="128"/>
      <c r="D433" s="11">
        <f t="shared" ref="D433" si="108">SUM(D56)</f>
        <v>920</v>
      </c>
      <c r="E433" s="11"/>
    </row>
    <row r="434" spans="1:5" s="45" customFormat="1" ht="12.95" customHeight="1" x14ac:dyDescent="0.25">
      <c r="A434" s="94"/>
      <c r="B434" s="12" t="s">
        <v>21</v>
      </c>
      <c r="C434" s="128"/>
      <c r="D434" s="11">
        <f t="shared" ref="D434" si="109">SUM(D57)</f>
        <v>91.7</v>
      </c>
      <c r="E434" s="11"/>
    </row>
    <row r="435" spans="1:5" s="45" customFormat="1" ht="12.95" customHeight="1" x14ac:dyDescent="0.25">
      <c r="A435" s="95"/>
      <c r="B435" s="12" t="s">
        <v>10</v>
      </c>
      <c r="C435" s="138"/>
      <c r="D435" s="11">
        <f t="shared" ref="D435" si="110">SUM(D58)</f>
        <v>516.4</v>
      </c>
      <c r="E435" s="11"/>
    </row>
    <row r="436" spans="1:5" ht="15" customHeight="1" x14ac:dyDescent="0.25">
      <c r="A436" s="129" t="s">
        <v>138</v>
      </c>
      <c r="B436" s="129"/>
      <c r="C436" s="129"/>
      <c r="D436" s="129"/>
      <c r="E436" s="129"/>
    </row>
    <row r="437" spans="1:5" ht="15" customHeight="1" x14ac:dyDescent="0.25"/>
  </sheetData>
  <mergeCells count="132">
    <mergeCell ref="A420:B420"/>
    <mergeCell ref="A426:B426"/>
    <mergeCell ref="A430:B430"/>
    <mergeCell ref="A436:E436"/>
    <mergeCell ref="A385:B385"/>
    <mergeCell ref="A386:B386"/>
    <mergeCell ref="A394:B394"/>
    <mergeCell ref="A401:B401"/>
    <mergeCell ref="A408:B408"/>
    <mergeCell ref="A413:B413"/>
    <mergeCell ref="C387:C393"/>
    <mergeCell ref="C395:C400"/>
    <mergeCell ref="C402:C407"/>
    <mergeCell ref="C409:C412"/>
    <mergeCell ref="C414:C419"/>
    <mergeCell ref="C421:C425"/>
    <mergeCell ref="C427:C429"/>
    <mergeCell ref="C431:C435"/>
    <mergeCell ref="A387:A393"/>
    <mergeCell ref="A395:A400"/>
    <mergeCell ref="A402:A407"/>
    <mergeCell ref="A409:A412"/>
    <mergeCell ref="A414:A419"/>
    <mergeCell ref="A421:A425"/>
    <mergeCell ref="A366:A370"/>
    <mergeCell ref="C368:C370"/>
    <mergeCell ref="A371:A380"/>
    <mergeCell ref="C375:C380"/>
    <mergeCell ref="A381:A384"/>
    <mergeCell ref="C383:C384"/>
    <mergeCell ref="A351:A355"/>
    <mergeCell ref="C353:C355"/>
    <mergeCell ref="A356:A360"/>
    <mergeCell ref="C358:C360"/>
    <mergeCell ref="A361:A365"/>
    <mergeCell ref="C363:C365"/>
    <mergeCell ref="C338:C340"/>
    <mergeCell ref="A341:A345"/>
    <mergeCell ref="C343:C345"/>
    <mergeCell ref="A346:A350"/>
    <mergeCell ref="C348:C350"/>
    <mergeCell ref="A336:A340"/>
    <mergeCell ref="A321:A325"/>
    <mergeCell ref="C323:C325"/>
    <mergeCell ref="A326:A330"/>
    <mergeCell ref="C328:C330"/>
    <mergeCell ref="A331:A335"/>
    <mergeCell ref="C333:C335"/>
    <mergeCell ref="A305:A310"/>
    <mergeCell ref="C307:C310"/>
    <mergeCell ref="A311:A315"/>
    <mergeCell ref="C313:C315"/>
    <mergeCell ref="A316:A320"/>
    <mergeCell ref="C318:C320"/>
    <mergeCell ref="A290:A295"/>
    <mergeCell ref="C292:C293"/>
    <mergeCell ref="A296:A299"/>
    <mergeCell ref="C298:C299"/>
    <mergeCell ref="A300:A304"/>
    <mergeCell ref="C302:C304"/>
    <mergeCell ref="A266:A273"/>
    <mergeCell ref="A274:A281"/>
    <mergeCell ref="A282:A289"/>
    <mergeCell ref="C270:C273"/>
    <mergeCell ref="A242:A249"/>
    <mergeCell ref="C246:C249"/>
    <mergeCell ref="A250:A257"/>
    <mergeCell ref="C254:C257"/>
    <mergeCell ref="A258:A265"/>
    <mergeCell ref="C262:C265"/>
    <mergeCell ref="C286:C289"/>
    <mergeCell ref="C278:C281"/>
    <mergeCell ref="A204:A210"/>
    <mergeCell ref="A167:A173"/>
    <mergeCell ref="C171:C173"/>
    <mergeCell ref="A234:A241"/>
    <mergeCell ref="C238:C241"/>
    <mergeCell ref="C222:C225"/>
    <mergeCell ref="A226:A233"/>
    <mergeCell ref="C230:C233"/>
    <mergeCell ref="A218:A225"/>
    <mergeCell ref="C208:C210"/>
    <mergeCell ref="A211:A217"/>
    <mergeCell ref="C215:C217"/>
    <mergeCell ref="A131:A138"/>
    <mergeCell ref="C135:C136"/>
    <mergeCell ref="A139:A146"/>
    <mergeCell ref="C143:C144"/>
    <mergeCell ref="A147:A154"/>
    <mergeCell ref="C151:C152"/>
    <mergeCell ref="A196:A203"/>
    <mergeCell ref="C200:C203"/>
    <mergeCell ref="C87:C88"/>
    <mergeCell ref="A91:A98"/>
    <mergeCell ref="C95:C96"/>
    <mergeCell ref="A99:A106"/>
    <mergeCell ref="C103:C104"/>
    <mergeCell ref="A123:A130"/>
    <mergeCell ref="A155:A159"/>
    <mergeCell ref="C157:C159"/>
    <mergeCell ref="A160:A166"/>
    <mergeCell ref="C164:C166"/>
    <mergeCell ref="A174:A180"/>
    <mergeCell ref="C178:C180"/>
    <mergeCell ref="A181:A187"/>
    <mergeCell ref="C185:C187"/>
    <mergeCell ref="C193:C195"/>
    <mergeCell ref="A188:A195"/>
    <mergeCell ref="A427:A429"/>
    <mergeCell ref="A431:A435"/>
    <mergeCell ref="A7:E7"/>
    <mergeCell ref="A59:A66"/>
    <mergeCell ref="C63:C64"/>
    <mergeCell ref="A67:A74"/>
    <mergeCell ref="C71:C72"/>
    <mergeCell ref="A75:A82"/>
    <mergeCell ref="C79:C80"/>
    <mergeCell ref="A11:A13"/>
    <mergeCell ref="A14:A58"/>
    <mergeCell ref="C23:C28"/>
    <mergeCell ref="C30:C32"/>
    <mergeCell ref="C34:C36"/>
    <mergeCell ref="C38:C42"/>
    <mergeCell ref="C44:C48"/>
    <mergeCell ref="C50:C52"/>
    <mergeCell ref="C54:C58"/>
    <mergeCell ref="A107:A114"/>
    <mergeCell ref="C111:C112"/>
    <mergeCell ref="A115:A122"/>
    <mergeCell ref="C119:C120"/>
    <mergeCell ref="C127:C128"/>
    <mergeCell ref="A83:A90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2022-04-05T12:45:01Z</cp:lastPrinted>
  <dcterms:created xsi:type="dcterms:W3CDTF">2021-07-29T06:19:49Z</dcterms:created>
  <dcterms:modified xsi:type="dcterms:W3CDTF">2022-04-05T12:45:03Z</dcterms:modified>
</cp:coreProperties>
</file>