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6" i="1" l="1"/>
  <c r="E396" i="1"/>
  <c r="D394" i="1"/>
  <c r="E394" i="1"/>
  <c r="D393" i="1"/>
  <c r="E393" i="1"/>
  <c r="D395" i="1" l="1"/>
  <c r="E395" i="1"/>
  <c r="D397" i="1"/>
  <c r="D189" i="1"/>
  <c r="E189" i="1"/>
  <c r="D392" i="1"/>
  <c r="D391" i="1" l="1"/>
  <c r="D275" i="1"/>
  <c r="E275" i="1"/>
  <c r="D387" i="1"/>
  <c r="E387" i="1"/>
  <c r="D389" i="1"/>
  <c r="D390" i="1"/>
  <c r="D388" i="1"/>
  <c r="E388" i="1"/>
  <c r="D386" i="1"/>
  <c r="E386" i="1"/>
  <c r="D385" i="1"/>
  <c r="D153" i="1"/>
  <c r="D384" i="1" l="1"/>
  <c r="D404" i="1"/>
  <c r="E403" i="1"/>
  <c r="D403" i="1"/>
  <c r="D401" i="1"/>
  <c r="D402" i="1"/>
  <c r="D400" i="1"/>
  <c r="D399" i="1"/>
  <c r="D409" i="1"/>
  <c r="D408" i="1"/>
  <c r="E408" i="1"/>
  <c r="D407" i="1"/>
  <c r="D406" i="1"/>
  <c r="D398" i="1" l="1"/>
  <c r="D405" i="1"/>
  <c r="D415" i="1"/>
  <c r="D416" i="1"/>
  <c r="D413" i="1"/>
  <c r="D412" i="1"/>
  <c r="D411" i="1"/>
  <c r="D429" i="1" l="1"/>
  <c r="D430" i="1"/>
  <c r="D431" i="1"/>
  <c r="D432" i="1"/>
  <c r="D428" i="1"/>
  <c r="D425" i="1"/>
  <c r="D426" i="1"/>
  <c r="D424" i="1"/>
  <c r="D422" i="1"/>
  <c r="D421" i="1"/>
  <c r="D420" i="1"/>
  <c r="D419" i="1"/>
  <c r="D418" i="1"/>
  <c r="E418" i="1"/>
  <c r="D427" i="1" l="1"/>
  <c r="D423" i="1"/>
  <c r="D417" i="1"/>
  <c r="E283" i="1" l="1"/>
  <c r="E414" i="1" l="1"/>
  <c r="E380" i="1" l="1"/>
  <c r="E379" i="1" s="1"/>
  <c r="E372" i="1"/>
  <c r="E370" i="1"/>
  <c r="E360" i="1"/>
  <c r="E359" i="1" s="1"/>
  <c r="E365" i="1"/>
  <c r="E364" i="1" s="1"/>
  <c r="E355" i="1"/>
  <c r="E354" i="1" s="1"/>
  <c r="E350" i="1"/>
  <c r="E349" i="1" s="1"/>
  <c r="E345" i="1"/>
  <c r="E344" i="1" s="1"/>
  <c r="E340" i="1"/>
  <c r="E339" i="1" s="1"/>
  <c r="E335" i="1"/>
  <c r="E334" i="1" s="1"/>
  <c r="E330" i="1"/>
  <c r="E329" i="1" s="1"/>
  <c r="E325" i="1"/>
  <c r="E324" i="1" s="1"/>
  <c r="E320" i="1"/>
  <c r="E319" i="1" s="1"/>
  <c r="E315" i="1"/>
  <c r="E314" i="1" s="1"/>
  <c r="E310" i="1"/>
  <c r="E309" i="1" s="1"/>
  <c r="E304" i="1"/>
  <c r="E303" i="1" s="1"/>
  <c r="E299" i="1"/>
  <c r="E298" i="1" s="1"/>
  <c r="E295" i="1"/>
  <c r="E294" i="1" s="1"/>
  <c r="E292" i="1"/>
  <c r="E289" i="1"/>
  <c r="E267" i="1"/>
  <c r="E259" i="1"/>
  <c r="E251" i="1"/>
  <c r="E281" i="1"/>
  <c r="E273" i="1"/>
  <c r="E265" i="1"/>
  <c r="E257" i="1"/>
  <c r="E249" i="1"/>
  <c r="E243" i="1"/>
  <c r="E235" i="1"/>
  <c r="E241" i="1"/>
  <c r="E233" i="1"/>
  <c r="E227" i="1"/>
  <c r="E219" i="1"/>
  <c r="E225" i="1"/>
  <c r="E217" i="1"/>
  <c r="E216" i="1" s="1"/>
  <c r="E212" i="1"/>
  <c r="E210" i="1"/>
  <c r="E205" i="1"/>
  <c r="E203" i="1"/>
  <c r="E202" i="1" s="1"/>
  <c r="E197" i="1"/>
  <c r="E195" i="1"/>
  <c r="E187" i="1"/>
  <c r="E186" i="1" s="1"/>
  <c r="E182" i="1"/>
  <c r="E180" i="1"/>
  <c r="E175" i="1"/>
  <c r="E173" i="1"/>
  <c r="E224" i="1" l="1"/>
  <c r="E288" i="1"/>
  <c r="E369" i="1"/>
  <c r="E172" i="1"/>
  <c r="E240" i="1"/>
  <c r="E179" i="1"/>
  <c r="E194" i="1"/>
  <c r="E209" i="1"/>
  <c r="E232" i="1"/>
  <c r="E168" i="1"/>
  <c r="E166" i="1"/>
  <c r="E161" i="1"/>
  <c r="E159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/>
  <c r="E103" i="1"/>
  <c r="E100" i="1"/>
  <c r="E98" i="1"/>
  <c r="E95" i="1"/>
  <c r="E92" i="1"/>
  <c r="E90" i="1"/>
  <c r="E87" i="1"/>
  <c r="E84" i="1"/>
  <c r="E82" i="1"/>
  <c r="E79" i="1"/>
  <c r="E76" i="1"/>
  <c r="E74" i="1"/>
  <c r="E71" i="1"/>
  <c r="E68" i="1"/>
  <c r="E66" i="1"/>
  <c r="E63" i="1"/>
  <c r="E58" i="1"/>
  <c r="E60" i="1"/>
  <c r="E51" i="1"/>
  <c r="E47" i="1"/>
  <c r="E41" i="1"/>
  <c r="E35" i="1"/>
  <c r="E31" i="1"/>
  <c r="E27" i="1"/>
  <c r="E21" i="1"/>
  <c r="E15" i="1"/>
  <c r="E12" i="1"/>
  <c r="E11" i="1" s="1"/>
  <c r="E427" i="1"/>
  <c r="E423" i="1"/>
  <c r="E419" i="1"/>
  <c r="E416" i="1"/>
  <c r="E415" i="1"/>
  <c r="E413" i="1"/>
  <c r="E412" i="1"/>
  <c r="E411" i="1"/>
  <c r="E406" i="1"/>
  <c r="E402" i="1"/>
  <c r="E399" i="1"/>
  <c r="E392" i="1"/>
  <c r="D370" i="1"/>
  <c r="D292" i="1"/>
  <c r="E280" i="1"/>
  <c r="E272" i="1" s="1"/>
  <c r="E264" i="1" s="1"/>
  <c r="D281" i="1"/>
  <c r="D273" i="1"/>
  <c r="D272" i="1" s="1"/>
  <c r="D265" i="1"/>
  <c r="D257" i="1"/>
  <c r="D249" i="1"/>
  <c r="D241" i="1"/>
  <c r="D233" i="1"/>
  <c r="D225" i="1"/>
  <c r="D217" i="1"/>
  <c r="D210" i="1"/>
  <c r="D203" i="1"/>
  <c r="D195" i="1"/>
  <c r="D187" i="1"/>
  <c r="D186" i="1" s="1"/>
  <c r="D180" i="1"/>
  <c r="D173" i="1"/>
  <c r="D166" i="1"/>
  <c r="D159" i="1"/>
  <c r="E153" i="1"/>
  <c r="D151" i="1"/>
  <c r="D146" i="1"/>
  <c r="D143" i="1"/>
  <c r="D138" i="1"/>
  <c r="D135" i="1"/>
  <c r="D130" i="1"/>
  <c r="D127" i="1"/>
  <c r="D122" i="1"/>
  <c r="D119" i="1"/>
  <c r="D114" i="1"/>
  <c r="D111" i="1"/>
  <c r="D106" i="1"/>
  <c r="D103" i="1"/>
  <c r="D98" i="1"/>
  <c r="D95" i="1"/>
  <c r="D90" i="1"/>
  <c r="D87" i="1"/>
  <c r="D82" i="1"/>
  <c r="D79" i="1"/>
  <c r="D74" i="1"/>
  <c r="D71" i="1"/>
  <c r="D66" i="1"/>
  <c r="D63" i="1"/>
  <c r="D58" i="1"/>
  <c r="D12" i="1"/>
  <c r="D11" i="1" s="1"/>
  <c r="E73" i="1" l="1"/>
  <c r="E105" i="1"/>
  <c r="E137" i="1"/>
  <c r="E57" i="1"/>
  <c r="E81" i="1"/>
  <c r="E113" i="1"/>
  <c r="E145" i="1"/>
  <c r="E65" i="1"/>
  <c r="E97" i="1"/>
  <c r="E129" i="1"/>
  <c r="E89" i="1"/>
  <c r="E121" i="1"/>
  <c r="E14" i="1"/>
  <c r="D283" i="1"/>
  <c r="D280" i="1" s="1"/>
  <c r="D414" i="1"/>
  <c r="D360" i="1"/>
  <c r="D359" i="1" s="1"/>
  <c r="D365" i="1"/>
  <c r="D364" i="1" s="1"/>
  <c r="E410" i="1"/>
  <c r="E158" i="1"/>
  <c r="D355" i="1"/>
  <c r="D354" i="1" s="1"/>
  <c r="D380" i="1"/>
  <c r="D379" i="1" s="1"/>
  <c r="D372" i="1"/>
  <c r="D369" i="1" s="1"/>
  <c r="D315" i="1"/>
  <c r="D314" i="1" s="1"/>
  <c r="D320" i="1"/>
  <c r="D319" i="1" s="1"/>
  <c r="D325" i="1"/>
  <c r="D324" i="1" s="1"/>
  <c r="D340" i="1"/>
  <c r="D339" i="1" s="1"/>
  <c r="D345" i="1"/>
  <c r="D344" i="1" s="1"/>
  <c r="E417" i="1"/>
  <c r="D350" i="1"/>
  <c r="D349" i="1" s="1"/>
  <c r="D330" i="1"/>
  <c r="D329" i="1" s="1"/>
  <c r="D335" i="1"/>
  <c r="D334" i="1" s="1"/>
  <c r="D310" i="1"/>
  <c r="D309" i="1" s="1"/>
  <c r="D299" i="1"/>
  <c r="D298" i="1" s="1"/>
  <c r="D304" i="1"/>
  <c r="D303" i="1" s="1"/>
  <c r="D289" i="1"/>
  <c r="D288" i="1" s="1"/>
  <c r="D295" i="1"/>
  <c r="D294" i="1" s="1"/>
  <c r="D259" i="1"/>
  <c r="D256" i="1" s="1"/>
  <c r="D267" i="1"/>
  <c r="D264" i="1" s="1"/>
  <c r="E165" i="1"/>
  <c r="E405" i="1"/>
  <c r="E256" i="1"/>
  <c r="E248" i="1" s="1"/>
  <c r="D251" i="1"/>
  <c r="D248" i="1" s="1"/>
  <c r="D235" i="1"/>
  <c r="D232" i="1" s="1"/>
  <c r="D243" i="1"/>
  <c r="D240" i="1" s="1"/>
  <c r="D219" i="1"/>
  <c r="D216" i="1" s="1"/>
  <c r="D227" i="1"/>
  <c r="D224" i="1" s="1"/>
  <c r="D212" i="1"/>
  <c r="D209" i="1" s="1"/>
  <c r="D205" i="1"/>
  <c r="D202" i="1" s="1"/>
  <c r="D197" i="1"/>
  <c r="D194" i="1" s="1"/>
  <c r="D182" i="1"/>
  <c r="D179" i="1" s="1"/>
  <c r="D168" i="1"/>
  <c r="D165" i="1" s="1"/>
  <c r="D175" i="1"/>
  <c r="D172" i="1" s="1"/>
  <c r="D154" i="1"/>
  <c r="D161" i="1"/>
  <c r="D158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5" i="1" s="1"/>
  <c r="D100" i="1"/>
  <c r="D97" i="1" s="1"/>
  <c r="D92" i="1"/>
  <c r="D89" i="1" s="1"/>
  <c r="D76" i="1"/>
  <c r="D73" i="1" s="1"/>
  <c r="D84" i="1"/>
  <c r="D81" i="1" s="1"/>
  <c r="D60" i="1"/>
  <c r="D57" i="1" s="1"/>
  <c r="D68" i="1"/>
  <c r="D65" i="1" s="1"/>
  <c r="D47" i="1"/>
  <c r="D51" i="1"/>
  <c r="E391" i="1"/>
  <c r="D41" i="1"/>
  <c r="D35" i="1"/>
  <c r="D31" i="1"/>
  <c r="D27" i="1"/>
  <c r="D21" i="1"/>
  <c r="D15" i="1"/>
  <c r="E384" i="1"/>
  <c r="E398" i="1"/>
  <c r="D410" i="1" l="1"/>
  <c r="D383" i="1" s="1"/>
  <c r="E383" i="1"/>
  <c r="D14" i="1"/>
</calcChain>
</file>

<file path=xl/sharedStrings.xml><?xml version="1.0" encoding="utf-8"?>
<sst xmlns="http://schemas.openxmlformats.org/spreadsheetml/2006/main" count="595" uniqueCount="153">
  <si>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</si>
  <si>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</si>
  <si>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</si>
  <si>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</si>
  <si>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</si>
  <si>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</si>
  <si>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</si>
  <si>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</si>
  <si>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</si>
  <si>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</si>
  <si>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</si>
  <si>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</si>
  <si>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</si>
  <si>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</si>
  <si>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</si>
  <si>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</si>
  <si>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</si>
  <si>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</si>
  <si>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</si>
  <si>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</si>
  <si>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</si>
  <si>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</si>
  <si>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</si>
  <si>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</si>
  <si>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</si>
  <si>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</si>
  <si>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</si>
  <si>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</si>
  <si>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</si>
  <si>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</si>
  <si>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</si>
  <si>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</si>
  <si>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</si>
  <si>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</si>
  <si>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</si>
  <si>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</si>
  <si>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</si>
  <si>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</si>
  <si>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</si>
  <si>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</si>
  <si>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</si>
  <si>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</si>
  <si>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</si>
  <si>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</si>
  <si>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</si>
  <si>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</si>
  <si>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</si>
  <si>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</si>
  <si>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</si>
  <si>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</si>
  <si>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</si>
  <si>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</si>
  <si>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</si>
  <si>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</si>
  <si>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</si>
  <si>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</si>
  <si>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</si>
  <si>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</si>
  <si>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</si>
  <si>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</si>
  <si>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</si>
  <si>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</si>
  <si>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</si>
  <si>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</si>
  <si>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</si>
  <si>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</si>
  <si>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</si>
  <si>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</si>
  <si>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</si>
  <si>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</si>
  <si>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</si>
  <si>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</si>
  <si>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</si>
  <si>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</si>
  <si>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</si>
  <si>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</si>
  <si>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</si>
  <si>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</si>
  <si>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</si>
  <si>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</si>
  <si>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</si>
  <si>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</si>
  <si>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</si>
  <si>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</si>
  <si>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</si>
  <si>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</si>
  <si>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</si>
  <si>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</si>
  <si>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</si>
  <si>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</si>
  <si>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</si>
  <si>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</si>
  <si>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</si>
  <si>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</si>
  <si>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</si>
  <si>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</si>
  <si>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</si>
  <si>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</si>
  <si>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</si>
  <si>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</si>
  <si>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</si>
  <si>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</si>
  <si>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</si>
  <si>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</si>
  <si>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</si>
  <si>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</si>
  <si>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</si>
  <si>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</si>
  <si>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</si>
  <si>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</si>
  <si>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</si>
  <si>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</si>
  <si>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</si>
  <si>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</si>
  <si>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</si>
  <si>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</si>
  <si>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</si>
  <si>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</si>
  <si>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</si>
  <si>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</si>
  <si>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</si>
  <si>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</si>
  <si>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</si>
  <si>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</si>
  <si>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</si>
  <si>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</si>
  <si>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</si>
  <si>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</si>
  <si>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</si>
  <si>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</si>
  <si>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</si>
  <si>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</si>
  <si>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</si>
  <si>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</si>
  <si>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</si>
  <si>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</si>
  <si>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</si>
  <si>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</si>
  <si>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</si>
  <si>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</si>
  <si>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</si>
  <si>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</si>
  <si>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</si>
  <si>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</si>
  <si>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</si>
  <si>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</si>
  <si>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</si>
  <si>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</si>
  <si>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</si>
  <si>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</si>
  <si>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2022 m. vasario 22 d. sprendimu Nr. T-</t>
  </si>
  <si>
    <t>PANEVĖŽIO RAJONO SAVIVALDYBĖS 2022 METŲ ASIGNAVIMAI PAGAL PROGRAMAS</t>
  </si>
  <si>
    <t>Iš viso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</si>
</sst>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4"/>
  <sheetViews>
    <sheetView tabSelected="1" topLeftCell="A394" workbookViewId="0">
      <selection activeCell="K376" sqref="K376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16384" width="8.7109375" style="2"/>
  </cols>
  <sheetData>
    <row r="1" spans="1:8" ht="15.75" x14ac:dyDescent="0.25">
      <c r="A1" s="1"/>
      <c r="B1" s="1"/>
      <c r="C1" s="1" t="s">
        <v>0</v>
      </c>
      <c r="E1" s="1"/>
    </row>
    <row r="2" spans="1:8" ht="15.75" x14ac:dyDescent="0.25">
      <c r="A2" s="1"/>
      <c r="B2" s="1"/>
      <c r="C2" s="1" t="s">
        <v>1</v>
      </c>
      <c r="E2" s="1"/>
    </row>
    <row r="3" spans="1:8" ht="15.75" x14ac:dyDescent="0.25">
      <c r="A3" s="1"/>
      <c r="B3" s="1"/>
      <c r="C3" s="1" t="s">
        <v>150</v>
      </c>
      <c r="E3" s="1"/>
    </row>
    <row r="4" spans="1:8" ht="15.75" x14ac:dyDescent="0.25">
      <c r="A4" s="1"/>
      <c r="B4" s="1"/>
      <c r="C4" s="1" t="s">
        <v>2</v>
      </c>
      <c r="E4" s="1"/>
    </row>
    <row r="5" spans="1:8" ht="15.75" x14ac:dyDescent="0.25">
      <c r="A5" s="1"/>
      <c r="B5" s="1"/>
      <c r="C5" s="1"/>
      <c r="D5" s="3"/>
      <c r="E5" s="1"/>
      <c r="G5" s="75"/>
      <c r="H5" s="75"/>
    </row>
    <row r="6" spans="1:8" ht="15.75" x14ac:dyDescent="0.25">
      <c r="A6" s="1"/>
      <c r="B6" s="1"/>
      <c r="C6" s="1"/>
      <c r="D6" s="1"/>
      <c r="E6" s="1"/>
    </row>
    <row r="7" spans="1:8" ht="15.75" x14ac:dyDescent="0.25">
      <c r="A7" s="126" t="s">
        <v>151</v>
      </c>
      <c r="B7" s="126"/>
      <c r="C7" s="126"/>
      <c r="D7" s="126"/>
      <c r="E7" s="126"/>
    </row>
    <row r="8" spans="1:8" ht="15.75" x14ac:dyDescent="0.25">
      <c r="A8" s="1"/>
      <c r="B8" s="1"/>
      <c r="C8" s="1"/>
      <c r="D8" s="1"/>
      <c r="E8" s="1"/>
    </row>
    <row r="9" spans="1:8" ht="15.75" x14ac:dyDescent="0.25">
      <c r="A9" s="1"/>
      <c r="B9" s="1"/>
      <c r="C9" s="1"/>
      <c r="D9" s="1"/>
      <c r="E9" s="74" t="s">
        <v>3</v>
      </c>
      <c r="F9" s="75"/>
    </row>
    <row r="10" spans="1:8" ht="45.75" customHeight="1" x14ac:dyDescent="0.25">
      <c r="A10" s="72" t="s">
        <v>4</v>
      </c>
      <c r="B10" s="73" t="s">
        <v>5</v>
      </c>
      <c r="C10" s="72" t="s">
        <v>6</v>
      </c>
      <c r="D10" s="73" t="s">
        <v>152</v>
      </c>
      <c r="E10" s="4" t="s">
        <v>7</v>
      </c>
    </row>
    <row r="11" spans="1:8" s="53" customFormat="1" ht="18" customHeight="1" x14ac:dyDescent="0.25">
      <c r="A11" s="127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8" s="53" customFormat="1" ht="15" customHeight="1" x14ac:dyDescent="0.25">
      <c r="A12" s="128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8" s="53" customFormat="1" ht="12.75" customHeight="1" x14ac:dyDescent="0.25">
      <c r="A13" s="129"/>
      <c r="B13" s="54" t="s">
        <v>10</v>
      </c>
      <c r="C13" s="43"/>
      <c r="D13" s="55">
        <v>117.9</v>
      </c>
      <c r="E13" s="11">
        <v>112.3</v>
      </c>
    </row>
    <row r="14" spans="1:8" s="45" customFormat="1" ht="18" customHeight="1" x14ac:dyDescent="0.25">
      <c r="A14" s="110" t="s">
        <v>12</v>
      </c>
      <c r="B14" s="27" t="s">
        <v>13</v>
      </c>
      <c r="C14" s="28"/>
      <c r="D14" s="29">
        <f>SUM(D51+D47+D41+D35+D31+D27+D21+D15)</f>
        <v>20577.5</v>
      </c>
      <c r="E14" s="29">
        <f>SUM(E51+E47+E41+E35+E31+E27+E21+E15)</f>
        <v>5730</v>
      </c>
    </row>
    <row r="15" spans="1:8" s="45" customFormat="1" ht="15" customHeight="1" x14ac:dyDescent="0.25">
      <c r="A15" s="109"/>
      <c r="B15" s="18" t="s">
        <v>139</v>
      </c>
      <c r="C15" s="17" t="s">
        <v>11</v>
      </c>
      <c r="D15" s="16">
        <f>SUM(D16:D20)</f>
        <v>7523</v>
      </c>
      <c r="E15" s="16">
        <f>SUM(E16:E20)</f>
        <v>5084.7</v>
      </c>
    </row>
    <row r="16" spans="1:8" s="45" customFormat="1" ht="12.75" customHeight="1" x14ac:dyDescent="0.25">
      <c r="A16" s="108"/>
      <c r="B16" s="48" t="s">
        <v>14</v>
      </c>
      <c r="C16" s="19"/>
      <c r="D16" s="55">
        <v>20</v>
      </c>
      <c r="E16" s="11"/>
      <c r="F16" s="52"/>
    </row>
    <row r="17" spans="1:6" s="45" customFormat="1" ht="12.75" customHeight="1" x14ac:dyDescent="0.25">
      <c r="A17" s="108"/>
      <c r="B17" s="49" t="s">
        <v>15</v>
      </c>
      <c r="C17" s="20"/>
      <c r="D17" s="55">
        <v>1858.1</v>
      </c>
      <c r="E17" s="11">
        <v>960.5</v>
      </c>
      <c r="F17" s="67"/>
    </row>
    <row r="18" spans="1:6" s="45" customFormat="1" ht="12.75" customHeight="1" x14ac:dyDescent="0.25">
      <c r="A18" s="108"/>
      <c r="B18" s="49" t="s">
        <v>16</v>
      </c>
      <c r="C18" s="20"/>
      <c r="D18" s="55">
        <v>112.2</v>
      </c>
      <c r="E18" s="11"/>
      <c r="F18" s="52"/>
    </row>
    <row r="19" spans="1:6" s="45" customFormat="1" ht="12.95" customHeight="1" x14ac:dyDescent="0.25">
      <c r="A19" s="108"/>
      <c r="B19" s="49" t="s">
        <v>10</v>
      </c>
      <c r="C19" s="20"/>
      <c r="D19" s="55">
        <v>5500.2</v>
      </c>
      <c r="E19" s="11">
        <v>4124.2</v>
      </c>
      <c r="F19" s="67"/>
    </row>
    <row r="20" spans="1:6" s="45" customFormat="1" ht="12.95" customHeight="1" x14ac:dyDescent="0.25">
      <c r="A20" s="108"/>
      <c r="B20" s="50" t="s">
        <v>17</v>
      </c>
      <c r="C20" s="20"/>
      <c r="D20" s="55">
        <v>32.5</v>
      </c>
      <c r="E20" s="11"/>
    </row>
    <row r="21" spans="1:6" s="45" customFormat="1" ht="30.75" customHeight="1" x14ac:dyDescent="0.25">
      <c r="A21" s="107"/>
      <c r="B21" s="22" t="s">
        <v>131</v>
      </c>
      <c r="C21" s="21" t="s">
        <v>18</v>
      </c>
      <c r="D21" s="23">
        <f>SUM(D22:D26)</f>
        <v>680.5</v>
      </c>
      <c r="E21" s="23">
        <f>SUM(E22:E26)</f>
        <v>4.2</v>
      </c>
    </row>
    <row r="22" spans="1:6" s="45" customFormat="1" ht="12.95" customHeight="1" x14ac:dyDescent="0.25">
      <c r="A22" s="108"/>
      <c r="B22" s="48" t="s">
        <v>14</v>
      </c>
      <c r="C22" s="130"/>
      <c r="D22" s="55">
        <v>125.2</v>
      </c>
      <c r="E22" s="56"/>
      <c r="F22" s="52"/>
    </row>
    <row r="23" spans="1:6" s="45" customFormat="1" ht="12.95" customHeight="1" x14ac:dyDescent="0.25">
      <c r="A23" s="108"/>
      <c r="B23" s="49" t="s">
        <v>19</v>
      </c>
      <c r="C23" s="130"/>
      <c r="D23" s="55">
        <v>138.69999999999999</v>
      </c>
      <c r="E23" s="11">
        <v>4.2</v>
      </c>
      <c r="F23" s="52"/>
    </row>
    <row r="24" spans="1:6" s="45" customFormat="1" ht="12.95" customHeight="1" x14ac:dyDescent="0.25">
      <c r="A24" s="108"/>
      <c r="B24" s="49" t="s">
        <v>20</v>
      </c>
      <c r="C24" s="130"/>
      <c r="D24" s="55">
        <v>34.700000000000003</v>
      </c>
      <c r="E24" s="11"/>
      <c r="F24" s="69"/>
    </row>
    <row r="25" spans="1:6" s="45" customFormat="1" ht="12.95" customHeight="1" x14ac:dyDescent="0.25">
      <c r="A25" s="108"/>
      <c r="B25" s="49" t="s">
        <v>21</v>
      </c>
      <c r="C25" s="130"/>
      <c r="D25" s="55">
        <v>0</v>
      </c>
      <c r="E25" s="11"/>
    </row>
    <row r="26" spans="1:6" s="45" customFormat="1" ht="12.95" customHeight="1" x14ac:dyDescent="0.25">
      <c r="A26" s="108"/>
      <c r="B26" s="50" t="s">
        <v>10</v>
      </c>
      <c r="C26" s="130"/>
      <c r="D26" s="55">
        <v>381.9</v>
      </c>
      <c r="E26" s="11"/>
      <c r="F26" s="69"/>
    </row>
    <row r="27" spans="1:6" s="45" customFormat="1" ht="15" customHeight="1" x14ac:dyDescent="0.25">
      <c r="A27" s="107"/>
      <c r="B27" s="18" t="s">
        <v>132</v>
      </c>
      <c r="C27" s="21" t="s">
        <v>22</v>
      </c>
      <c r="D27" s="44">
        <f>SUM(D28:D30)</f>
        <v>931.5</v>
      </c>
      <c r="E27" s="23">
        <f>SUM(E28:E30)</f>
        <v>106.80000000000001</v>
      </c>
    </row>
    <row r="28" spans="1:6" s="45" customFormat="1" ht="12.95" customHeight="1" x14ac:dyDescent="0.25">
      <c r="A28" s="108"/>
      <c r="B28" s="48" t="s">
        <v>14</v>
      </c>
      <c r="C28" s="105"/>
      <c r="D28" s="11">
        <v>142.5</v>
      </c>
      <c r="E28" s="11">
        <v>7.9</v>
      </c>
      <c r="F28" s="52"/>
    </row>
    <row r="29" spans="1:6" s="45" customFormat="1" ht="12.95" customHeight="1" x14ac:dyDescent="0.25">
      <c r="A29" s="108"/>
      <c r="B29" s="49" t="s">
        <v>21</v>
      </c>
      <c r="C29" s="105"/>
      <c r="D29" s="11">
        <v>30.3</v>
      </c>
      <c r="E29" s="11"/>
      <c r="F29" s="52"/>
    </row>
    <row r="30" spans="1:6" s="45" customFormat="1" ht="12.95" customHeight="1" x14ac:dyDescent="0.25">
      <c r="A30" s="108"/>
      <c r="B30" s="50" t="s">
        <v>10</v>
      </c>
      <c r="C30" s="105"/>
      <c r="D30" s="11">
        <v>758.7</v>
      </c>
      <c r="E30" s="11">
        <v>98.9</v>
      </c>
      <c r="F30" s="67"/>
    </row>
    <row r="31" spans="1:6" s="45" customFormat="1" ht="27" x14ac:dyDescent="0.25">
      <c r="A31" s="108"/>
      <c r="B31" s="22" t="s">
        <v>144</v>
      </c>
      <c r="C31" s="17" t="s">
        <v>23</v>
      </c>
      <c r="D31" s="23">
        <f>SUM(D32:D34)</f>
        <v>2479.9</v>
      </c>
      <c r="E31" s="23">
        <f>SUM(E32:E34)</f>
        <v>140.6</v>
      </c>
      <c r="F31" s="52"/>
    </row>
    <row r="32" spans="1:6" s="45" customFormat="1" ht="12.95" customHeight="1" x14ac:dyDescent="0.25">
      <c r="A32" s="108"/>
      <c r="B32" s="49" t="s">
        <v>24</v>
      </c>
      <c r="C32" s="105"/>
      <c r="D32" s="11">
        <v>0</v>
      </c>
      <c r="E32" s="11"/>
      <c r="F32" s="52"/>
    </row>
    <row r="33" spans="1:6" s="45" customFormat="1" ht="12.95" customHeight="1" x14ac:dyDescent="0.25">
      <c r="A33" s="108"/>
      <c r="B33" s="57" t="s">
        <v>15</v>
      </c>
      <c r="C33" s="105"/>
      <c r="D33" s="11">
        <v>29.5</v>
      </c>
      <c r="E33" s="11">
        <v>22.2</v>
      </c>
      <c r="F33" s="52"/>
    </row>
    <row r="34" spans="1:6" s="45" customFormat="1" ht="12.95" customHeight="1" x14ac:dyDescent="0.25">
      <c r="A34" s="108"/>
      <c r="B34" s="50" t="s">
        <v>10</v>
      </c>
      <c r="C34" s="105"/>
      <c r="D34" s="11">
        <v>2450.4</v>
      </c>
      <c r="E34" s="11">
        <v>118.4</v>
      </c>
      <c r="F34" s="67"/>
    </row>
    <row r="35" spans="1:6" s="45" customFormat="1" ht="15" customHeight="1" x14ac:dyDescent="0.25">
      <c r="A35" s="108"/>
      <c r="B35" s="22" t="s">
        <v>134</v>
      </c>
      <c r="C35" s="17" t="s">
        <v>25</v>
      </c>
      <c r="D35" s="23">
        <f>SUM(D36:D40)</f>
        <v>5365.7</v>
      </c>
      <c r="E35" s="23">
        <f>SUM(E36:E40)</f>
        <v>387.5</v>
      </c>
      <c r="F35" s="52"/>
    </row>
    <row r="36" spans="1:6" s="45" customFormat="1" ht="12.95" customHeight="1" x14ac:dyDescent="0.25">
      <c r="A36" s="108"/>
      <c r="B36" s="48" t="s">
        <v>14</v>
      </c>
      <c r="C36" s="131"/>
      <c r="D36" s="55">
        <v>251.3</v>
      </c>
      <c r="E36" s="11">
        <v>100</v>
      </c>
      <c r="F36" s="69"/>
    </row>
    <row r="37" spans="1:6" s="45" customFormat="1" ht="12.95" customHeight="1" x14ac:dyDescent="0.25">
      <c r="A37" s="108"/>
      <c r="B37" s="49" t="s">
        <v>19</v>
      </c>
      <c r="C37" s="132"/>
      <c r="D37" s="55">
        <v>377.7</v>
      </c>
      <c r="E37" s="11">
        <v>4.5</v>
      </c>
    </row>
    <row r="38" spans="1:6" s="45" customFormat="1" ht="12.95" customHeight="1" x14ac:dyDescent="0.25">
      <c r="A38" s="108"/>
      <c r="B38" s="57" t="s">
        <v>15</v>
      </c>
      <c r="C38" s="132"/>
      <c r="D38" s="55">
        <v>3.7</v>
      </c>
      <c r="E38" s="11"/>
      <c r="F38" s="69"/>
    </row>
    <row r="39" spans="1:6" s="45" customFormat="1" ht="12.95" customHeight="1" x14ac:dyDescent="0.25">
      <c r="A39" s="108"/>
      <c r="B39" s="49" t="s">
        <v>10</v>
      </c>
      <c r="C39" s="132"/>
      <c r="D39" s="55">
        <v>1538</v>
      </c>
      <c r="E39" s="11">
        <v>283</v>
      </c>
      <c r="F39" s="67"/>
    </row>
    <row r="40" spans="1:6" s="45" customFormat="1" ht="12.95" customHeight="1" x14ac:dyDescent="0.25">
      <c r="A40" s="108"/>
      <c r="B40" s="50" t="s">
        <v>26</v>
      </c>
      <c r="C40" s="133"/>
      <c r="D40" s="55">
        <v>3195</v>
      </c>
      <c r="E40" s="11"/>
    </row>
    <row r="41" spans="1:6" s="45" customFormat="1" ht="15" customHeight="1" x14ac:dyDescent="0.25">
      <c r="A41" s="108"/>
      <c r="B41" s="22" t="s">
        <v>135</v>
      </c>
      <c r="C41" s="21" t="s">
        <v>27</v>
      </c>
      <c r="D41" s="23">
        <f>SUM(D42:D46)</f>
        <v>83.399999999999991</v>
      </c>
      <c r="E41" s="23">
        <f>SUM(E42:E46)</f>
        <v>6.2</v>
      </c>
    </row>
    <row r="42" spans="1:6" s="45" customFormat="1" ht="12.95" customHeight="1" x14ac:dyDescent="0.25">
      <c r="A42" s="108"/>
      <c r="B42" s="48" t="s">
        <v>14</v>
      </c>
      <c r="C42" s="131"/>
      <c r="D42" s="55">
        <v>9.1</v>
      </c>
      <c r="E42" s="11">
        <v>2</v>
      </c>
      <c r="F42" s="69"/>
    </row>
    <row r="43" spans="1:6" s="45" customFormat="1" ht="12.95" customHeight="1" x14ac:dyDescent="0.25">
      <c r="A43" s="108"/>
      <c r="B43" s="57" t="s">
        <v>15</v>
      </c>
      <c r="C43" s="132"/>
      <c r="D43" s="55">
        <v>4.3</v>
      </c>
      <c r="E43" s="11">
        <v>4.2</v>
      </c>
      <c r="F43" s="52"/>
    </row>
    <row r="44" spans="1:6" s="45" customFormat="1" ht="12.95" customHeight="1" x14ac:dyDescent="0.25">
      <c r="A44" s="108"/>
      <c r="B44" s="49" t="s">
        <v>21</v>
      </c>
      <c r="C44" s="132"/>
      <c r="D44" s="55">
        <v>0.7</v>
      </c>
      <c r="E44" s="11"/>
      <c r="F44" s="69"/>
    </row>
    <row r="45" spans="1:6" s="45" customFormat="1" ht="12.95" customHeight="1" x14ac:dyDescent="0.25">
      <c r="A45" s="108"/>
      <c r="B45" s="49" t="s">
        <v>10</v>
      </c>
      <c r="C45" s="132"/>
      <c r="D45" s="55">
        <v>43.3</v>
      </c>
      <c r="E45" s="11"/>
      <c r="F45" s="52"/>
    </row>
    <row r="46" spans="1:6" s="45" customFormat="1" ht="12.95" customHeight="1" x14ac:dyDescent="0.25">
      <c r="A46" s="108"/>
      <c r="B46" s="50" t="s">
        <v>28</v>
      </c>
      <c r="C46" s="133"/>
      <c r="D46" s="55">
        <v>26</v>
      </c>
      <c r="E46" s="11"/>
    </row>
    <row r="47" spans="1:6" s="45" customFormat="1" ht="15" customHeight="1" x14ac:dyDescent="0.25">
      <c r="A47" s="108"/>
      <c r="B47" s="22" t="s">
        <v>145</v>
      </c>
      <c r="C47" s="21" t="s">
        <v>29</v>
      </c>
      <c r="D47" s="23">
        <f>SUM(D48:D50)</f>
        <v>1016.7</v>
      </c>
      <c r="E47" s="76">
        <f>SUM(E48:E50)</f>
        <v>0</v>
      </c>
    </row>
    <row r="48" spans="1:6" s="45" customFormat="1" ht="12.95" customHeight="1" x14ac:dyDescent="0.25">
      <c r="A48" s="108"/>
      <c r="B48" s="48" t="s">
        <v>14</v>
      </c>
      <c r="C48" s="131"/>
      <c r="D48" s="55">
        <v>120.6</v>
      </c>
      <c r="E48" s="11"/>
      <c r="F48" s="52"/>
    </row>
    <row r="49" spans="1:6" s="45" customFormat="1" ht="12.75" customHeight="1" x14ac:dyDescent="0.25">
      <c r="A49" s="108"/>
      <c r="B49" s="49" t="s">
        <v>10</v>
      </c>
      <c r="C49" s="132"/>
      <c r="D49" s="55">
        <v>742.1</v>
      </c>
      <c r="E49" s="11"/>
      <c r="F49" s="52"/>
    </row>
    <row r="50" spans="1:6" s="45" customFormat="1" ht="12.95" customHeight="1" x14ac:dyDescent="0.25">
      <c r="A50" s="108"/>
      <c r="B50" s="50" t="s">
        <v>28</v>
      </c>
      <c r="C50" s="133"/>
      <c r="D50" s="55">
        <v>154</v>
      </c>
      <c r="E50" s="11"/>
    </row>
    <row r="51" spans="1:6" s="45" customFormat="1" ht="15" customHeight="1" x14ac:dyDescent="0.25">
      <c r="A51" s="108"/>
      <c r="B51" s="22" t="s">
        <v>137</v>
      </c>
      <c r="C51" s="34" t="s">
        <v>30</v>
      </c>
      <c r="D51" s="23">
        <f t="shared" ref="D51:E51" si="0">SUM(D52:D56)</f>
        <v>2496.8000000000002</v>
      </c>
      <c r="E51" s="76">
        <f t="shared" si="0"/>
        <v>0</v>
      </c>
    </row>
    <row r="52" spans="1:6" s="45" customFormat="1" ht="12.95" customHeight="1" x14ac:dyDescent="0.25">
      <c r="A52" s="108"/>
      <c r="B52" s="49" t="s">
        <v>14</v>
      </c>
      <c r="C52" s="105"/>
      <c r="D52" s="11">
        <v>519.70000000000005</v>
      </c>
      <c r="E52" s="11"/>
      <c r="F52" s="52"/>
    </row>
    <row r="53" spans="1:6" s="45" customFormat="1" ht="12.95" customHeight="1" x14ac:dyDescent="0.25">
      <c r="A53" s="108"/>
      <c r="B53" s="57" t="s">
        <v>15</v>
      </c>
      <c r="C53" s="105"/>
      <c r="D53" s="11">
        <v>449</v>
      </c>
      <c r="E53" s="11"/>
      <c r="F53" s="52"/>
    </row>
    <row r="54" spans="1:6" s="45" customFormat="1" ht="12.95" customHeight="1" x14ac:dyDescent="0.25">
      <c r="A54" s="108"/>
      <c r="B54" s="49" t="s">
        <v>31</v>
      </c>
      <c r="C54" s="105"/>
      <c r="D54" s="11">
        <v>920</v>
      </c>
      <c r="E54" s="11"/>
      <c r="F54" s="52"/>
    </row>
    <row r="55" spans="1:6" s="45" customFormat="1" ht="12.95" customHeight="1" x14ac:dyDescent="0.25">
      <c r="A55" s="108"/>
      <c r="B55" s="49" t="s">
        <v>21</v>
      </c>
      <c r="C55" s="105"/>
      <c r="D55" s="11">
        <v>91.7</v>
      </c>
      <c r="E55" s="11"/>
      <c r="F55" s="52"/>
    </row>
    <row r="56" spans="1:6" s="45" customFormat="1" ht="12.95" customHeight="1" x14ac:dyDescent="0.25">
      <c r="A56" s="108"/>
      <c r="B56" s="50" t="s">
        <v>10</v>
      </c>
      <c r="C56" s="105"/>
      <c r="D56" s="11">
        <v>516.4</v>
      </c>
      <c r="E56" s="11"/>
      <c r="F56" s="52"/>
    </row>
    <row r="57" spans="1:6" s="45" customFormat="1" ht="18" customHeight="1" x14ac:dyDescent="0.25">
      <c r="A57" s="102" t="s">
        <v>32</v>
      </c>
      <c r="B57" s="35" t="s">
        <v>33</v>
      </c>
      <c r="C57" s="38"/>
      <c r="D57" s="32">
        <f>SUM(D58+D60+D63)</f>
        <v>44.2</v>
      </c>
      <c r="E57" s="77">
        <f>SUM(E58+E60+E63)</f>
        <v>0</v>
      </c>
    </row>
    <row r="58" spans="1:6" s="45" customFormat="1" ht="15" customHeight="1" x14ac:dyDescent="0.25">
      <c r="A58" s="102"/>
      <c r="B58" s="18" t="s">
        <v>139</v>
      </c>
      <c r="C58" s="17" t="s">
        <v>11</v>
      </c>
      <c r="D58" s="16">
        <f>SUM(D59)</f>
        <v>11.7</v>
      </c>
      <c r="E58" s="78">
        <f>SUM(E59)</f>
        <v>0</v>
      </c>
    </row>
    <row r="59" spans="1:6" s="45" customFormat="1" ht="12.75" customHeight="1" x14ac:dyDescent="0.25">
      <c r="A59" s="102"/>
      <c r="B59" s="12" t="s">
        <v>10</v>
      </c>
      <c r="C59" s="6"/>
      <c r="D59" s="11">
        <v>11.7</v>
      </c>
      <c r="E59" s="51"/>
    </row>
    <row r="60" spans="1:6" s="45" customFormat="1" ht="27" x14ac:dyDescent="0.25">
      <c r="A60" s="102"/>
      <c r="B60" s="30" t="s">
        <v>146</v>
      </c>
      <c r="C60" s="17" t="s">
        <v>23</v>
      </c>
      <c r="D60" s="23">
        <f t="shared" ref="D60" si="1">SUM(D61:D62)</f>
        <v>28.400000000000002</v>
      </c>
      <c r="E60" s="76">
        <f t="shared" ref="E60" si="2">SUM(E61:E62)</f>
        <v>0</v>
      </c>
    </row>
    <row r="61" spans="1:6" s="45" customFormat="1" ht="12.95" customHeight="1" x14ac:dyDescent="0.25">
      <c r="A61" s="103"/>
      <c r="B61" s="48" t="s">
        <v>10</v>
      </c>
      <c r="C61" s="104"/>
      <c r="D61" s="11">
        <v>27.8</v>
      </c>
      <c r="E61" s="51"/>
      <c r="F61" s="67"/>
    </row>
    <row r="62" spans="1:6" s="45" customFormat="1" ht="12.95" customHeight="1" x14ac:dyDescent="0.25">
      <c r="A62" s="103"/>
      <c r="B62" s="50" t="s">
        <v>17</v>
      </c>
      <c r="C62" s="105"/>
      <c r="D62" s="11">
        <v>0.6</v>
      </c>
      <c r="E62" s="51"/>
    </row>
    <row r="63" spans="1:6" s="45" customFormat="1" ht="15" customHeight="1" x14ac:dyDescent="0.25">
      <c r="A63" s="102"/>
      <c r="B63" s="22" t="s">
        <v>147</v>
      </c>
      <c r="C63" s="17" t="s">
        <v>25</v>
      </c>
      <c r="D63" s="23">
        <f t="shared" ref="D63:E63" si="3">SUM(D64)</f>
        <v>4.0999999999999996</v>
      </c>
      <c r="E63" s="76">
        <f t="shared" si="3"/>
        <v>0</v>
      </c>
    </row>
    <row r="64" spans="1:6" s="45" customFormat="1" ht="12.75" customHeight="1" x14ac:dyDescent="0.25">
      <c r="A64" s="102"/>
      <c r="B64" s="12" t="s">
        <v>10</v>
      </c>
      <c r="C64" s="6"/>
      <c r="D64" s="11">
        <v>4.0999999999999996</v>
      </c>
      <c r="E64" s="5"/>
    </row>
    <row r="65" spans="1:6" s="45" customFormat="1" ht="18" customHeight="1" x14ac:dyDescent="0.25">
      <c r="A65" s="102" t="s">
        <v>34</v>
      </c>
      <c r="B65" s="31" t="s">
        <v>35</v>
      </c>
      <c r="C65" s="38"/>
      <c r="D65" s="32">
        <f>SUM(D66+D68+D71)</f>
        <v>96.000000000000014</v>
      </c>
      <c r="E65" s="77">
        <f>SUM(E66+E68+E71)</f>
        <v>0</v>
      </c>
    </row>
    <row r="66" spans="1:6" s="45" customFormat="1" ht="15" customHeight="1" x14ac:dyDescent="0.25">
      <c r="A66" s="102"/>
      <c r="B66" s="18" t="s">
        <v>139</v>
      </c>
      <c r="C66" s="17" t="s">
        <v>11</v>
      </c>
      <c r="D66" s="16">
        <f>SUM(D67)</f>
        <v>13.2</v>
      </c>
      <c r="E66" s="78">
        <f>SUM(E67)</f>
        <v>0</v>
      </c>
    </row>
    <row r="67" spans="1:6" s="45" customFormat="1" ht="12.75" customHeight="1" x14ac:dyDescent="0.25">
      <c r="A67" s="102"/>
      <c r="B67" s="12" t="s">
        <v>10</v>
      </c>
      <c r="C67" s="6"/>
      <c r="D67" s="11">
        <v>13.2</v>
      </c>
      <c r="E67" s="51"/>
      <c r="F67" s="67"/>
    </row>
    <row r="68" spans="1:6" s="45" customFormat="1" ht="27" x14ac:dyDescent="0.25">
      <c r="A68" s="102"/>
      <c r="B68" s="30" t="s">
        <v>144</v>
      </c>
      <c r="C68" s="17" t="s">
        <v>23</v>
      </c>
      <c r="D68" s="23">
        <f t="shared" ref="D68" si="4">SUM(D69:D70)</f>
        <v>76.100000000000009</v>
      </c>
      <c r="E68" s="76">
        <f t="shared" ref="E68" si="5">SUM(E69:E70)</f>
        <v>0</v>
      </c>
    </row>
    <row r="69" spans="1:6" s="45" customFormat="1" ht="12.75" customHeight="1" x14ac:dyDescent="0.25">
      <c r="A69" s="103"/>
      <c r="B69" s="48" t="s">
        <v>10</v>
      </c>
      <c r="C69" s="104"/>
      <c r="D69" s="11">
        <v>74.2</v>
      </c>
      <c r="E69" s="51"/>
      <c r="F69" s="67"/>
    </row>
    <row r="70" spans="1:6" s="45" customFormat="1" ht="12.75" customHeight="1" x14ac:dyDescent="0.25">
      <c r="A70" s="103"/>
      <c r="B70" s="50" t="s">
        <v>17</v>
      </c>
      <c r="C70" s="106"/>
      <c r="D70" s="11">
        <v>1.9</v>
      </c>
      <c r="E70" s="51"/>
    </row>
    <row r="71" spans="1:6" s="45" customFormat="1" ht="15" customHeight="1" x14ac:dyDescent="0.25">
      <c r="A71" s="102"/>
      <c r="B71" s="22" t="s">
        <v>134</v>
      </c>
      <c r="C71" s="17" t="s">
        <v>25</v>
      </c>
      <c r="D71" s="23">
        <f t="shared" ref="D71" si="6">SUM(D72)</f>
        <v>6.7</v>
      </c>
      <c r="E71" s="76">
        <f t="shared" ref="E71" si="7">SUM(E72)</f>
        <v>0</v>
      </c>
    </row>
    <row r="72" spans="1:6" s="45" customFormat="1" ht="12.75" customHeight="1" x14ac:dyDescent="0.25">
      <c r="A72" s="102"/>
      <c r="B72" s="12" t="s">
        <v>10</v>
      </c>
      <c r="C72" s="6"/>
      <c r="D72" s="11">
        <v>6.7</v>
      </c>
      <c r="E72" s="5"/>
      <c r="F72" s="67"/>
    </row>
    <row r="73" spans="1:6" s="45" customFormat="1" ht="18" customHeight="1" x14ac:dyDescent="0.25">
      <c r="A73" s="102" t="s">
        <v>36</v>
      </c>
      <c r="B73" s="31" t="s">
        <v>37</v>
      </c>
      <c r="C73" s="36"/>
      <c r="D73" s="32">
        <f>SUM(D74+D76+D79)</f>
        <v>34.6</v>
      </c>
      <c r="E73" s="77">
        <f>SUM(E74+E76+E79)</f>
        <v>0</v>
      </c>
    </row>
    <row r="74" spans="1:6" s="45" customFormat="1" ht="15" customHeight="1" x14ac:dyDescent="0.25">
      <c r="A74" s="102"/>
      <c r="B74" s="18" t="s">
        <v>139</v>
      </c>
      <c r="C74" s="17" t="s">
        <v>11</v>
      </c>
      <c r="D74" s="16">
        <f>SUM(D75)</f>
        <v>7.2</v>
      </c>
      <c r="E74" s="78">
        <f>SUM(E75)</f>
        <v>0</v>
      </c>
    </row>
    <row r="75" spans="1:6" s="45" customFormat="1" ht="12.75" customHeight="1" x14ac:dyDescent="0.25">
      <c r="A75" s="102"/>
      <c r="B75" s="12" t="s">
        <v>10</v>
      </c>
      <c r="C75" s="6"/>
      <c r="D75" s="11">
        <v>7.2</v>
      </c>
      <c r="E75" s="51"/>
      <c r="F75" s="67"/>
    </row>
    <row r="76" spans="1:6" s="45" customFormat="1" ht="27" x14ac:dyDescent="0.25">
      <c r="A76" s="102"/>
      <c r="B76" s="30" t="s">
        <v>146</v>
      </c>
      <c r="C76" s="17" t="s">
        <v>23</v>
      </c>
      <c r="D76" s="23">
        <f t="shared" ref="D76" si="8">SUM(D77:D78)</f>
        <v>23.700000000000003</v>
      </c>
      <c r="E76" s="76">
        <f t="shared" ref="E76" si="9">SUM(E77:E78)</f>
        <v>0</v>
      </c>
    </row>
    <row r="77" spans="1:6" s="45" customFormat="1" ht="12.75" customHeight="1" x14ac:dyDescent="0.25">
      <c r="A77" s="103"/>
      <c r="B77" s="48" t="s">
        <v>10</v>
      </c>
      <c r="C77" s="104"/>
      <c r="D77" s="11">
        <v>23.1</v>
      </c>
      <c r="E77" s="51"/>
      <c r="F77" s="67"/>
    </row>
    <row r="78" spans="1:6" s="45" customFormat="1" ht="12.75" customHeight="1" x14ac:dyDescent="0.25">
      <c r="A78" s="103"/>
      <c r="B78" s="50" t="s">
        <v>17</v>
      </c>
      <c r="C78" s="106"/>
      <c r="D78" s="11">
        <v>0.6</v>
      </c>
      <c r="E78" s="51"/>
    </row>
    <row r="79" spans="1:6" s="45" customFormat="1" ht="15" customHeight="1" x14ac:dyDescent="0.25">
      <c r="A79" s="102"/>
      <c r="B79" s="33" t="s">
        <v>134</v>
      </c>
      <c r="C79" s="17" t="s">
        <v>25</v>
      </c>
      <c r="D79" s="23">
        <f t="shared" ref="D79" si="10">SUM(D80)</f>
        <v>3.7</v>
      </c>
      <c r="E79" s="76">
        <f t="shared" ref="E79" si="11">SUM(E80)</f>
        <v>0</v>
      </c>
    </row>
    <row r="80" spans="1:6" s="45" customFormat="1" ht="12.75" customHeight="1" x14ac:dyDescent="0.25">
      <c r="A80" s="102"/>
      <c r="B80" s="12" t="s">
        <v>10</v>
      </c>
      <c r="C80" s="6"/>
      <c r="D80" s="11">
        <v>3.7</v>
      </c>
      <c r="E80" s="5"/>
    </row>
    <row r="81" spans="1:6" s="45" customFormat="1" ht="18" customHeight="1" x14ac:dyDescent="0.25">
      <c r="A81" s="102" t="s">
        <v>38</v>
      </c>
      <c r="B81" s="31" t="s">
        <v>39</v>
      </c>
      <c r="C81" s="38"/>
      <c r="D81" s="32">
        <f>SUM(D82+D84+D87)</f>
        <v>55.199999999999996</v>
      </c>
      <c r="E81" s="77">
        <f>SUM(E82+E84+E87)</f>
        <v>0</v>
      </c>
    </row>
    <row r="82" spans="1:6" s="45" customFormat="1" ht="15" customHeight="1" x14ac:dyDescent="0.25">
      <c r="A82" s="102"/>
      <c r="B82" s="18" t="s">
        <v>139</v>
      </c>
      <c r="C82" s="17" t="s">
        <v>11</v>
      </c>
      <c r="D82" s="16">
        <f>SUM(D83)</f>
        <v>11</v>
      </c>
      <c r="E82" s="78">
        <f>SUM(E83)</f>
        <v>0</v>
      </c>
    </row>
    <row r="83" spans="1:6" s="45" customFormat="1" ht="12.75" customHeight="1" x14ac:dyDescent="0.25">
      <c r="A83" s="102"/>
      <c r="B83" s="12" t="s">
        <v>10</v>
      </c>
      <c r="C83" s="6"/>
      <c r="D83" s="11">
        <v>11</v>
      </c>
      <c r="E83" s="51"/>
      <c r="F83" s="67"/>
    </row>
    <row r="84" spans="1:6" s="45" customFormat="1" ht="27" x14ac:dyDescent="0.25">
      <c r="A84" s="102"/>
      <c r="B84" s="30" t="s">
        <v>146</v>
      </c>
      <c r="C84" s="17" t="s">
        <v>23</v>
      </c>
      <c r="D84" s="23">
        <f t="shared" ref="D84" si="12">SUM(D85:D86)</f>
        <v>40.4</v>
      </c>
      <c r="E84" s="76">
        <f t="shared" ref="E84" si="13">SUM(E85:E86)</f>
        <v>0</v>
      </c>
    </row>
    <row r="85" spans="1:6" s="45" customFormat="1" ht="12.75" customHeight="1" x14ac:dyDescent="0.25">
      <c r="A85" s="103"/>
      <c r="B85" s="48" t="s">
        <v>10</v>
      </c>
      <c r="C85" s="104"/>
      <c r="D85" s="11">
        <v>38.4</v>
      </c>
      <c r="E85" s="51"/>
      <c r="F85" s="67"/>
    </row>
    <row r="86" spans="1:6" s="45" customFormat="1" ht="12.75" customHeight="1" x14ac:dyDescent="0.25">
      <c r="A86" s="103"/>
      <c r="B86" s="50" t="s">
        <v>17</v>
      </c>
      <c r="C86" s="105"/>
      <c r="D86" s="11">
        <v>2</v>
      </c>
      <c r="E86" s="51"/>
      <c r="F86" s="67"/>
    </row>
    <row r="87" spans="1:6" s="45" customFormat="1" ht="15" customHeight="1" x14ac:dyDescent="0.25">
      <c r="A87" s="102"/>
      <c r="B87" s="33" t="s">
        <v>134</v>
      </c>
      <c r="C87" s="17" t="s">
        <v>25</v>
      </c>
      <c r="D87" s="23">
        <f t="shared" ref="D87" si="14">SUM(D88)</f>
        <v>3.8</v>
      </c>
      <c r="E87" s="76">
        <f t="shared" ref="E87" si="15">SUM(E88)</f>
        <v>0</v>
      </c>
    </row>
    <row r="88" spans="1:6" s="45" customFormat="1" ht="12.75" customHeight="1" x14ac:dyDescent="0.25">
      <c r="A88" s="102"/>
      <c r="B88" s="12" t="s">
        <v>10</v>
      </c>
      <c r="C88" s="6"/>
      <c r="D88" s="11">
        <v>3.8</v>
      </c>
      <c r="E88" s="5"/>
    </row>
    <row r="89" spans="1:6" s="45" customFormat="1" ht="18" customHeight="1" x14ac:dyDescent="0.25">
      <c r="A89" s="122" t="s">
        <v>40</v>
      </c>
      <c r="B89" s="31" t="s">
        <v>41</v>
      </c>
      <c r="C89" s="38"/>
      <c r="D89" s="32">
        <f>SUM(D90+D92+D95)</f>
        <v>45.2</v>
      </c>
      <c r="E89" s="77">
        <f>SUM(E90+E92+E95)</f>
        <v>0</v>
      </c>
    </row>
    <row r="90" spans="1:6" s="45" customFormat="1" ht="15" customHeight="1" x14ac:dyDescent="0.25">
      <c r="A90" s="122"/>
      <c r="B90" s="18" t="s">
        <v>139</v>
      </c>
      <c r="C90" s="17" t="s">
        <v>11</v>
      </c>
      <c r="D90" s="16">
        <f>SUM(D91)</f>
        <v>10.199999999999999</v>
      </c>
      <c r="E90" s="78">
        <f>SUM(E91)</f>
        <v>0</v>
      </c>
    </row>
    <row r="91" spans="1:6" s="45" customFormat="1" ht="12.75" customHeight="1" x14ac:dyDescent="0.25">
      <c r="A91" s="122"/>
      <c r="B91" s="12" t="s">
        <v>10</v>
      </c>
      <c r="C91" s="6"/>
      <c r="D91" s="11">
        <v>10.199999999999999</v>
      </c>
      <c r="E91" s="51"/>
    </row>
    <row r="92" spans="1:6" s="45" customFormat="1" ht="27" x14ac:dyDescent="0.25">
      <c r="A92" s="122"/>
      <c r="B92" s="30" t="s">
        <v>144</v>
      </c>
      <c r="C92" s="17" t="s">
        <v>23</v>
      </c>
      <c r="D92" s="23">
        <f t="shared" ref="D92" si="16">SUM(D93:D94)</f>
        <v>30.3</v>
      </c>
      <c r="E92" s="76">
        <f t="shared" ref="E92" si="17">SUM(E93:E94)</f>
        <v>0</v>
      </c>
    </row>
    <row r="93" spans="1:6" s="45" customFormat="1" ht="12.75" customHeight="1" x14ac:dyDescent="0.25">
      <c r="A93" s="123"/>
      <c r="B93" s="48" t="s">
        <v>10</v>
      </c>
      <c r="C93" s="104"/>
      <c r="D93" s="11">
        <v>29.1</v>
      </c>
      <c r="E93" s="51"/>
      <c r="F93" s="67"/>
    </row>
    <row r="94" spans="1:6" s="45" customFormat="1" ht="12.75" customHeight="1" x14ac:dyDescent="0.25">
      <c r="A94" s="123"/>
      <c r="B94" s="50" t="s">
        <v>17</v>
      </c>
      <c r="C94" s="105"/>
      <c r="D94" s="11">
        <v>1.2</v>
      </c>
      <c r="E94" s="51"/>
    </row>
    <row r="95" spans="1:6" s="45" customFormat="1" ht="15" customHeight="1" x14ac:dyDescent="0.25">
      <c r="A95" s="122"/>
      <c r="B95" s="33" t="s">
        <v>134</v>
      </c>
      <c r="C95" s="17" t="s">
        <v>25</v>
      </c>
      <c r="D95" s="23">
        <f t="shared" ref="D95" si="18">SUM(D96)</f>
        <v>4.7</v>
      </c>
      <c r="E95" s="76">
        <f t="shared" ref="E95" si="19">SUM(E96)</f>
        <v>0</v>
      </c>
    </row>
    <row r="96" spans="1:6" s="45" customFormat="1" ht="12.75" customHeight="1" x14ac:dyDescent="0.25">
      <c r="A96" s="122"/>
      <c r="B96" s="12" t="s">
        <v>10</v>
      </c>
      <c r="C96" s="6"/>
      <c r="D96" s="11">
        <v>4.7</v>
      </c>
      <c r="E96" s="5"/>
    </row>
    <row r="97" spans="1:6" s="45" customFormat="1" ht="18" customHeight="1" x14ac:dyDescent="0.25">
      <c r="A97" s="122" t="s">
        <v>42</v>
      </c>
      <c r="B97" s="31" t="s">
        <v>43</v>
      </c>
      <c r="C97" s="36"/>
      <c r="D97" s="32">
        <f>SUM(D98+D100+D103)</f>
        <v>59.8</v>
      </c>
      <c r="E97" s="77">
        <f>SUM(E98+E100+E103)</f>
        <v>0</v>
      </c>
    </row>
    <row r="98" spans="1:6" s="45" customFormat="1" ht="15" customHeight="1" x14ac:dyDescent="0.25">
      <c r="A98" s="122"/>
      <c r="B98" s="18" t="s">
        <v>139</v>
      </c>
      <c r="C98" s="17" t="s">
        <v>11</v>
      </c>
      <c r="D98" s="16">
        <f>SUM(D99)</f>
        <v>15.8</v>
      </c>
      <c r="E98" s="78">
        <f>SUM(E99)</f>
        <v>0</v>
      </c>
    </row>
    <row r="99" spans="1:6" s="45" customFormat="1" ht="12.75" customHeight="1" x14ac:dyDescent="0.25">
      <c r="A99" s="122"/>
      <c r="B99" s="12" t="s">
        <v>10</v>
      </c>
      <c r="C99" s="6"/>
      <c r="D99" s="11">
        <v>15.8</v>
      </c>
      <c r="E99" s="51"/>
      <c r="F99" s="67"/>
    </row>
    <row r="100" spans="1:6" s="45" customFormat="1" ht="27" x14ac:dyDescent="0.25">
      <c r="A100" s="122"/>
      <c r="B100" s="30" t="s">
        <v>146</v>
      </c>
      <c r="C100" s="17" t="s">
        <v>23</v>
      </c>
      <c r="D100" s="23">
        <f t="shared" ref="D100" si="20">SUM(D101:D102)</f>
        <v>40.5</v>
      </c>
      <c r="E100" s="76">
        <f t="shared" ref="E100" si="21">SUM(E101:E102)</f>
        <v>0</v>
      </c>
    </row>
    <row r="101" spans="1:6" s="45" customFormat="1" ht="12.75" customHeight="1" x14ac:dyDescent="0.25">
      <c r="A101" s="123"/>
      <c r="B101" s="48" t="s">
        <v>10</v>
      </c>
      <c r="C101" s="104"/>
      <c r="D101" s="11">
        <v>33.299999999999997</v>
      </c>
      <c r="E101" s="51"/>
      <c r="F101" s="67"/>
    </row>
    <row r="102" spans="1:6" s="45" customFormat="1" ht="12.75" customHeight="1" x14ac:dyDescent="0.25">
      <c r="A102" s="123"/>
      <c r="B102" s="50" t="s">
        <v>17</v>
      </c>
      <c r="C102" s="105"/>
      <c r="D102" s="11">
        <v>7.2</v>
      </c>
      <c r="E102" s="51"/>
    </row>
    <row r="103" spans="1:6" s="45" customFormat="1" ht="15" customHeight="1" x14ac:dyDescent="0.25">
      <c r="A103" s="122"/>
      <c r="B103" s="33" t="s">
        <v>134</v>
      </c>
      <c r="C103" s="17" t="s">
        <v>25</v>
      </c>
      <c r="D103" s="23">
        <f t="shared" ref="D103" si="22">SUM(D104)</f>
        <v>3.5</v>
      </c>
      <c r="E103" s="76">
        <f t="shared" ref="E103" si="23">SUM(E104)</f>
        <v>0</v>
      </c>
    </row>
    <row r="104" spans="1:6" s="45" customFormat="1" ht="12.75" customHeight="1" x14ac:dyDescent="0.25">
      <c r="A104" s="122"/>
      <c r="B104" s="12" t="s">
        <v>10</v>
      </c>
      <c r="C104" s="6"/>
      <c r="D104" s="11">
        <v>3.5</v>
      </c>
      <c r="E104" s="5"/>
    </row>
    <row r="105" spans="1:6" s="45" customFormat="1" ht="18" customHeight="1" x14ac:dyDescent="0.25">
      <c r="A105" s="122" t="s">
        <v>44</v>
      </c>
      <c r="B105" s="31" t="s">
        <v>45</v>
      </c>
      <c r="C105" s="38"/>
      <c r="D105" s="32">
        <f>SUM(D106+D108+D111)</f>
        <v>35</v>
      </c>
      <c r="E105" s="77">
        <f>SUM(E106+E108+E111)</f>
        <v>0</v>
      </c>
    </row>
    <row r="106" spans="1:6" s="45" customFormat="1" ht="15" customHeight="1" x14ac:dyDescent="0.25">
      <c r="A106" s="122"/>
      <c r="B106" s="18" t="s">
        <v>139</v>
      </c>
      <c r="C106" s="17" t="s">
        <v>11</v>
      </c>
      <c r="D106" s="16">
        <f>SUM(D107)</f>
        <v>7.8</v>
      </c>
      <c r="E106" s="78">
        <f>SUM(E107)</f>
        <v>0</v>
      </c>
    </row>
    <row r="107" spans="1:6" s="45" customFormat="1" ht="12.95" customHeight="1" x14ac:dyDescent="0.25">
      <c r="A107" s="122"/>
      <c r="B107" s="12" t="s">
        <v>10</v>
      </c>
      <c r="C107" s="6"/>
      <c r="D107" s="11">
        <v>7.8</v>
      </c>
      <c r="E107" s="51"/>
      <c r="F107" s="67"/>
    </row>
    <row r="108" spans="1:6" s="45" customFormat="1" ht="27" x14ac:dyDescent="0.25">
      <c r="A108" s="122"/>
      <c r="B108" s="30" t="s">
        <v>146</v>
      </c>
      <c r="C108" s="17" t="s">
        <v>23</v>
      </c>
      <c r="D108" s="23">
        <f t="shared" ref="D108" si="24">SUM(D109:D110)</f>
        <v>24</v>
      </c>
      <c r="E108" s="76">
        <f t="shared" ref="E108" si="25">SUM(E109:E110)</f>
        <v>0</v>
      </c>
    </row>
    <row r="109" spans="1:6" s="45" customFormat="1" ht="12.95" customHeight="1" x14ac:dyDescent="0.25">
      <c r="A109" s="123"/>
      <c r="B109" s="48" t="s">
        <v>10</v>
      </c>
      <c r="C109" s="104"/>
      <c r="D109" s="11">
        <v>23.3</v>
      </c>
      <c r="E109" s="11"/>
      <c r="F109" s="67"/>
    </row>
    <row r="110" spans="1:6" s="45" customFormat="1" ht="12.95" customHeight="1" x14ac:dyDescent="0.25">
      <c r="A110" s="123"/>
      <c r="B110" s="50" t="s">
        <v>17</v>
      </c>
      <c r="C110" s="106"/>
      <c r="D110" s="11">
        <v>0.7</v>
      </c>
      <c r="E110" s="11"/>
    </row>
    <row r="111" spans="1:6" s="45" customFormat="1" ht="15" customHeight="1" x14ac:dyDescent="0.25">
      <c r="A111" s="122"/>
      <c r="B111" s="33" t="s">
        <v>147</v>
      </c>
      <c r="C111" s="17" t="s">
        <v>25</v>
      </c>
      <c r="D111" s="23">
        <f t="shared" ref="D111" si="26">SUM(D112)</f>
        <v>3.2</v>
      </c>
      <c r="E111" s="76">
        <f t="shared" ref="E111" si="27">SUM(E112)</f>
        <v>0</v>
      </c>
    </row>
    <row r="112" spans="1:6" s="45" customFormat="1" ht="12.95" customHeight="1" x14ac:dyDescent="0.25">
      <c r="A112" s="122"/>
      <c r="B112" s="12" t="s">
        <v>10</v>
      </c>
      <c r="C112" s="6"/>
      <c r="D112" s="11">
        <v>3.2</v>
      </c>
      <c r="E112" s="5"/>
    </row>
    <row r="113" spans="1:6" s="45" customFormat="1" ht="18" customHeight="1" x14ac:dyDescent="0.25">
      <c r="A113" s="122" t="s">
        <v>46</v>
      </c>
      <c r="B113" s="31" t="s">
        <v>47</v>
      </c>
      <c r="C113" s="38"/>
      <c r="D113" s="32">
        <f>SUM(D114+D116+D119)</f>
        <v>71.399999999999991</v>
      </c>
      <c r="E113" s="77">
        <f>SUM(E114+E116+E119)</f>
        <v>0</v>
      </c>
    </row>
    <row r="114" spans="1:6" s="45" customFormat="1" ht="15" customHeight="1" x14ac:dyDescent="0.25">
      <c r="A114" s="122"/>
      <c r="B114" s="18" t="s">
        <v>139</v>
      </c>
      <c r="C114" s="17" t="s">
        <v>11</v>
      </c>
      <c r="D114" s="16">
        <f>SUM(D115)</f>
        <v>11.7</v>
      </c>
      <c r="E114" s="78">
        <f>SUM(E115)</f>
        <v>0</v>
      </c>
    </row>
    <row r="115" spans="1:6" s="45" customFormat="1" ht="12.75" customHeight="1" x14ac:dyDescent="0.25">
      <c r="A115" s="122"/>
      <c r="B115" s="12" t="s">
        <v>10</v>
      </c>
      <c r="C115" s="6"/>
      <c r="D115" s="11">
        <v>11.7</v>
      </c>
      <c r="E115" s="51"/>
      <c r="F115" s="67"/>
    </row>
    <row r="116" spans="1:6" s="45" customFormat="1" ht="27" x14ac:dyDescent="0.25">
      <c r="A116" s="122"/>
      <c r="B116" s="30" t="s">
        <v>144</v>
      </c>
      <c r="C116" s="17" t="s">
        <v>23</v>
      </c>
      <c r="D116" s="23">
        <f t="shared" ref="D116" si="28">SUM(D117:D118)</f>
        <v>54.099999999999994</v>
      </c>
      <c r="E116" s="76">
        <f t="shared" ref="E116" si="29">SUM(E117:E118)</f>
        <v>0</v>
      </c>
    </row>
    <row r="117" spans="1:6" s="45" customFormat="1" ht="12.75" customHeight="1" x14ac:dyDescent="0.25">
      <c r="A117" s="123"/>
      <c r="B117" s="48" t="s">
        <v>10</v>
      </c>
      <c r="C117" s="104"/>
      <c r="D117" s="11">
        <v>50.8</v>
      </c>
      <c r="E117" s="51"/>
      <c r="F117" s="67"/>
    </row>
    <row r="118" spans="1:6" s="45" customFormat="1" ht="12.75" customHeight="1" x14ac:dyDescent="0.25">
      <c r="A118" s="123"/>
      <c r="B118" s="50" t="s">
        <v>17</v>
      </c>
      <c r="C118" s="105"/>
      <c r="D118" s="11">
        <v>3.3</v>
      </c>
      <c r="E118" s="51"/>
    </row>
    <row r="119" spans="1:6" s="45" customFormat="1" ht="15" customHeight="1" x14ac:dyDescent="0.25">
      <c r="A119" s="122"/>
      <c r="B119" s="33" t="s">
        <v>134</v>
      </c>
      <c r="C119" s="17" t="s">
        <v>25</v>
      </c>
      <c r="D119" s="23">
        <f t="shared" ref="D119" si="30">SUM(D120)</f>
        <v>5.6</v>
      </c>
      <c r="E119" s="76">
        <f t="shared" ref="E119" si="31">SUM(E120)</f>
        <v>0</v>
      </c>
    </row>
    <row r="120" spans="1:6" s="45" customFormat="1" ht="12.75" customHeight="1" x14ac:dyDescent="0.25">
      <c r="A120" s="122"/>
      <c r="B120" s="12" t="s">
        <v>10</v>
      </c>
      <c r="C120" s="6"/>
      <c r="D120" s="11">
        <v>5.6</v>
      </c>
      <c r="E120" s="5"/>
      <c r="F120" s="67"/>
    </row>
    <row r="121" spans="1:6" s="45" customFormat="1" ht="18" customHeight="1" x14ac:dyDescent="0.25">
      <c r="A121" s="124" t="s">
        <v>48</v>
      </c>
      <c r="B121" s="31" t="s">
        <v>49</v>
      </c>
      <c r="C121" s="38"/>
      <c r="D121" s="32">
        <f>SUM(D122+D124+D127)</f>
        <v>52.800000000000004</v>
      </c>
      <c r="E121" s="77">
        <f>SUM(E122+E124+E127)</f>
        <v>0</v>
      </c>
    </row>
    <row r="122" spans="1:6" s="45" customFormat="1" ht="15" customHeight="1" x14ac:dyDescent="0.25">
      <c r="A122" s="125"/>
      <c r="B122" s="18" t="s">
        <v>139</v>
      </c>
      <c r="C122" s="17" t="s">
        <v>11</v>
      </c>
      <c r="D122" s="16">
        <f>SUM(D123)</f>
        <v>7.6</v>
      </c>
      <c r="E122" s="78">
        <f>SUM(E123)</f>
        <v>0</v>
      </c>
    </row>
    <row r="123" spans="1:6" s="45" customFormat="1" ht="12.75" customHeight="1" x14ac:dyDescent="0.25">
      <c r="A123" s="125"/>
      <c r="B123" s="12" t="s">
        <v>10</v>
      </c>
      <c r="C123" s="6"/>
      <c r="D123" s="11">
        <v>7.6</v>
      </c>
      <c r="E123" s="51"/>
    </row>
    <row r="124" spans="1:6" s="45" customFormat="1" ht="27" x14ac:dyDescent="0.25">
      <c r="A124" s="125"/>
      <c r="B124" s="30" t="s">
        <v>146</v>
      </c>
      <c r="C124" s="17" t="s">
        <v>23</v>
      </c>
      <c r="D124" s="23">
        <f t="shared" ref="D124" si="32">SUM(D125:D126)</f>
        <v>38.6</v>
      </c>
      <c r="E124" s="76">
        <f t="shared" ref="E124" si="33">SUM(E125:E126)</f>
        <v>0</v>
      </c>
    </row>
    <row r="125" spans="1:6" s="45" customFormat="1" ht="12.75" customHeight="1" x14ac:dyDescent="0.25">
      <c r="A125" s="125"/>
      <c r="B125" s="48" t="s">
        <v>10</v>
      </c>
      <c r="C125" s="104"/>
      <c r="D125" s="11">
        <v>37.4</v>
      </c>
      <c r="E125" s="51"/>
      <c r="F125" s="67"/>
    </row>
    <row r="126" spans="1:6" s="45" customFormat="1" ht="12.75" customHeight="1" x14ac:dyDescent="0.25">
      <c r="A126" s="125"/>
      <c r="B126" s="50" t="s">
        <v>17</v>
      </c>
      <c r="C126" s="105"/>
      <c r="D126" s="11">
        <v>1.2</v>
      </c>
      <c r="E126" s="51"/>
    </row>
    <row r="127" spans="1:6" s="45" customFormat="1" ht="15" customHeight="1" x14ac:dyDescent="0.25">
      <c r="A127" s="125"/>
      <c r="B127" s="33" t="s">
        <v>134</v>
      </c>
      <c r="C127" s="17" t="s">
        <v>25</v>
      </c>
      <c r="D127" s="23">
        <f t="shared" ref="D127" si="34">SUM(D128)</f>
        <v>6.6</v>
      </c>
      <c r="E127" s="76">
        <f t="shared" ref="E127" si="35">SUM(E128)</f>
        <v>0</v>
      </c>
    </row>
    <row r="128" spans="1:6" s="45" customFormat="1" ht="12.75" customHeight="1" x14ac:dyDescent="0.25">
      <c r="A128" s="125"/>
      <c r="B128" s="12" t="s">
        <v>10</v>
      </c>
      <c r="C128" s="6"/>
      <c r="D128" s="11">
        <v>6.6</v>
      </c>
      <c r="E128" s="5"/>
    </row>
    <row r="129" spans="1:6" s="45" customFormat="1" ht="18" customHeight="1" x14ac:dyDescent="0.25">
      <c r="A129" s="122" t="s">
        <v>50</v>
      </c>
      <c r="B129" s="31" t="s">
        <v>51</v>
      </c>
      <c r="C129" s="38"/>
      <c r="D129" s="32">
        <f>SUM(D130+D132+D135)</f>
        <v>26.7</v>
      </c>
      <c r="E129" s="77">
        <f>SUM(E130+E132+E135)</f>
        <v>0</v>
      </c>
    </row>
    <row r="130" spans="1:6" s="45" customFormat="1" ht="15" customHeight="1" x14ac:dyDescent="0.25">
      <c r="A130" s="122"/>
      <c r="B130" s="18" t="s">
        <v>139</v>
      </c>
      <c r="C130" s="17" t="s">
        <v>11</v>
      </c>
      <c r="D130" s="16">
        <f>SUM(D131)</f>
        <v>5.3</v>
      </c>
      <c r="E130" s="78">
        <f>SUM(E131)</f>
        <v>0</v>
      </c>
    </row>
    <row r="131" spans="1:6" s="45" customFormat="1" ht="12.75" customHeight="1" x14ac:dyDescent="0.25">
      <c r="A131" s="122"/>
      <c r="B131" s="12" t="s">
        <v>10</v>
      </c>
      <c r="C131" s="6"/>
      <c r="D131" s="11">
        <v>5.3</v>
      </c>
      <c r="E131" s="51"/>
      <c r="F131" s="67"/>
    </row>
    <row r="132" spans="1:6" s="45" customFormat="1" ht="27" x14ac:dyDescent="0.25">
      <c r="A132" s="122"/>
      <c r="B132" s="30" t="s">
        <v>146</v>
      </c>
      <c r="C132" s="17" t="s">
        <v>23</v>
      </c>
      <c r="D132" s="23">
        <f t="shared" ref="D132" si="36">SUM(D133:D134)</f>
        <v>17.599999999999998</v>
      </c>
      <c r="E132" s="76">
        <f t="shared" ref="E132" si="37">SUM(E133:E134)</f>
        <v>0</v>
      </c>
    </row>
    <row r="133" spans="1:6" s="45" customFormat="1" ht="12.75" customHeight="1" x14ac:dyDescent="0.25">
      <c r="A133" s="123"/>
      <c r="B133" s="48" t="s">
        <v>10</v>
      </c>
      <c r="C133" s="104"/>
      <c r="D133" s="11">
        <v>15.2</v>
      </c>
      <c r="E133" s="51"/>
      <c r="F133" s="67"/>
    </row>
    <row r="134" spans="1:6" s="45" customFormat="1" ht="12.75" customHeight="1" x14ac:dyDescent="0.25">
      <c r="A134" s="123"/>
      <c r="B134" s="50" t="s">
        <v>17</v>
      </c>
      <c r="C134" s="106"/>
      <c r="D134" s="11">
        <v>2.4</v>
      </c>
      <c r="E134" s="51"/>
    </row>
    <row r="135" spans="1:6" s="45" customFormat="1" ht="15" customHeight="1" x14ac:dyDescent="0.25">
      <c r="A135" s="122"/>
      <c r="B135" s="33" t="s">
        <v>147</v>
      </c>
      <c r="C135" s="17" t="s">
        <v>25</v>
      </c>
      <c r="D135" s="23">
        <f t="shared" ref="D135" si="38">SUM(D136)</f>
        <v>3.8</v>
      </c>
      <c r="E135" s="76">
        <f t="shared" ref="E135" si="39">SUM(E136)</f>
        <v>0</v>
      </c>
    </row>
    <row r="136" spans="1:6" s="45" customFormat="1" ht="12.75" customHeight="1" x14ac:dyDescent="0.25">
      <c r="A136" s="122"/>
      <c r="B136" s="12" t="s">
        <v>10</v>
      </c>
      <c r="C136" s="6"/>
      <c r="D136" s="11">
        <v>3.8</v>
      </c>
      <c r="E136" s="5"/>
    </row>
    <row r="137" spans="1:6" s="45" customFormat="1" ht="18" customHeight="1" x14ac:dyDescent="0.25">
      <c r="A137" s="102" t="s">
        <v>52</v>
      </c>
      <c r="B137" s="31" t="s">
        <v>53</v>
      </c>
      <c r="C137" s="38"/>
      <c r="D137" s="32">
        <f>SUM(D138+D140+D143)</f>
        <v>44.6</v>
      </c>
      <c r="E137" s="77">
        <f>SUM(E138+E140+E143)</f>
        <v>0</v>
      </c>
    </row>
    <row r="138" spans="1:6" s="45" customFormat="1" ht="15" customHeight="1" x14ac:dyDescent="0.25">
      <c r="A138" s="102"/>
      <c r="B138" s="18" t="s">
        <v>139</v>
      </c>
      <c r="C138" s="17" t="s">
        <v>11</v>
      </c>
      <c r="D138" s="16">
        <f>SUM(D139)</f>
        <v>9.6</v>
      </c>
      <c r="E138" s="78">
        <f>SUM(E139)</f>
        <v>0</v>
      </c>
    </row>
    <row r="139" spans="1:6" s="45" customFormat="1" ht="12.75" customHeight="1" x14ac:dyDescent="0.25">
      <c r="A139" s="102"/>
      <c r="B139" s="12" t="s">
        <v>10</v>
      </c>
      <c r="C139" s="6"/>
      <c r="D139" s="11">
        <v>9.6</v>
      </c>
      <c r="E139" s="51"/>
      <c r="F139" s="67"/>
    </row>
    <row r="140" spans="1:6" s="45" customFormat="1" ht="27" x14ac:dyDescent="0.25">
      <c r="A140" s="102"/>
      <c r="B140" s="30" t="s">
        <v>146</v>
      </c>
      <c r="C140" s="17" t="s">
        <v>23</v>
      </c>
      <c r="D140" s="23">
        <f t="shared" ref="D140" si="40">SUM(D141:D142)</f>
        <v>30.9</v>
      </c>
      <c r="E140" s="76">
        <f t="shared" ref="E140" si="41">SUM(E141:E142)</f>
        <v>0</v>
      </c>
    </row>
    <row r="141" spans="1:6" s="45" customFormat="1" ht="12.75" customHeight="1" x14ac:dyDescent="0.25">
      <c r="A141" s="103"/>
      <c r="B141" s="48" t="s">
        <v>10</v>
      </c>
      <c r="C141" s="104"/>
      <c r="D141" s="11">
        <v>28</v>
      </c>
      <c r="E141" s="51"/>
      <c r="F141" s="67"/>
    </row>
    <row r="142" spans="1:6" s="45" customFormat="1" ht="12.75" customHeight="1" x14ac:dyDescent="0.25">
      <c r="A142" s="103"/>
      <c r="B142" s="50" t="s">
        <v>17</v>
      </c>
      <c r="C142" s="105"/>
      <c r="D142" s="11">
        <v>2.9</v>
      </c>
      <c r="E142" s="51"/>
    </row>
    <row r="143" spans="1:6" s="45" customFormat="1" ht="15" customHeight="1" x14ac:dyDescent="0.25">
      <c r="A143" s="102"/>
      <c r="B143" s="33" t="s">
        <v>147</v>
      </c>
      <c r="C143" s="17" t="s">
        <v>25</v>
      </c>
      <c r="D143" s="23">
        <f t="shared" ref="D143" si="42">SUM(D144)</f>
        <v>4.0999999999999996</v>
      </c>
      <c r="E143" s="76">
        <f t="shared" ref="E143" si="43">SUM(E144)</f>
        <v>0</v>
      </c>
    </row>
    <row r="144" spans="1:6" s="45" customFormat="1" ht="12.75" customHeight="1" x14ac:dyDescent="0.25">
      <c r="A144" s="102"/>
      <c r="B144" s="12" t="s">
        <v>10</v>
      </c>
      <c r="C144" s="6"/>
      <c r="D144" s="11">
        <v>4.0999999999999996</v>
      </c>
      <c r="E144" s="5"/>
      <c r="F144" s="67"/>
    </row>
    <row r="145" spans="1:6" s="45" customFormat="1" ht="18" customHeight="1" x14ac:dyDescent="0.25">
      <c r="A145" s="102" t="s">
        <v>54</v>
      </c>
      <c r="B145" s="31" t="s">
        <v>55</v>
      </c>
      <c r="C145" s="38"/>
      <c r="D145" s="32">
        <f>SUM(D146+D148+D151)</f>
        <v>69.7</v>
      </c>
      <c r="E145" s="77">
        <f>SUM(E146+E148+E151)</f>
        <v>0</v>
      </c>
    </row>
    <row r="146" spans="1:6" s="45" customFormat="1" ht="15" customHeight="1" x14ac:dyDescent="0.25">
      <c r="A146" s="102"/>
      <c r="B146" s="18" t="s">
        <v>139</v>
      </c>
      <c r="C146" s="17" t="s">
        <v>11</v>
      </c>
      <c r="D146" s="16">
        <f>SUM(D147)</f>
        <v>15.4</v>
      </c>
      <c r="E146" s="78">
        <f>SUM(E147)</f>
        <v>0</v>
      </c>
    </row>
    <row r="147" spans="1:6" s="45" customFormat="1" ht="12.75" customHeight="1" x14ac:dyDescent="0.25">
      <c r="A147" s="102"/>
      <c r="B147" s="12" t="s">
        <v>10</v>
      </c>
      <c r="C147" s="6"/>
      <c r="D147" s="11">
        <v>15.4</v>
      </c>
      <c r="E147" s="51"/>
      <c r="F147" s="67"/>
    </row>
    <row r="148" spans="1:6" s="45" customFormat="1" ht="27" x14ac:dyDescent="0.25">
      <c r="A148" s="102"/>
      <c r="B148" s="30" t="s">
        <v>144</v>
      </c>
      <c r="C148" s="17" t="s">
        <v>23</v>
      </c>
      <c r="D148" s="23">
        <f t="shared" ref="D148" si="44">SUM(D149:D150)</f>
        <v>50.2</v>
      </c>
      <c r="E148" s="76">
        <f t="shared" ref="E148" si="45">SUM(E149:E150)</f>
        <v>0</v>
      </c>
    </row>
    <row r="149" spans="1:6" s="45" customFormat="1" ht="12.75" customHeight="1" x14ac:dyDescent="0.25">
      <c r="A149" s="103"/>
      <c r="B149" s="48" t="s">
        <v>10</v>
      </c>
      <c r="C149" s="104"/>
      <c r="D149" s="11">
        <v>40.9</v>
      </c>
      <c r="E149" s="51"/>
      <c r="F149" s="71"/>
    </row>
    <row r="150" spans="1:6" s="45" customFormat="1" ht="12.75" customHeight="1" x14ac:dyDescent="0.25">
      <c r="A150" s="103"/>
      <c r="B150" s="50" t="s">
        <v>17</v>
      </c>
      <c r="C150" s="105"/>
      <c r="D150" s="11">
        <v>9.3000000000000007</v>
      </c>
      <c r="E150" s="51"/>
      <c r="F150" s="71"/>
    </row>
    <row r="151" spans="1:6" s="45" customFormat="1" ht="15" customHeight="1" x14ac:dyDescent="0.25">
      <c r="A151" s="102"/>
      <c r="B151" s="33" t="s">
        <v>147</v>
      </c>
      <c r="C151" s="17" t="s">
        <v>25</v>
      </c>
      <c r="D151" s="23">
        <f t="shared" ref="D151" si="46">SUM(D152)</f>
        <v>4.0999999999999996</v>
      </c>
      <c r="E151" s="76">
        <f t="shared" ref="E151" si="47">SUM(E152)</f>
        <v>0</v>
      </c>
      <c r="F151" s="58"/>
    </row>
    <row r="152" spans="1:6" s="45" customFormat="1" ht="12.75" customHeight="1" x14ac:dyDescent="0.25">
      <c r="A152" s="102"/>
      <c r="B152" s="12" t="s">
        <v>10</v>
      </c>
      <c r="C152" s="6"/>
      <c r="D152" s="11">
        <v>4.0999999999999996</v>
      </c>
      <c r="E152" s="5"/>
      <c r="F152" s="67"/>
    </row>
    <row r="153" spans="1:6" s="45" customFormat="1" ht="18" customHeight="1" x14ac:dyDescent="0.25">
      <c r="A153" s="102" t="s">
        <v>56</v>
      </c>
      <c r="B153" s="79" t="s">
        <v>57</v>
      </c>
      <c r="C153" s="36"/>
      <c r="D153" s="32">
        <f>SUM(D155:D157)</f>
        <v>1102.0999999999999</v>
      </c>
      <c r="E153" s="32">
        <f>SUM(E155:E157)</f>
        <v>1016.9999999999999</v>
      </c>
      <c r="F153" s="58"/>
    </row>
    <row r="154" spans="1:6" s="45" customFormat="1" ht="15" customHeight="1" x14ac:dyDescent="0.25">
      <c r="A154" s="103"/>
      <c r="B154" s="18" t="s">
        <v>139</v>
      </c>
      <c r="C154" s="17" t="s">
        <v>11</v>
      </c>
      <c r="D154" s="16">
        <f t="shared" ref="D154:E154" si="48">SUM(D155:D157)</f>
        <v>1102.0999999999999</v>
      </c>
      <c r="E154" s="16">
        <f t="shared" si="48"/>
        <v>1016.9999999999999</v>
      </c>
      <c r="F154" s="58"/>
    </row>
    <row r="155" spans="1:6" s="45" customFormat="1" ht="12.75" customHeight="1" x14ac:dyDescent="0.25">
      <c r="A155" s="103"/>
      <c r="B155" s="57" t="s">
        <v>15</v>
      </c>
      <c r="C155" s="104"/>
      <c r="D155" s="11">
        <v>1061.2</v>
      </c>
      <c r="E155" s="11">
        <v>982.8</v>
      </c>
      <c r="F155" s="58"/>
    </row>
    <row r="156" spans="1:6" s="45" customFormat="1" ht="12.75" customHeight="1" x14ac:dyDescent="0.25">
      <c r="A156" s="103"/>
      <c r="B156" s="49" t="s">
        <v>64</v>
      </c>
      <c r="C156" s="105"/>
      <c r="D156" s="11">
        <v>1.3</v>
      </c>
      <c r="E156" s="11">
        <v>1.3</v>
      </c>
      <c r="F156" s="58"/>
    </row>
    <row r="157" spans="1:6" s="45" customFormat="1" ht="12.75" customHeight="1" x14ac:dyDescent="0.25">
      <c r="A157" s="103"/>
      <c r="B157" s="50" t="s">
        <v>10</v>
      </c>
      <c r="C157" s="105"/>
      <c r="D157" s="11">
        <v>39.6</v>
      </c>
      <c r="E157" s="11">
        <v>32.9</v>
      </c>
      <c r="F157" s="58"/>
    </row>
    <row r="158" spans="1:6" s="45" customFormat="1" ht="18" customHeight="1" x14ac:dyDescent="0.25">
      <c r="A158" s="102" t="s">
        <v>58</v>
      </c>
      <c r="B158" s="35" t="s">
        <v>59</v>
      </c>
      <c r="C158" s="38"/>
      <c r="D158" s="32">
        <f t="shared" ref="D158:E158" si="49">SUM(D159+D161)</f>
        <v>1218</v>
      </c>
      <c r="E158" s="32">
        <f t="shared" si="49"/>
        <v>1023.7</v>
      </c>
      <c r="F158" s="58"/>
    </row>
    <row r="159" spans="1:6" s="45" customFormat="1" ht="15" customHeight="1" x14ac:dyDescent="0.25">
      <c r="A159" s="102"/>
      <c r="B159" s="18" t="s">
        <v>139</v>
      </c>
      <c r="C159" s="17" t="s">
        <v>11</v>
      </c>
      <c r="D159" s="16">
        <f>SUM(D160)</f>
        <v>40</v>
      </c>
      <c r="E159" s="78">
        <f>SUM(E160)</f>
        <v>0</v>
      </c>
      <c r="F159" s="58"/>
    </row>
    <row r="160" spans="1:6" s="45" customFormat="1" ht="12.75" customHeight="1" x14ac:dyDescent="0.25">
      <c r="A160" s="102"/>
      <c r="B160" s="81" t="s">
        <v>15</v>
      </c>
      <c r="C160" s="6"/>
      <c r="D160" s="11">
        <v>40</v>
      </c>
      <c r="E160" s="11"/>
      <c r="F160" s="68"/>
    </row>
    <row r="161" spans="1:6" s="45" customFormat="1" ht="30.75" customHeight="1" x14ac:dyDescent="0.25">
      <c r="A161" s="103"/>
      <c r="B161" s="22" t="s">
        <v>143</v>
      </c>
      <c r="C161" s="21" t="s">
        <v>18</v>
      </c>
      <c r="D161" s="23">
        <f>SUM(D162:D164)</f>
        <v>1178</v>
      </c>
      <c r="E161" s="23">
        <f>SUM(E162:E164)</f>
        <v>1023.7</v>
      </c>
      <c r="F161" s="58"/>
    </row>
    <row r="162" spans="1:6" s="45" customFormat="1" ht="12.75" customHeight="1" x14ac:dyDescent="0.25">
      <c r="A162" s="103"/>
      <c r="B162" s="49" t="s">
        <v>20</v>
      </c>
      <c r="C162" s="105"/>
      <c r="D162" s="11">
        <v>733</v>
      </c>
      <c r="E162" s="11">
        <v>700.1</v>
      </c>
      <c r="F162" s="67"/>
    </row>
    <row r="163" spans="1:6" s="45" customFormat="1" ht="12.75" customHeight="1" x14ac:dyDescent="0.25">
      <c r="A163" s="103"/>
      <c r="B163" s="49" t="s">
        <v>10</v>
      </c>
      <c r="C163" s="105"/>
      <c r="D163" s="11">
        <v>442.3</v>
      </c>
      <c r="E163" s="11">
        <v>323.60000000000002</v>
      </c>
      <c r="F163" s="67"/>
    </row>
    <row r="164" spans="1:6" s="45" customFormat="1" ht="12.75" customHeight="1" x14ac:dyDescent="0.25">
      <c r="A164" s="103"/>
      <c r="B164" s="50" t="s">
        <v>17</v>
      </c>
      <c r="C164" s="106"/>
      <c r="D164" s="11">
        <v>2.7</v>
      </c>
      <c r="E164" s="51"/>
      <c r="F164" s="58"/>
    </row>
    <row r="165" spans="1:6" s="45" customFormat="1" ht="18" customHeight="1" x14ac:dyDescent="0.25">
      <c r="A165" s="102" t="s">
        <v>60</v>
      </c>
      <c r="B165" s="35" t="s">
        <v>61</v>
      </c>
      <c r="C165" s="38"/>
      <c r="D165" s="32">
        <f t="shared" ref="D165:E165" si="50">SUM(D166+D168)</f>
        <v>776.5</v>
      </c>
      <c r="E165" s="32">
        <f t="shared" si="50"/>
        <v>659.8</v>
      </c>
      <c r="F165" s="58"/>
    </row>
    <row r="166" spans="1:6" s="45" customFormat="1" ht="15" customHeight="1" x14ac:dyDescent="0.25">
      <c r="A166" s="102"/>
      <c r="B166" s="18" t="s">
        <v>139</v>
      </c>
      <c r="C166" s="17" t="s">
        <v>11</v>
      </c>
      <c r="D166" s="16">
        <f>SUM(D167)</f>
        <v>14</v>
      </c>
      <c r="E166" s="78">
        <f>SUM(E167)</f>
        <v>0</v>
      </c>
      <c r="F166" s="58"/>
    </row>
    <row r="167" spans="1:6" s="45" customFormat="1" ht="12.75" customHeight="1" x14ac:dyDescent="0.25">
      <c r="A167" s="102"/>
      <c r="B167" s="81" t="s">
        <v>15</v>
      </c>
      <c r="C167" s="6"/>
      <c r="D167" s="11">
        <v>14</v>
      </c>
      <c r="E167" s="11"/>
      <c r="F167" s="68"/>
    </row>
    <row r="168" spans="1:6" s="45" customFormat="1" ht="30.75" customHeight="1" x14ac:dyDescent="0.25">
      <c r="A168" s="103"/>
      <c r="B168" s="22" t="s">
        <v>148</v>
      </c>
      <c r="C168" s="21" t="s">
        <v>18</v>
      </c>
      <c r="D168" s="23">
        <f>SUM(D169:D171)</f>
        <v>762.5</v>
      </c>
      <c r="E168" s="23">
        <f>SUM(E169:E171)</f>
        <v>659.8</v>
      </c>
      <c r="F168" s="58"/>
    </row>
    <row r="169" spans="1:6" s="45" customFormat="1" ht="12.75" customHeight="1" x14ac:dyDescent="0.25">
      <c r="A169" s="103"/>
      <c r="B169" s="49" t="s">
        <v>20</v>
      </c>
      <c r="C169" s="105"/>
      <c r="D169" s="11">
        <v>429.4</v>
      </c>
      <c r="E169" s="11">
        <v>413.1</v>
      </c>
      <c r="F169" s="67"/>
    </row>
    <row r="170" spans="1:6" s="45" customFormat="1" ht="12.75" customHeight="1" x14ac:dyDescent="0.25">
      <c r="A170" s="103"/>
      <c r="B170" s="49" t="s">
        <v>10</v>
      </c>
      <c r="C170" s="105"/>
      <c r="D170" s="11">
        <v>332.6</v>
      </c>
      <c r="E170" s="11">
        <v>246.7</v>
      </c>
      <c r="F170" s="67"/>
    </row>
    <row r="171" spans="1:6" s="45" customFormat="1" ht="12.75" customHeight="1" x14ac:dyDescent="0.25">
      <c r="A171" s="103"/>
      <c r="B171" s="50" t="s">
        <v>17</v>
      </c>
      <c r="C171" s="106"/>
      <c r="D171" s="11">
        <v>0.5</v>
      </c>
      <c r="E171" s="11"/>
      <c r="F171" s="58"/>
    </row>
    <row r="172" spans="1:6" s="45" customFormat="1" ht="18" customHeight="1" x14ac:dyDescent="0.25">
      <c r="A172" s="107" t="s">
        <v>62</v>
      </c>
      <c r="B172" s="35" t="s">
        <v>63</v>
      </c>
      <c r="C172" s="36"/>
      <c r="D172" s="32">
        <f t="shared" ref="D172:E172" si="51">SUM(D173+D175)</f>
        <v>1196.5999999999999</v>
      </c>
      <c r="E172" s="32">
        <f t="shared" si="51"/>
        <v>958.8</v>
      </c>
      <c r="F172" s="58"/>
    </row>
    <row r="173" spans="1:6" s="45" customFormat="1" ht="15" customHeight="1" x14ac:dyDescent="0.25">
      <c r="A173" s="110"/>
      <c r="B173" s="18" t="s">
        <v>139</v>
      </c>
      <c r="C173" s="17" t="s">
        <v>11</v>
      </c>
      <c r="D173" s="16">
        <f>SUM(D174)</f>
        <v>28</v>
      </c>
      <c r="E173" s="78">
        <f>SUM(E174)</f>
        <v>0</v>
      </c>
      <c r="F173" s="58"/>
    </row>
    <row r="174" spans="1:6" s="45" customFormat="1" ht="12.75" customHeight="1" x14ac:dyDescent="0.25">
      <c r="A174" s="110"/>
      <c r="B174" s="81" t="s">
        <v>15</v>
      </c>
      <c r="C174" s="6"/>
      <c r="D174" s="11">
        <v>28</v>
      </c>
      <c r="E174" s="11"/>
      <c r="F174" s="47"/>
    </row>
    <row r="175" spans="1:6" s="45" customFormat="1" ht="30.75" customHeight="1" x14ac:dyDescent="0.25">
      <c r="A175" s="109"/>
      <c r="B175" s="22" t="s">
        <v>143</v>
      </c>
      <c r="C175" s="21" t="s">
        <v>18</v>
      </c>
      <c r="D175" s="23">
        <f>SUM(D176:D178)</f>
        <v>1168.5999999999999</v>
      </c>
      <c r="E175" s="23">
        <f>SUM(E176:E178)</f>
        <v>958.8</v>
      </c>
      <c r="F175" s="47"/>
    </row>
    <row r="176" spans="1:6" s="45" customFormat="1" ht="12.75" customHeight="1" x14ac:dyDescent="0.25">
      <c r="A176" s="109"/>
      <c r="B176" s="49" t="s">
        <v>20</v>
      </c>
      <c r="C176" s="105"/>
      <c r="D176" s="11">
        <v>674.8</v>
      </c>
      <c r="E176" s="11">
        <v>647.6</v>
      </c>
      <c r="F176" s="67"/>
    </row>
    <row r="177" spans="1:6" s="45" customFormat="1" ht="12.75" customHeight="1" x14ac:dyDescent="0.25">
      <c r="A177" s="109"/>
      <c r="B177" s="49" t="s">
        <v>10</v>
      </c>
      <c r="C177" s="105"/>
      <c r="D177" s="11">
        <v>476.9</v>
      </c>
      <c r="E177" s="11">
        <v>311.2</v>
      </c>
    </row>
    <row r="178" spans="1:6" s="45" customFormat="1" ht="12.75" customHeight="1" x14ac:dyDescent="0.25">
      <c r="A178" s="109"/>
      <c r="B178" s="50" t="s">
        <v>17</v>
      </c>
      <c r="C178" s="106"/>
      <c r="D178" s="11">
        <v>16.899999999999999</v>
      </c>
      <c r="E178" s="51"/>
      <c r="F178" s="67"/>
    </row>
    <row r="179" spans="1:6" s="45" customFormat="1" ht="18" customHeight="1" x14ac:dyDescent="0.25">
      <c r="A179" s="107" t="s">
        <v>65</v>
      </c>
      <c r="B179" s="35" t="s">
        <v>66</v>
      </c>
      <c r="C179" s="36"/>
      <c r="D179" s="32">
        <f t="shared" ref="D179:E179" si="52">SUM(D180+D182)</f>
        <v>1668.9</v>
      </c>
      <c r="E179" s="32">
        <f t="shared" si="52"/>
        <v>1415.8000000000002</v>
      </c>
    </row>
    <row r="180" spans="1:6" s="45" customFormat="1" ht="15" customHeight="1" x14ac:dyDescent="0.25">
      <c r="A180" s="107"/>
      <c r="B180" s="18" t="s">
        <v>139</v>
      </c>
      <c r="C180" s="17" t="s">
        <v>11</v>
      </c>
      <c r="D180" s="16">
        <f>SUM(D181)</f>
        <v>26</v>
      </c>
      <c r="E180" s="78">
        <f>SUM(E181)</f>
        <v>0</v>
      </c>
    </row>
    <row r="181" spans="1:6" s="45" customFormat="1" ht="12.75" customHeight="1" x14ac:dyDescent="0.25">
      <c r="A181" s="107"/>
      <c r="B181" s="81" t="s">
        <v>15</v>
      </c>
      <c r="C181" s="6"/>
      <c r="D181" s="11">
        <v>26</v>
      </c>
      <c r="E181" s="11"/>
      <c r="F181" s="68"/>
    </row>
    <row r="182" spans="1:6" s="45" customFormat="1" ht="30.75" customHeight="1" x14ac:dyDescent="0.25">
      <c r="A182" s="108"/>
      <c r="B182" s="22" t="s">
        <v>143</v>
      </c>
      <c r="C182" s="21" t="s">
        <v>18</v>
      </c>
      <c r="D182" s="23">
        <f>SUM(D183:D185)</f>
        <v>1642.9</v>
      </c>
      <c r="E182" s="23">
        <f>SUM(E183:E185)</f>
        <v>1415.8000000000002</v>
      </c>
    </row>
    <row r="183" spans="1:6" s="45" customFormat="1" ht="12.75" customHeight="1" x14ac:dyDescent="0.25">
      <c r="A183" s="108"/>
      <c r="B183" s="49" t="s">
        <v>20</v>
      </c>
      <c r="C183" s="105"/>
      <c r="D183" s="11">
        <v>852.7</v>
      </c>
      <c r="E183" s="11">
        <v>820.7</v>
      </c>
      <c r="F183" s="67"/>
    </row>
    <row r="184" spans="1:6" s="45" customFormat="1" ht="12.75" customHeight="1" x14ac:dyDescent="0.25">
      <c r="A184" s="108"/>
      <c r="B184" s="49" t="s">
        <v>10</v>
      </c>
      <c r="C184" s="105"/>
      <c r="D184" s="11">
        <v>770.3</v>
      </c>
      <c r="E184" s="11">
        <v>595.1</v>
      </c>
      <c r="F184" s="67"/>
    </row>
    <row r="185" spans="1:6" s="45" customFormat="1" ht="12.75" customHeight="1" x14ac:dyDescent="0.25">
      <c r="A185" s="108"/>
      <c r="B185" s="50" t="s">
        <v>17</v>
      </c>
      <c r="C185" s="106"/>
      <c r="D185" s="11">
        <v>19.899999999999999</v>
      </c>
      <c r="E185" s="51"/>
      <c r="F185" s="68"/>
    </row>
    <row r="186" spans="1:6" s="45" customFormat="1" ht="18" customHeight="1" x14ac:dyDescent="0.25">
      <c r="A186" s="115" t="s">
        <v>67</v>
      </c>
      <c r="B186" s="40" t="s">
        <v>68</v>
      </c>
      <c r="C186" s="36"/>
      <c r="D186" s="32">
        <f>SUM(D187+D189)</f>
        <v>1961.2</v>
      </c>
      <c r="E186" s="32">
        <f>SUM(E187+E189)</f>
        <v>1607.5</v>
      </c>
    </row>
    <row r="187" spans="1:6" s="45" customFormat="1" ht="15" customHeight="1" x14ac:dyDescent="0.25">
      <c r="A187" s="116"/>
      <c r="B187" s="41" t="s">
        <v>139</v>
      </c>
      <c r="C187" s="17" t="s">
        <v>11</v>
      </c>
      <c r="D187" s="16">
        <f>SUM(D188)</f>
        <v>65</v>
      </c>
      <c r="E187" s="78">
        <f>SUM(E188)</f>
        <v>0</v>
      </c>
    </row>
    <row r="188" spans="1:6" s="45" customFormat="1" ht="12.75" customHeight="1" x14ac:dyDescent="0.25">
      <c r="A188" s="116"/>
      <c r="B188" s="82" t="s">
        <v>15</v>
      </c>
      <c r="C188" s="6"/>
      <c r="D188" s="11">
        <v>65</v>
      </c>
      <c r="E188" s="11"/>
    </row>
    <row r="189" spans="1:6" s="45" customFormat="1" ht="30.75" customHeight="1" x14ac:dyDescent="0.25">
      <c r="A189" s="116"/>
      <c r="B189" s="22" t="s">
        <v>143</v>
      </c>
      <c r="C189" s="21" t="s">
        <v>18</v>
      </c>
      <c r="D189" s="23">
        <f>SUM(D190:D193)</f>
        <v>1896.2</v>
      </c>
      <c r="E189" s="23">
        <f>SUM(E190:E193)</f>
        <v>1607.5</v>
      </c>
    </row>
    <row r="190" spans="1:6" s="45" customFormat="1" ht="12.75" customHeight="1" x14ac:dyDescent="0.25">
      <c r="A190" s="116"/>
      <c r="B190" s="49" t="s">
        <v>64</v>
      </c>
      <c r="C190" s="83"/>
      <c r="D190" s="11">
        <v>6</v>
      </c>
      <c r="E190" s="11">
        <v>6</v>
      </c>
    </row>
    <row r="191" spans="1:6" s="45" customFormat="1" ht="12.75" customHeight="1" x14ac:dyDescent="0.25">
      <c r="A191" s="116"/>
      <c r="B191" s="59" t="s">
        <v>20</v>
      </c>
      <c r="C191" s="105"/>
      <c r="D191" s="11">
        <v>1142.5</v>
      </c>
      <c r="E191" s="11">
        <v>1096.0999999999999</v>
      </c>
      <c r="F191" s="67"/>
    </row>
    <row r="192" spans="1:6" s="45" customFormat="1" ht="12.75" customHeight="1" x14ac:dyDescent="0.25">
      <c r="A192" s="116"/>
      <c r="B192" s="59" t="s">
        <v>10</v>
      </c>
      <c r="C192" s="105"/>
      <c r="D192" s="11">
        <v>739.2</v>
      </c>
      <c r="E192" s="11">
        <v>505.4</v>
      </c>
    </row>
    <row r="193" spans="1:6" s="45" customFormat="1" ht="12.75" customHeight="1" x14ac:dyDescent="0.25">
      <c r="A193" s="116"/>
      <c r="B193" s="60" t="s">
        <v>17</v>
      </c>
      <c r="C193" s="106"/>
      <c r="D193" s="11">
        <v>8.5</v>
      </c>
      <c r="E193" s="51"/>
    </row>
    <row r="194" spans="1:6" s="45" customFormat="1" ht="18" customHeight="1" x14ac:dyDescent="0.25">
      <c r="A194" s="107" t="s">
        <v>69</v>
      </c>
      <c r="B194" s="35" t="s">
        <v>70</v>
      </c>
      <c r="C194" s="36"/>
      <c r="D194" s="32">
        <f t="shared" ref="D194:E194" si="53">SUM(D195+D197)</f>
        <v>1283.2</v>
      </c>
      <c r="E194" s="32">
        <f t="shared" si="53"/>
        <v>1043.8</v>
      </c>
    </row>
    <row r="195" spans="1:6" s="45" customFormat="1" ht="15" customHeight="1" x14ac:dyDescent="0.25">
      <c r="A195" s="110"/>
      <c r="B195" s="18" t="s">
        <v>139</v>
      </c>
      <c r="C195" s="17" t="s">
        <v>11</v>
      </c>
      <c r="D195" s="16">
        <f>SUM(D196)</f>
        <v>42</v>
      </c>
      <c r="E195" s="78">
        <f>SUM(E196)</f>
        <v>0</v>
      </c>
    </row>
    <row r="196" spans="1:6" s="45" customFormat="1" ht="12.75" customHeight="1" x14ac:dyDescent="0.25">
      <c r="A196" s="110"/>
      <c r="B196" s="81" t="s">
        <v>15</v>
      </c>
      <c r="C196" s="6"/>
      <c r="D196" s="11">
        <v>42</v>
      </c>
      <c r="E196" s="11"/>
    </row>
    <row r="197" spans="1:6" s="45" customFormat="1" ht="30.75" customHeight="1" x14ac:dyDescent="0.25">
      <c r="A197" s="109"/>
      <c r="B197" s="22" t="s">
        <v>143</v>
      </c>
      <c r="C197" s="21" t="s">
        <v>18</v>
      </c>
      <c r="D197" s="23">
        <f>SUM(D198:D201)</f>
        <v>1241.2</v>
      </c>
      <c r="E197" s="23">
        <f>SUM(E198:E201)</f>
        <v>1043.8</v>
      </c>
    </row>
    <row r="198" spans="1:6" s="45" customFormat="1" ht="12.75" customHeight="1" x14ac:dyDescent="0.25">
      <c r="A198" s="109"/>
      <c r="B198" s="49" t="s">
        <v>19</v>
      </c>
      <c r="C198" s="105"/>
      <c r="D198" s="11">
        <v>13.7</v>
      </c>
      <c r="E198" s="11">
        <v>0.3</v>
      </c>
      <c r="F198" s="67"/>
    </row>
    <row r="199" spans="1:6" s="45" customFormat="1" ht="12.75" customHeight="1" x14ac:dyDescent="0.25">
      <c r="A199" s="109"/>
      <c r="B199" s="49" t="s">
        <v>20</v>
      </c>
      <c r="C199" s="105"/>
      <c r="D199" s="11">
        <v>703.6</v>
      </c>
      <c r="E199" s="11">
        <v>674.5</v>
      </c>
      <c r="F199" s="67"/>
    </row>
    <row r="200" spans="1:6" s="45" customFormat="1" ht="12.75" customHeight="1" x14ac:dyDescent="0.25">
      <c r="A200" s="109"/>
      <c r="B200" s="49" t="s">
        <v>10</v>
      </c>
      <c r="C200" s="105"/>
      <c r="D200" s="11">
        <v>508.1</v>
      </c>
      <c r="E200" s="11">
        <v>369</v>
      </c>
      <c r="F200" s="67"/>
    </row>
    <row r="201" spans="1:6" s="45" customFormat="1" ht="12.75" customHeight="1" x14ac:dyDescent="0.25">
      <c r="A201" s="109"/>
      <c r="B201" s="50" t="s">
        <v>17</v>
      </c>
      <c r="C201" s="106"/>
      <c r="D201" s="11">
        <v>15.8</v>
      </c>
      <c r="E201" s="51"/>
      <c r="F201" s="67"/>
    </row>
    <row r="202" spans="1:6" s="45" customFormat="1" ht="18" customHeight="1" x14ac:dyDescent="0.25">
      <c r="A202" s="115" t="s">
        <v>71</v>
      </c>
      <c r="B202" s="40" t="s">
        <v>72</v>
      </c>
      <c r="C202" s="36"/>
      <c r="D202" s="32">
        <f>SUM(D203+D205)</f>
        <v>2066.8000000000002</v>
      </c>
      <c r="E202" s="32">
        <f>SUM(E203+E205)</f>
        <v>1718.9</v>
      </c>
    </row>
    <row r="203" spans="1:6" s="45" customFormat="1" ht="15" customHeight="1" x14ac:dyDescent="0.25">
      <c r="A203" s="116"/>
      <c r="B203" s="41" t="s">
        <v>139</v>
      </c>
      <c r="C203" s="17" t="s">
        <v>11</v>
      </c>
      <c r="D203" s="16">
        <f>SUM(D204)</f>
        <v>47</v>
      </c>
      <c r="E203" s="78">
        <f>SUM(E204)</f>
        <v>0</v>
      </c>
    </row>
    <row r="204" spans="1:6" s="45" customFormat="1" ht="12.75" customHeight="1" x14ac:dyDescent="0.25">
      <c r="A204" s="116"/>
      <c r="B204" s="82" t="s">
        <v>15</v>
      </c>
      <c r="C204" s="6"/>
      <c r="D204" s="11">
        <v>47</v>
      </c>
      <c r="E204" s="11"/>
      <c r="F204" s="67"/>
    </row>
    <row r="205" spans="1:6" s="45" customFormat="1" ht="30.75" customHeight="1" x14ac:dyDescent="0.25">
      <c r="A205" s="116"/>
      <c r="B205" s="22" t="s">
        <v>143</v>
      </c>
      <c r="C205" s="21" t="s">
        <v>18</v>
      </c>
      <c r="D205" s="23">
        <f>SUM(D206:D208)</f>
        <v>2019.8000000000002</v>
      </c>
      <c r="E205" s="23">
        <f>SUM(E206:E208)</f>
        <v>1718.9</v>
      </c>
    </row>
    <row r="206" spans="1:6" s="45" customFormat="1" ht="12.75" customHeight="1" x14ac:dyDescent="0.25">
      <c r="A206" s="116"/>
      <c r="B206" s="59" t="s">
        <v>20</v>
      </c>
      <c r="C206" s="105"/>
      <c r="D206" s="11">
        <v>1417.8</v>
      </c>
      <c r="E206" s="11">
        <v>1352.2</v>
      </c>
      <c r="F206" s="67"/>
    </row>
    <row r="207" spans="1:6" s="45" customFormat="1" ht="12.75" customHeight="1" x14ac:dyDescent="0.25">
      <c r="A207" s="116"/>
      <c r="B207" s="59" t="s">
        <v>10</v>
      </c>
      <c r="C207" s="105"/>
      <c r="D207" s="11">
        <v>598.6</v>
      </c>
      <c r="E207" s="11">
        <v>366.7</v>
      </c>
      <c r="F207" s="67"/>
    </row>
    <row r="208" spans="1:6" s="45" customFormat="1" ht="12.75" customHeight="1" x14ac:dyDescent="0.25">
      <c r="A208" s="116"/>
      <c r="B208" s="60" t="s">
        <v>17</v>
      </c>
      <c r="C208" s="106"/>
      <c r="D208" s="11">
        <v>3.4</v>
      </c>
      <c r="E208" s="51"/>
      <c r="F208" s="67"/>
    </row>
    <row r="209" spans="1:6" s="45" customFormat="1" ht="18" customHeight="1" x14ac:dyDescent="0.25">
      <c r="A209" s="102" t="s">
        <v>73</v>
      </c>
      <c r="B209" s="35" t="s">
        <v>74</v>
      </c>
      <c r="C209" s="36"/>
      <c r="D209" s="32">
        <f t="shared" ref="D209:E209" si="54">SUM(D210+D212)</f>
        <v>592</v>
      </c>
      <c r="E209" s="32">
        <f t="shared" si="54"/>
        <v>525.5</v>
      </c>
    </row>
    <row r="210" spans="1:6" s="45" customFormat="1" ht="15" customHeight="1" x14ac:dyDescent="0.25">
      <c r="A210" s="102"/>
      <c r="B210" s="18" t="s">
        <v>139</v>
      </c>
      <c r="C210" s="17" t="s">
        <v>11</v>
      </c>
      <c r="D210" s="16">
        <f>SUM(D211)</f>
        <v>13</v>
      </c>
      <c r="E210" s="78">
        <f>SUM(E211)</f>
        <v>0</v>
      </c>
    </row>
    <row r="211" spans="1:6" s="45" customFormat="1" ht="12.75" customHeight="1" x14ac:dyDescent="0.25">
      <c r="A211" s="102"/>
      <c r="B211" s="81" t="s">
        <v>15</v>
      </c>
      <c r="C211" s="6"/>
      <c r="D211" s="11">
        <v>13</v>
      </c>
      <c r="E211" s="11"/>
    </row>
    <row r="212" spans="1:6" s="45" customFormat="1" ht="30.75" customHeight="1" x14ac:dyDescent="0.25">
      <c r="A212" s="103"/>
      <c r="B212" s="22" t="s">
        <v>148</v>
      </c>
      <c r="C212" s="21" t="s">
        <v>18</v>
      </c>
      <c r="D212" s="23">
        <f>SUM(D213:D215)</f>
        <v>579</v>
      </c>
      <c r="E212" s="23">
        <f>SUM(E213:E215)</f>
        <v>525.5</v>
      </c>
    </row>
    <row r="213" spans="1:6" s="45" customFormat="1" ht="12.75" customHeight="1" x14ac:dyDescent="0.25">
      <c r="A213" s="103"/>
      <c r="B213" s="49" t="s">
        <v>20</v>
      </c>
      <c r="C213" s="105"/>
      <c r="D213" s="11">
        <v>332.1</v>
      </c>
      <c r="E213" s="11">
        <v>318.5</v>
      </c>
      <c r="F213" s="67"/>
    </row>
    <row r="214" spans="1:6" s="45" customFormat="1" ht="12.75" customHeight="1" x14ac:dyDescent="0.25">
      <c r="A214" s="103"/>
      <c r="B214" s="49" t="s">
        <v>10</v>
      </c>
      <c r="C214" s="105"/>
      <c r="D214" s="11">
        <v>232.9</v>
      </c>
      <c r="E214" s="11">
        <v>207</v>
      </c>
    </row>
    <row r="215" spans="1:6" s="45" customFormat="1" ht="12.75" customHeight="1" x14ac:dyDescent="0.25">
      <c r="A215" s="108"/>
      <c r="B215" s="50" t="s">
        <v>17</v>
      </c>
      <c r="C215" s="106"/>
      <c r="D215" s="11">
        <v>14</v>
      </c>
      <c r="E215" s="11"/>
      <c r="F215" s="70"/>
    </row>
    <row r="216" spans="1:6" s="45" customFormat="1" ht="18" customHeight="1" x14ac:dyDescent="0.25">
      <c r="A216" s="120" t="s">
        <v>75</v>
      </c>
      <c r="B216" s="40" t="s">
        <v>77</v>
      </c>
      <c r="C216" s="36"/>
      <c r="D216" s="32">
        <f>SUM(D217+D219)</f>
        <v>1049</v>
      </c>
      <c r="E216" s="32">
        <f>SUM(E217+E219)</f>
        <v>896.10000000000014</v>
      </c>
    </row>
    <row r="217" spans="1:6" s="45" customFormat="1" ht="15" customHeight="1" x14ac:dyDescent="0.25">
      <c r="A217" s="121"/>
      <c r="B217" s="41" t="s">
        <v>139</v>
      </c>
      <c r="C217" s="17" t="s">
        <v>11</v>
      </c>
      <c r="D217" s="16">
        <f>SUM(D218)</f>
        <v>33</v>
      </c>
      <c r="E217" s="78">
        <f>SUM(E218)</f>
        <v>0</v>
      </c>
    </row>
    <row r="218" spans="1:6" s="45" customFormat="1" ht="12.75" customHeight="1" x14ac:dyDescent="0.25">
      <c r="A218" s="121"/>
      <c r="B218" s="82" t="s">
        <v>15</v>
      </c>
      <c r="C218" s="6"/>
      <c r="D218" s="11">
        <v>33</v>
      </c>
      <c r="E218" s="11"/>
    </row>
    <row r="219" spans="1:6" s="45" customFormat="1" ht="30.75" customHeight="1" x14ac:dyDescent="0.25">
      <c r="A219" s="121"/>
      <c r="B219" s="22" t="s">
        <v>148</v>
      </c>
      <c r="C219" s="21" t="s">
        <v>18</v>
      </c>
      <c r="D219" s="23">
        <f>SUM(D220:D223)</f>
        <v>1016</v>
      </c>
      <c r="E219" s="23">
        <f>SUM(E220:E223)</f>
        <v>896.10000000000014</v>
      </c>
    </row>
    <row r="220" spans="1:6" s="45" customFormat="1" ht="12.75" customHeight="1" x14ac:dyDescent="0.25">
      <c r="A220" s="121"/>
      <c r="B220" s="59" t="s">
        <v>19</v>
      </c>
      <c r="C220" s="105"/>
      <c r="D220" s="11">
        <v>12.9</v>
      </c>
      <c r="E220" s="11">
        <v>0.6</v>
      </c>
    </row>
    <row r="221" spans="1:6" s="45" customFormat="1" ht="12.75" customHeight="1" x14ac:dyDescent="0.25">
      <c r="A221" s="121"/>
      <c r="B221" s="59" t="s">
        <v>20</v>
      </c>
      <c r="C221" s="105"/>
      <c r="D221" s="11">
        <v>598.70000000000005</v>
      </c>
      <c r="E221" s="11">
        <v>575.70000000000005</v>
      </c>
      <c r="F221" s="67"/>
    </row>
    <row r="222" spans="1:6" s="45" customFormat="1" ht="12.75" customHeight="1" x14ac:dyDescent="0.25">
      <c r="A222" s="121"/>
      <c r="B222" s="59" t="s">
        <v>10</v>
      </c>
      <c r="C222" s="105"/>
      <c r="D222" s="11">
        <v>382.4</v>
      </c>
      <c r="E222" s="11">
        <v>319.8</v>
      </c>
      <c r="F222" s="70"/>
    </row>
    <row r="223" spans="1:6" s="45" customFormat="1" ht="12.75" customHeight="1" x14ac:dyDescent="0.25">
      <c r="A223" s="121"/>
      <c r="B223" s="60" t="s">
        <v>17</v>
      </c>
      <c r="C223" s="106"/>
      <c r="D223" s="11">
        <v>22</v>
      </c>
      <c r="E223" s="11"/>
    </row>
    <row r="224" spans="1:6" s="45" customFormat="1" ht="18" customHeight="1" x14ac:dyDescent="0.25">
      <c r="A224" s="117" t="s">
        <v>76</v>
      </c>
      <c r="B224" s="40" t="s">
        <v>79</v>
      </c>
      <c r="C224" s="36"/>
      <c r="D224" s="32">
        <f t="shared" ref="D224:E224" si="55">SUM(D225+D227)</f>
        <v>800.3</v>
      </c>
      <c r="E224" s="32">
        <f t="shared" si="55"/>
        <v>694.09999999999991</v>
      </c>
    </row>
    <row r="225" spans="1:9" s="45" customFormat="1" ht="15" customHeight="1" x14ac:dyDescent="0.25">
      <c r="A225" s="118"/>
      <c r="B225" s="41" t="s">
        <v>139</v>
      </c>
      <c r="C225" s="17" t="s">
        <v>11</v>
      </c>
      <c r="D225" s="16">
        <f>SUM(D226)</f>
        <v>18</v>
      </c>
      <c r="E225" s="78">
        <f>SUM(E226)</f>
        <v>0</v>
      </c>
    </row>
    <row r="226" spans="1:9" s="45" customFormat="1" ht="12.75" customHeight="1" x14ac:dyDescent="0.25">
      <c r="A226" s="118"/>
      <c r="B226" s="82" t="s">
        <v>15</v>
      </c>
      <c r="C226" s="6"/>
      <c r="D226" s="11">
        <v>18</v>
      </c>
      <c r="E226" s="11"/>
    </row>
    <row r="227" spans="1:9" s="45" customFormat="1" ht="30.75" customHeight="1" x14ac:dyDescent="0.25">
      <c r="A227" s="118"/>
      <c r="B227" s="86" t="s">
        <v>143</v>
      </c>
      <c r="C227" s="21" t="s">
        <v>18</v>
      </c>
      <c r="D227" s="23">
        <f>SUM(D228:D231)</f>
        <v>782.3</v>
      </c>
      <c r="E227" s="23">
        <f>SUM(E228:E231)</f>
        <v>694.09999999999991</v>
      </c>
    </row>
    <row r="228" spans="1:9" s="45" customFormat="1" ht="12.75" customHeight="1" x14ac:dyDescent="0.25">
      <c r="A228" s="118"/>
      <c r="B228" s="59" t="s">
        <v>64</v>
      </c>
      <c r="C228" s="105"/>
      <c r="D228" s="11">
        <v>0.9</v>
      </c>
      <c r="E228" s="11">
        <v>0.9</v>
      </c>
    </row>
    <row r="229" spans="1:9" s="45" customFormat="1" ht="12.75" customHeight="1" x14ac:dyDescent="0.25">
      <c r="A229" s="118"/>
      <c r="B229" s="59" t="s">
        <v>20</v>
      </c>
      <c r="C229" s="105"/>
      <c r="D229" s="11">
        <v>472.3</v>
      </c>
      <c r="E229" s="11">
        <v>456.7</v>
      </c>
      <c r="F229" s="67"/>
    </row>
    <row r="230" spans="1:9" s="45" customFormat="1" ht="12.75" customHeight="1" x14ac:dyDescent="0.25">
      <c r="A230" s="118"/>
      <c r="B230" s="59" t="s">
        <v>10</v>
      </c>
      <c r="C230" s="105"/>
      <c r="D230" s="11">
        <v>293.10000000000002</v>
      </c>
      <c r="E230" s="11">
        <v>236.5</v>
      </c>
      <c r="F230" s="70"/>
    </row>
    <row r="231" spans="1:9" s="45" customFormat="1" ht="12.75" customHeight="1" x14ac:dyDescent="0.25">
      <c r="A231" s="119"/>
      <c r="B231" s="60" t="s">
        <v>17</v>
      </c>
      <c r="C231" s="106"/>
      <c r="D231" s="11">
        <v>16</v>
      </c>
      <c r="E231" s="11"/>
      <c r="F231" s="70"/>
    </row>
    <row r="232" spans="1:9" s="45" customFormat="1" ht="18" customHeight="1" x14ac:dyDescent="0.25">
      <c r="A232" s="111" t="s">
        <v>78</v>
      </c>
      <c r="B232" s="35" t="s">
        <v>83</v>
      </c>
      <c r="C232" s="36"/>
      <c r="D232" s="32">
        <f t="shared" ref="D232:E232" si="56">SUM(D233+D235)</f>
        <v>540.20000000000005</v>
      </c>
      <c r="E232" s="32">
        <f t="shared" si="56"/>
        <v>465.3</v>
      </c>
      <c r="G232" s="46"/>
      <c r="H232" s="46"/>
      <c r="I232" s="46"/>
    </row>
    <row r="233" spans="1:9" s="45" customFormat="1" ht="15" customHeight="1" x14ac:dyDescent="0.25">
      <c r="A233" s="102"/>
      <c r="B233" s="18" t="s">
        <v>139</v>
      </c>
      <c r="C233" s="17" t="s">
        <v>11</v>
      </c>
      <c r="D233" s="16">
        <f>SUM(D234)</f>
        <v>12.5</v>
      </c>
      <c r="E233" s="78">
        <f>SUM(E234)</f>
        <v>0</v>
      </c>
      <c r="G233" s="46"/>
      <c r="H233" s="46"/>
      <c r="I233" s="46"/>
    </row>
    <row r="234" spans="1:9" s="45" customFormat="1" ht="12.75" customHeight="1" x14ac:dyDescent="0.25">
      <c r="A234" s="102"/>
      <c r="B234" s="14" t="s">
        <v>15</v>
      </c>
      <c r="C234" s="6" t="s">
        <v>11</v>
      </c>
      <c r="D234" s="11">
        <v>12.5</v>
      </c>
      <c r="E234" s="11"/>
      <c r="F234" s="67"/>
      <c r="G234" s="46"/>
      <c r="H234" s="46"/>
      <c r="I234" s="46"/>
    </row>
    <row r="235" spans="1:9" s="45" customFormat="1" ht="30.75" customHeight="1" x14ac:dyDescent="0.25">
      <c r="A235" s="102"/>
      <c r="B235" s="30" t="s">
        <v>143</v>
      </c>
      <c r="C235" s="21" t="s">
        <v>18</v>
      </c>
      <c r="D235" s="23">
        <f>SUM(D236:D239)</f>
        <v>527.70000000000005</v>
      </c>
      <c r="E235" s="23">
        <f>SUM(E236:E239)</f>
        <v>465.3</v>
      </c>
      <c r="G235" s="46"/>
      <c r="H235" s="46"/>
      <c r="I235" s="46"/>
    </row>
    <row r="236" spans="1:9" s="45" customFormat="1" ht="12.75" customHeight="1" x14ac:dyDescent="0.25">
      <c r="A236" s="103"/>
      <c r="B236" s="48" t="s">
        <v>19</v>
      </c>
      <c r="C236" s="104" t="s">
        <v>18</v>
      </c>
      <c r="D236" s="11">
        <v>8.1</v>
      </c>
      <c r="E236" s="11">
        <v>8</v>
      </c>
      <c r="G236" s="46"/>
      <c r="H236" s="46"/>
      <c r="I236" s="46"/>
    </row>
    <row r="237" spans="1:9" s="45" customFormat="1" ht="12.75" customHeight="1" x14ac:dyDescent="0.25">
      <c r="A237" s="103"/>
      <c r="B237" s="49" t="s">
        <v>20</v>
      </c>
      <c r="C237" s="105"/>
      <c r="D237" s="11">
        <v>250.4</v>
      </c>
      <c r="E237" s="11">
        <v>240.9</v>
      </c>
      <c r="F237" s="67"/>
      <c r="G237" s="46"/>
      <c r="H237" s="46"/>
      <c r="I237" s="46"/>
    </row>
    <row r="238" spans="1:9" s="45" customFormat="1" ht="12.75" customHeight="1" x14ac:dyDescent="0.25">
      <c r="A238" s="103"/>
      <c r="B238" s="49" t="s">
        <v>10</v>
      </c>
      <c r="C238" s="105"/>
      <c r="D238" s="11">
        <v>248.5</v>
      </c>
      <c r="E238" s="11">
        <v>216.4</v>
      </c>
      <c r="F238" s="67"/>
      <c r="G238" s="46"/>
      <c r="H238" s="46"/>
      <c r="I238" s="46"/>
    </row>
    <row r="239" spans="1:9" s="45" customFormat="1" ht="12.75" customHeight="1" x14ac:dyDescent="0.25">
      <c r="A239" s="103"/>
      <c r="B239" s="50" t="s">
        <v>17</v>
      </c>
      <c r="C239" s="106"/>
      <c r="D239" s="11">
        <v>20.7</v>
      </c>
      <c r="E239" s="11"/>
      <c r="F239" s="67"/>
      <c r="G239" s="46"/>
      <c r="H239" s="46"/>
      <c r="I239" s="46"/>
    </row>
    <row r="240" spans="1:9" s="45" customFormat="1" ht="18" customHeight="1" x14ac:dyDescent="0.25">
      <c r="A240" s="102" t="s">
        <v>80</v>
      </c>
      <c r="B240" s="35" t="s">
        <v>85</v>
      </c>
      <c r="C240" s="36"/>
      <c r="D240" s="32">
        <f t="shared" ref="D240:E240" si="57">SUM(D241+D243)</f>
        <v>1081.8</v>
      </c>
      <c r="E240" s="32">
        <f t="shared" si="57"/>
        <v>925.3</v>
      </c>
      <c r="G240" s="46"/>
      <c r="H240" s="46"/>
      <c r="I240" s="46"/>
    </row>
    <row r="241" spans="1:9" s="45" customFormat="1" ht="15" customHeight="1" x14ac:dyDescent="0.25">
      <c r="A241" s="102"/>
      <c r="B241" s="18" t="s">
        <v>139</v>
      </c>
      <c r="C241" s="17" t="s">
        <v>11</v>
      </c>
      <c r="D241" s="16">
        <f>SUM(D242)</f>
        <v>22</v>
      </c>
      <c r="E241" s="78">
        <f>SUM(E242)</f>
        <v>0</v>
      </c>
      <c r="G241" s="46"/>
      <c r="H241" s="46"/>
      <c r="I241" s="46"/>
    </row>
    <row r="242" spans="1:9" s="45" customFormat="1" ht="12.75" customHeight="1" x14ac:dyDescent="0.25">
      <c r="A242" s="102"/>
      <c r="B242" s="14" t="s">
        <v>15</v>
      </c>
      <c r="C242" s="6"/>
      <c r="D242" s="11">
        <v>22</v>
      </c>
      <c r="E242" s="11"/>
      <c r="F242" s="67"/>
      <c r="G242" s="46"/>
      <c r="H242" s="46"/>
      <c r="I242" s="46"/>
    </row>
    <row r="243" spans="1:9" s="45" customFormat="1" ht="30.75" customHeight="1" x14ac:dyDescent="0.25">
      <c r="A243" s="102"/>
      <c r="B243" s="30" t="s">
        <v>143</v>
      </c>
      <c r="C243" s="21" t="s">
        <v>18</v>
      </c>
      <c r="D243" s="23">
        <f>SUM(D244:D247)</f>
        <v>1059.8</v>
      </c>
      <c r="E243" s="23">
        <f>SUM(E244:E247)</f>
        <v>925.3</v>
      </c>
      <c r="G243" s="46"/>
      <c r="H243" s="46"/>
      <c r="I243" s="46"/>
    </row>
    <row r="244" spans="1:9" s="45" customFormat="1" ht="12.75" customHeight="1" x14ac:dyDescent="0.25">
      <c r="A244" s="103"/>
      <c r="B244" s="48" t="s">
        <v>19</v>
      </c>
      <c r="C244" s="105"/>
      <c r="D244" s="11">
        <v>15.4</v>
      </c>
      <c r="E244" s="11">
        <v>15.2</v>
      </c>
      <c r="G244" s="46"/>
      <c r="H244" s="46"/>
      <c r="I244" s="46"/>
    </row>
    <row r="245" spans="1:9" s="45" customFormat="1" ht="12.75" customHeight="1" x14ac:dyDescent="0.25">
      <c r="A245" s="103"/>
      <c r="B245" s="49" t="s">
        <v>20</v>
      </c>
      <c r="C245" s="105"/>
      <c r="D245" s="11">
        <v>515.4</v>
      </c>
      <c r="E245" s="11">
        <v>495</v>
      </c>
      <c r="F245" s="67"/>
      <c r="G245" s="46"/>
      <c r="H245" s="46"/>
      <c r="I245" s="46"/>
    </row>
    <row r="246" spans="1:9" s="45" customFormat="1" ht="12.75" customHeight="1" x14ac:dyDescent="0.25">
      <c r="A246" s="103"/>
      <c r="B246" s="49" t="s">
        <v>10</v>
      </c>
      <c r="C246" s="105"/>
      <c r="D246" s="11">
        <v>467.9</v>
      </c>
      <c r="E246" s="11">
        <v>415.1</v>
      </c>
      <c r="F246" s="67"/>
      <c r="G246" s="46"/>
      <c r="H246" s="46"/>
      <c r="I246" s="46"/>
    </row>
    <row r="247" spans="1:9" s="45" customFormat="1" ht="12.75" customHeight="1" x14ac:dyDescent="0.25">
      <c r="A247" s="103"/>
      <c r="B247" s="50" t="s">
        <v>17</v>
      </c>
      <c r="C247" s="106"/>
      <c r="D247" s="11">
        <v>61.1</v>
      </c>
      <c r="E247" s="11"/>
      <c r="F247" s="67"/>
      <c r="G247" s="46"/>
      <c r="H247" s="46"/>
      <c r="I247" s="46"/>
    </row>
    <row r="248" spans="1:9" s="45" customFormat="1" ht="18" customHeight="1" x14ac:dyDescent="0.25">
      <c r="A248" s="102" t="s">
        <v>81</v>
      </c>
      <c r="B248" s="35" t="s">
        <v>87</v>
      </c>
      <c r="C248" s="36"/>
      <c r="D248" s="32">
        <f t="shared" ref="D248:E248" si="58">SUM(D249+D251)</f>
        <v>495.4</v>
      </c>
      <c r="E248" s="32">
        <f t="shared" si="58"/>
        <v>435.2</v>
      </c>
      <c r="G248" s="46"/>
      <c r="H248" s="46"/>
      <c r="I248" s="46"/>
    </row>
    <row r="249" spans="1:9" s="45" customFormat="1" ht="15" customHeight="1" x14ac:dyDescent="0.25">
      <c r="A249" s="102"/>
      <c r="B249" s="18" t="s">
        <v>139</v>
      </c>
      <c r="C249" s="17" t="s">
        <v>11</v>
      </c>
      <c r="D249" s="16">
        <f>SUM(D250)</f>
        <v>6</v>
      </c>
      <c r="E249" s="78">
        <f>SUM(E250)</f>
        <v>0</v>
      </c>
      <c r="G249" s="46"/>
      <c r="H249" s="46"/>
      <c r="I249" s="46"/>
    </row>
    <row r="250" spans="1:9" s="45" customFormat="1" ht="12.75" customHeight="1" x14ac:dyDescent="0.25">
      <c r="A250" s="102"/>
      <c r="B250" s="14" t="s">
        <v>15</v>
      </c>
      <c r="C250" s="6"/>
      <c r="D250" s="11">
        <v>6</v>
      </c>
      <c r="E250" s="11"/>
      <c r="G250" s="46"/>
      <c r="H250" s="46"/>
      <c r="I250" s="46"/>
    </row>
    <row r="251" spans="1:9" s="45" customFormat="1" ht="30.75" customHeight="1" x14ac:dyDescent="0.25">
      <c r="A251" s="102"/>
      <c r="B251" s="30" t="s">
        <v>143</v>
      </c>
      <c r="C251" s="21" t="s">
        <v>18</v>
      </c>
      <c r="D251" s="23">
        <f t="shared" ref="D251:E251" si="59">SUM(D252:D255)</f>
        <v>489.4</v>
      </c>
      <c r="E251" s="23">
        <f t="shared" si="59"/>
        <v>435.2</v>
      </c>
      <c r="G251" s="46"/>
      <c r="H251" s="46"/>
      <c r="I251" s="46"/>
    </row>
    <row r="252" spans="1:9" s="45" customFormat="1" ht="12.75" customHeight="1" x14ac:dyDescent="0.25">
      <c r="A252" s="103"/>
      <c r="B252" s="48" t="s">
        <v>19</v>
      </c>
      <c r="C252" s="104"/>
      <c r="D252" s="11">
        <v>15.4</v>
      </c>
      <c r="E252" s="11">
        <v>15.2</v>
      </c>
      <c r="G252" s="46"/>
      <c r="H252" s="46"/>
      <c r="I252" s="46"/>
    </row>
    <row r="253" spans="1:9" s="45" customFormat="1" ht="12.75" customHeight="1" x14ac:dyDescent="0.25">
      <c r="A253" s="103"/>
      <c r="B253" s="49" t="s">
        <v>20</v>
      </c>
      <c r="C253" s="105"/>
      <c r="D253" s="11">
        <v>172.1</v>
      </c>
      <c r="E253" s="11">
        <v>166.2</v>
      </c>
      <c r="F253" s="67"/>
      <c r="G253" s="46"/>
      <c r="H253" s="46"/>
      <c r="I253" s="46"/>
    </row>
    <row r="254" spans="1:9" s="45" customFormat="1" ht="12.75" customHeight="1" x14ac:dyDescent="0.25">
      <c r="A254" s="103"/>
      <c r="B254" s="49" t="s">
        <v>10</v>
      </c>
      <c r="C254" s="105"/>
      <c r="D254" s="11">
        <v>283</v>
      </c>
      <c r="E254" s="11">
        <v>253.8</v>
      </c>
      <c r="F254" s="67"/>
      <c r="G254" s="46"/>
      <c r="H254" s="46"/>
      <c r="I254" s="46"/>
    </row>
    <row r="255" spans="1:9" s="45" customFormat="1" ht="12.75" customHeight="1" x14ac:dyDescent="0.25">
      <c r="A255" s="103"/>
      <c r="B255" s="50" t="s">
        <v>17</v>
      </c>
      <c r="C255" s="106"/>
      <c r="D255" s="11">
        <v>18.899999999999999</v>
      </c>
      <c r="E255" s="11"/>
      <c r="F255" s="70"/>
      <c r="G255" s="46"/>
      <c r="H255" s="46"/>
      <c r="I255" s="46"/>
    </row>
    <row r="256" spans="1:9" s="45" customFormat="1" ht="18" customHeight="1" x14ac:dyDescent="0.25">
      <c r="A256" s="102" t="s">
        <v>82</v>
      </c>
      <c r="B256" s="35" t="s">
        <v>89</v>
      </c>
      <c r="C256" s="36"/>
      <c r="D256" s="32">
        <f>SUM(D257+D259)</f>
        <v>813.5</v>
      </c>
      <c r="E256" s="32">
        <f>SUM(E257+E259)</f>
        <v>701.2</v>
      </c>
      <c r="G256" s="46"/>
      <c r="H256" s="46"/>
      <c r="I256" s="46"/>
    </row>
    <row r="257" spans="1:11" s="45" customFormat="1" ht="15" customHeight="1" x14ac:dyDescent="0.25">
      <c r="A257" s="102"/>
      <c r="B257" s="18" t="s">
        <v>139</v>
      </c>
      <c r="C257" s="17" t="s">
        <v>11</v>
      </c>
      <c r="D257" s="16">
        <f>SUM(D258)</f>
        <v>5</v>
      </c>
      <c r="E257" s="78">
        <f>SUM(E258)</f>
        <v>0</v>
      </c>
      <c r="G257" s="46"/>
      <c r="H257" s="46"/>
      <c r="I257" s="46"/>
    </row>
    <row r="258" spans="1:11" s="45" customFormat="1" ht="12.75" customHeight="1" x14ac:dyDescent="0.25">
      <c r="A258" s="102"/>
      <c r="B258" s="81" t="s">
        <v>15</v>
      </c>
      <c r="C258" s="6"/>
      <c r="D258" s="11">
        <v>5</v>
      </c>
      <c r="E258" s="11"/>
      <c r="F258" s="67"/>
      <c r="G258" s="46"/>
      <c r="H258" s="46"/>
      <c r="I258" s="46"/>
    </row>
    <row r="259" spans="1:11" s="45" customFormat="1" ht="30.75" customHeight="1" x14ac:dyDescent="0.25">
      <c r="A259" s="103"/>
      <c r="B259" s="22" t="s">
        <v>143</v>
      </c>
      <c r="C259" s="21" t="s">
        <v>18</v>
      </c>
      <c r="D259" s="23">
        <f>SUM(D260:D263)</f>
        <v>808.5</v>
      </c>
      <c r="E259" s="23">
        <f>SUM(E260:E263)</f>
        <v>701.2</v>
      </c>
      <c r="G259" s="46"/>
      <c r="H259" s="46"/>
      <c r="I259" s="46"/>
    </row>
    <row r="260" spans="1:11" s="45" customFormat="1" ht="12.75" customHeight="1" x14ac:dyDescent="0.25">
      <c r="A260" s="103"/>
      <c r="B260" s="49" t="s">
        <v>19</v>
      </c>
      <c r="C260" s="105"/>
      <c r="D260" s="11">
        <v>28.3</v>
      </c>
      <c r="E260" s="11">
        <v>20.6</v>
      </c>
      <c r="G260" s="46"/>
      <c r="H260" s="46"/>
      <c r="I260" s="46"/>
    </row>
    <row r="261" spans="1:11" s="45" customFormat="1" ht="12.75" customHeight="1" x14ac:dyDescent="0.25">
      <c r="A261" s="103"/>
      <c r="B261" s="49" t="s">
        <v>20</v>
      </c>
      <c r="C261" s="105"/>
      <c r="D261" s="11">
        <v>269.60000000000002</v>
      </c>
      <c r="E261" s="11">
        <v>261.10000000000002</v>
      </c>
      <c r="F261" s="67"/>
      <c r="G261" s="46"/>
      <c r="H261" s="46"/>
      <c r="I261" s="46"/>
    </row>
    <row r="262" spans="1:11" s="45" customFormat="1" ht="12.75" customHeight="1" x14ac:dyDescent="0.25">
      <c r="A262" s="103"/>
      <c r="B262" s="49" t="s">
        <v>10</v>
      </c>
      <c r="C262" s="105"/>
      <c r="D262" s="11">
        <v>466.4</v>
      </c>
      <c r="E262" s="11">
        <v>419.5</v>
      </c>
      <c r="F262" s="67"/>
      <c r="G262" s="46"/>
      <c r="H262" s="46"/>
      <c r="I262" s="46"/>
    </row>
    <row r="263" spans="1:11" s="45" customFormat="1" ht="12.75" customHeight="1" x14ac:dyDescent="0.25">
      <c r="A263" s="103"/>
      <c r="B263" s="50" t="s">
        <v>17</v>
      </c>
      <c r="C263" s="106"/>
      <c r="D263" s="11">
        <v>44.2</v>
      </c>
      <c r="E263" s="11"/>
      <c r="G263" s="46"/>
      <c r="H263" s="46"/>
      <c r="I263" s="46"/>
    </row>
    <row r="264" spans="1:11" s="45" customFormat="1" ht="18" customHeight="1" x14ac:dyDescent="0.25">
      <c r="A264" s="102" t="s">
        <v>84</v>
      </c>
      <c r="B264" s="35" t="s">
        <v>91</v>
      </c>
      <c r="C264" s="36"/>
      <c r="D264" s="32">
        <f t="shared" ref="D264:E264" si="60">SUM(D265+D267)</f>
        <v>447.1</v>
      </c>
      <c r="E264" s="32">
        <f t="shared" si="60"/>
        <v>391.6</v>
      </c>
      <c r="G264" s="46"/>
      <c r="H264" s="46"/>
      <c r="I264" s="46"/>
    </row>
    <row r="265" spans="1:11" s="45" customFormat="1" ht="15" customHeight="1" x14ac:dyDescent="0.25">
      <c r="A265" s="102"/>
      <c r="B265" s="18" t="s">
        <v>139</v>
      </c>
      <c r="C265" s="17" t="s">
        <v>11</v>
      </c>
      <c r="D265" s="16">
        <f>SUM(D266)</f>
        <v>2.4</v>
      </c>
      <c r="E265" s="78">
        <f>SUM(E266)</f>
        <v>0</v>
      </c>
      <c r="G265" s="46"/>
      <c r="H265" s="46"/>
      <c r="I265" s="46"/>
    </row>
    <row r="266" spans="1:11" s="45" customFormat="1" ht="12.75" customHeight="1" x14ac:dyDescent="0.25">
      <c r="A266" s="102"/>
      <c r="B266" s="81" t="s">
        <v>15</v>
      </c>
      <c r="C266" s="6"/>
      <c r="D266" s="11">
        <v>2.4</v>
      </c>
      <c r="E266" s="11"/>
      <c r="G266" s="46"/>
      <c r="H266" s="46"/>
      <c r="I266" s="46"/>
      <c r="J266" s="47"/>
      <c r="K266" s="47"/>
    </row>
    <row r="267" spans="1:11" s="45" customFormat="1" ht="30.75" customHeight="1" x14ac:dyDescent="0.25">
      <c r="A267" s="103"/>
      <c r="B267" s="22" t="s">
        <v>143</v>
      </c>
      <c r="C267" s="21" t="s">
        <v>18</v>
      </c>
      <c r="D267" s="23">
        <f>SUM(D268:D271)</f>
        <v>444.70000000000005</v>
      </c>
      <c r="E267" s="23">
        <f>SUM(E268:E271)</f>
        <v>391.6</v>
      </c>
      <c r="G267" s="46"/>
      <c r="H267" s="46"/>
      <c r="I267" s="46"/>
      <c r="J267" s="47"/>
      <c r="K267" s="47"/>
    </row>
    <row r="268" spans="1:11" s="45" customFormat="1" ht="12.75" customHeight="1" x14ac:dyDescent="0.25">
      <c r="A268" s="103"/>
      <c r="B268" s="49" t="s">
        <v>19</v>
      </c>
      <c r="C268" s="105"/>
      <c r="D268" s="11">
        <v>25.1</v>
      </c>
      <c r="E268" s="11">
        <v>18.899999999999999</v>
      </c>
      <c r="G268" s="46"/>
      <c r="H268" s="46"/>
      <c r="I268" s="46"/>
      <c r="J268" s="47"/>
      <c r="K268" s="47"/>
    </row>
    <row r="269" spans="1:11" s="45" customFormat="1" ht="12.75" customHeight="1" x14ac:dyDescent="0.25">
      <c r="A269" s="103"/>
      <c r="B269" s="49" t="s">
        <v>20</v>
      </c>
      <c r="C269" s="105"/>
      <c r="D269" s="11">
        <v>147.80000000000001</v>
      </c>
      <c r="E269" s="11">
        <v>142.9</v>
      </c>
      <c r="F269" s="67"/>
      <c r="G269" s="46"/>
      <c r="H269" s="46"/>
      <c r="I269" s="46"/>
      <c r="J269" s="47"/>
      <c r="K269" s="47"/>
    </row>
    <row r="270" spans="1:11" s="45" customFormat="1" ht="12.75" customHeight="1" x14ac:dyDescent="0.25">
      <c r="A270" s="103"/>
      <c r="B270" s="49" t="s">
        <v>10</v>
      </c>
      <c r="C270" s="105"/>
      <c r="D270" s="11">
        <v>255.8</v>
      </c>
      <c r="E270" s="11">
        <v>229.8</v>
      </c>
      <c r="G270" s="46"/>
      <c r="H270" s="46"/>
      <c r="I270" s="46"/>
      <c r="J270" s="47"/>
      <c r="K270" s="47"/>
    </row>
    <row r="271" spans="1:11" s="45" customFormat="1" ht="12.75" customHeight="1" x14ac:dyDescent="0.25">
      <c r="A271" s="103"/>
      <c r="B271" s="50" t="s">
        <v>17</v>
      </c>
      <c r="C271" s="106"/>
      <c r="D271" s="11">
        <v>16</v>
      </c>
      <c r="E271" s="11"/>
      <c r="F271" s="67"/>
      <c r="G271" s="46"/>
      <c r="H271" s="46"/>
      <c r="I271" s="46"/>
      <c r="J271" s="47"/>
      <c r="K271" s="47"/>
    </row>
    <row r="272" spans="1:11" s="45" customFormat="1" ht="18" customHeight="1" x14ac:dyDescent="0.25">
      <c r="A272" s="102" t="s">
        <v>86</v>
      </c>
      <c r="B272" s="35" t="s">
        <v>93</v>
      </c>
      <c r="C272" s="36"/>
      <c r="D272" s="32">
        <f t="shared" ref="D272:E272" si="61">SUM(D273+D275)</f>
        <v>479.4</v>
      </c>
      <c r="E272" s="32">
        <f t="shared" si="61"/>
        <v>413.4</v>
      </c>
      <c r="G272" s="46"/>
      <c r="H272" s="46"/>
      <c r="I272" s="46"/>
      <c r="J272" s="47"/>
      <c r="K272" s="47"/>
    </row>
    <row r="273" spans="1:11" s="45" customFormat="1" ht="15" customHeight="1" x14ac:dyDescent="0.25">
      <c r="A273" s="102"/>
      <c r="B273" s="18" t="s">
        <v>139</v>
      </c>
      <c r="C273" s="17" t="s">
        <v>11</v>
      </c>
      <c r="D273" s="16">
        <f>SUM(D274)</f>
        <v>5</v>
      </c>
      <c r="E273" s="78">
        <f>SUM(E274)</f>
        <v>0</v>
      </c>
      <c r="G273" s="46"/>
      <c r="H273" s="46"/>
      <c r="I273" s="46"/>
      <c r="J273" s="47"/>
      <c r="K273" s="47"/>
    </row>
    <row r="274" spans="1:11" s="45" customFormat="1" ht="12.75" customHeight="1" x14ac:dyDescent="0.25">
      <c r="A274" s="102"/>
      <c r="B274" s="81" t="s">
        <v>15</v>
      </c>
      <c r="C274" s="6"/>
      <c r="D274" s="11">
        <v>5</v>
      </c>
      <c r="E274" s="11"/>
      <c r="F274" s="67"/>
      <c r="G274" s="46"/>
      <c r="H274" s="46"/>
      <c r="I274" s="46"/>
      <c r="J274" s="47"/>
      <c r="K274" s="47"/>
    </row>
    <row r="275" spans="1:11" s="45" customFormat="1" ht="30.75" customHeight="1" x14ac:dyDescent="0.25">
      <c r="A275" s="103"/>
      <c r="B275" s="22" t="s">
        <v>143</v>
      </c>
      <c r="C275" s="21" t="s">
        <v>18</v>
      </c>
      <c r="D275" s="23">
        <f>SUM(D276:D279)</f>
        <v>474.4</v>
      </c>
      <c r="E275" s="23">
        <f>SUM(E276:E279)</f>
        <v>413.4</v>
      </c>
      <c r="G275" s="46"/>
      <c r="H275" s="46"/>
      <c r="I275" s="46"/>
      <c r="J275" s="47"/>
      <c r="K275" s="47"/>
    </row>
    <row r="276" spans="1:11" s="45" customFormat="1" ht="12.75" customHeight="1" x14ac:dyDescent="0.25">
      <c r="A276" s="103"/>
      <c r="B276" s="48" t="s">
        <v>19</v>
      </c>
      <c r="C276" s="112"/>
      <c r="D276" s="11">
        <v>15.6</v>
      </c>
      <c r="E276" s="11">
        <v>15.4</v>
      </c>
      <c r="G276" s="46"/>
      <c r="H276" s="46"/>
      <c r="I276" s="46"/>
      <c r="J276" s="47"/>
      <c r="K276" s="47"/>
    </row>
    <row r="277" spans="1:11" s="45" customFormat="1" ht="12.75" customHeight="1" x14ac:dyDescent="0.25">
      <c r="A277" s="103"/>
      <c r="B277" s="49" t="s">
        <v>20</v>
      </c>
      <c r="C277" s="113"/>
      <c r="D277" s="11">
        <v>175.1</v>
      </c>
      <c r="E277" s="11">
        <v>169.2</v>
      </c>
      <c r="F277" s="67"/>
      <c r="G277" s="46"/>
      <c r="H277" s="46"/>
      <c r="I277" s="46"/>
      <c r="J277" s="47"/>
      <c r="K277" s="47"/>
    </row>
    <row r="278" spans="1:11" s="45" customFormat="1" ht="12.75" customHeight="1" x14ac:dyDescent="0.25">
      <c r="A278" s="103"/>
      <c r="B278" s="49" t="s">
        <v>10</v>
      </c>
      <c r="C278" s="113"/>
      <c r="D278" s="11">
        <v>262.5</v>
      </c>
      <c r="E278" s="11">
        <v>228.8</v>
      </c>
      <c r="F278" s="67"/>
      <c r="G278" s="46"/>
      <c r="H278" s="46"/>
      <c r="I278" s="46"/>
      <c r="J278" s="47"/>
      <c r="K278" s="47"/>
    </row>
    <row r="279" spans="1:11" s="45" customFormat="1" ht="12.75" customHeight="1" x14ac:dyDescent="0.25">
      <c r="A279" s="103"/>
      <c r="B279" s="50" t="s">
        <v>17</v>
      </c>
      <c r="C279" s="114"/>
      <c r="D279" s="11">
        <v>21.2</v>
      </c>
      <c r="E279" s="11"/>
      <c r="F279" s="67"/>
      <c r="G279" s="46"/>
      <c r="H279" s="46"/>
      <c r="I279" s="46"/>
      <c r="J279" s="47"/>
      <c r="K279" s="47"/>
    </row>
    <row r="280" spans="1:11" s="45" customFormat="1" ht="18" customHeight="1" x14ac:dyDescent="0.25">
      <c r="A280" s="102" t="s">
        <v>88</v>
      </c>
      <c r="B280" s="35" t="s">
        <v>95</v>
      </c>
      <c r="C280" s="36"/>
      <c r="D280" s="32">
        <f t="shared" ref="D280:E280" si="62">SUM(D281+D283)</f>
        <v>800.40000000000009</v>
      </c>
      <c r="E280" s="32">
        <f t="shared" si="62"/>
        <v>659.3</v>
      </c>
      <c r="G280" s="46"/>
      <c r="H280" s="46"/>
      <c r="I280" s="46"/>
      <c r="J280" s="47"/>
      <c r="K280" s="47"/>
    </row>
    <row r="281" spans="1:11" s="45" customFormat="1" ht="15" customHeight="1" x14ac:dyDescent="0.25">
      <c r="A281" s="102"/>
      <c r="B281" s="18" t="s">
        <v>139</v>
      </c>
      <c r="C281" s="17" t="s">
        <v>11</v>
      </c>
      <c r="D281" s="16">
        <f>SUM(D282)</f>
        <v>10</v>
      </c>
      <c r="E281" s="78">
        <f>SUM(E282)</f>
        <v>0</v>
      </c>
      <c r="G281" s="46"/>
      <c r="H281" s="46"/>
      <c r="I281" s="46"/>
      <c r="J281" s="47"/>
      <c r="K281" s="47"/>
    </row>
    <row r="282" spans="1:11" s="45" customFormat="1" ht="12.75" customHeight="1" x14ac:dyDescent="0.25">
      <c r="A282" s="102"/>
      <c r="B282" s="14" t="s">
        <v>15</v>
      </c>
      <c r="C282" s="6"/>
      <c r="D282" s="11">
        <v>10</v>
      </c>
      <c r="E282" s="11"/>
      <c r="G282" s="46"/>
      <c r="H282" s="46"/>
      <c r="I282" s="46"/>
      <c r="J282" s="47"/>
      <c r="K282" s="47"/>
    </row>
    <row r="283" spans="1:11" s="45" customFormat="1" ht="30.75" customHeight="1" x14ac:dyDescent="0.25">
      <c r="A283" s="102"/>
      <c r="B283" s="30" t="s">
        <v>143</v>
      </c>
      <c r="C283" s="21" t="s">
        <v>18</v>
      </c>
      <c r="D283" s="23">
        <f>SUM(D284:D287)</f>
        <v>790.40000000000009</v>
      </c>
      <c r="E283" s="23">
        <f>SUM(E284:E287)</f>
        <v>659.3</v>
      </c>
      <c r="G283" s="46"/>
      <c r="H283" s="46"/>
      <c r="I283" s="46"/>
      <c r="J283" s="47"/>
      <c r="K283" s="47"/>
    </row>
    <row r="284" spans="1:11" s="45" customFormat="1" ht="12.75" customHeight="1" x14ac:dyDescent="0.25">
      <c r="A284" s="103"/>
      <c r="B284" s="42" t="s">
        <v>19</v>
      </c>
      <c r="C284" s="112"/>
      <c r="D284" s="11">
        <v>21.8</v>
      </c>
      <c r="E284" s="11">
        <v>16.2</v>
      </c>
      <c r="G284" s="46"/>
      <c r="H284" s="46"/>
      <c r="I284" s="46"/>
      <c r="J284" s="47"/>
      <c r="K284" s="47"/>
    </row>
    <row r="285" spans="1:11" s="45" customFormat="1" ht="12.75" customHeight="1" x14ac:dyDescent="0.25">
      <c r="A285" s="103"/>
      <c r="B285" s="49" t="s">
        <v>20</v>
      </c>
      <c r="C285" s="113"/>
      <c r="D285" s="11">
        <v>297.5</v>
      </c>
      <c r="E285" s="11">
        <v>286.7</v>
      </c>
      <c r="F285" s="67"/>
      <c r="G285" s="46"/>
      <c r="H285" s="46"/>
      <c r="I285" s="46"/>
      <c r="J285" s="47"/>
      <c r="K285" s="47"/>
    </row>
    <row r="286" spans="1:11" s="45" customFormat="1" ht="12.75" customHeight="1" x14ac:dyDescent="0.25">
      <c r="A286" s="103"/>
      <c r="B286" s="49" t="s">
        <v>10</v>
      </c>
      <c r="C286" s="113"/>
      <c r="D286" s="11">
        <v>415.9</v>
      </c>
      <c r="E286" s="11">
        <v>356.4</v>
      </c>
      <c r="F286" s="67"/>
      <c r="G286" s="46"/>
      <c r="H286" s="46"/>
      <c r="I286" s="46"/>
      <c r="J286" s="47"/>
      <c r="K286" s="47"/>
    </row>
    <row r="287" spans="1:11" s="45" customFormat="1" ht="12.75" customHeight="1" x14ac:dyDescent="0.25">
      <c r="A287" s="103"/>
      <c r="B287" s="50" t="s">
        <v>17</v>
      </c>
      <c r="C287" s="114"/>
      <c r="D287" s="11">
        <v>55.2</v>
      </c>
      <c r="E287" s="11"/>
      <c r="F287" s="67"/>
      <c r="G287" s="46"/>
      <c r="H287" s="46"/>
      <c r="I287" s="46"/>
      <c r="J287" s="47"/>
      <c r="K287" s="47"/>
    </row>
    <row r="288" spans="1:11" s="45" customFormat="1" ht="18" customHeight="1" x14ac:dyDescent="0.25">
      <c r="A288" s="107" t="s">
        <v>90</v>
      </c>
      <c r="B288" s="35" t="s">
        <v>97</v>
      </c>
      <c r="C288" s="36"/>
      <c r="D288" s="32">
        <f t="shared" ref="D288:E288" si="63">SUM(D289+D292)</f>
        <v>253.5</v>
      </c>
      <c r="E288" s="32">
        <f t="shared" si="63"/>
        <v>176.3</v>
      </c>
      <c r="G288" s="46"/>
      <c r="H288" s="46"/>
      <c r="I288" s="46"/>
      <c r="J288" s="47"/>
      <c r="K288" s="47"/>
    </row>
    <row r="289" spans="1:11" s="45" customFormat="1" ht="30.75" customHeight="1" x14ac:dyDescent="0.25">
      <c r="A289" s="110"/>
      <c r="B289" s="30" t="s">
        <v>140</v>
      </c>
      <c r="C289" s="21" t="s">
        <v>18</v>
      </c>
      <c r="D289" s="23">
        <f t="shared" ref="D289:E289" si="64">SUM(D290:D291)</f>
        <v>237.6</v>
      </c>
      <c r="E289" s="23">
        <f t="shared" si="64"/>
        <v>171.9</v>
      </c>
      <c r="G289" s="46"/>
      <c r="H289" s="46"/>
      <c r="I289" s="46"/>
      <c r="J289" s="47"/>
      <c r="K289" s="47"/>
    </row>
    <row r="290" spans="1:11" s="45" customFormat="1" ht="12.95" customHeight="1" x14ac:dyDescent="0.25">
      <c r="A290" s="109"/>
      <c r="B290" s="48" t="s">
        <v>10</v>
      </c>
      <c r="C290" s="105"/>
      <c r="D290" s="11">
        <v>222.6</v>
      </c>
      <c r="E290" s="11">
        <v>171.9</v>
      </c>
      <c r="F290" s="67"/>
      <c r="G290" s="46"/>
      <c r="H290" s="46"/>
      <c r="I290" s="46"/>
      <c r="J290" s="47"/>
      <c r="K290" s="47"/>
    </row>
    <row r="291" spans="1:11" s="45" customFormat="1" ht="12.95" customHeight="1" x14ac:dyDescent="0.25">
      <c r="A291" s="109"/>
      <c r="B291" s="50" t="s">
        <v>17</v>
      </c>
      <c r="C291" s="106"/>
      <c r="D291" s="11">
        <v>15</v>
      </c>
      <c r="E291" s="11"/>
      <c r="F291" s="67"/>
      <c r="G291" s="46"/>
      <c r="H291" s="46"/>
      <c r="I291" s="46"/>
      <c r="J291" s="47"/>
      <c r="K291" s="47"/>
    </row>
    <row r="292" spans="1:11" s="45" customFormat="1" ht="15" customHeight="1" x14ac:dyDescent="0.25">
      <c r="A292" s="110"/>
      <c r="B292" s="18" t="s">
        <v>132</v>
      </c>
      <c r="C292" s="21" t="s">
        <v>22</v>
      </c>
      <c r="D292" s="23">
        <f t="shared" ref="D292:E292" si="65">SUM(D293)</f>
        <v>15.9</v>
      </c>
      <c r="E292" s="23">
        <f t="shared" si="65"/>
        <v>4.4000000000000004</v>
      </c>
      <c r="G292" s="46"/>
      <c r="H292" s="46"/>
      <c r="I292" s="46"/>
      <c r="J292" s="47"/>
      <c r="K292" s="47"/>
    </row>
    <row r="293" spans="1:11" s="45" customFormat="1" ht="12.95" customHeight="1" x14ac:dyDescent="0.25">
      <c r="A293" s="111"/>
      <c r="B293" s="12" t="s">
        <v>10</v>
      </c>
      <c r="C293" s="7"/>
      <c r="D293" s="11">
        <v>15.9</v>
      </c>
      <c r="E293" s="11">
        <v>4.4000000000000004</v>
      </c>
      <c r="G293" s="46"/>
      <c r="H293" s="46"/>
      <c r="I293" s="46"/>
      <c r="J293" s="47"/>
      <c r="K293" s="47"/>
    </row>
    <row r="294" spans="1:11" s="45" customFormat="1" ht="18" customHeight="1" x14ac:dyDescent="0.25">
      <c r="A294" s="107" t="s">
        <v>92</v>
      </c>
      <c r="B294" s="31" t="s">
        <v>99</v>
      </c>
      <c r="C294" s="38"/>
      <c r="D294" s="32">
        <f t="shared" ref="D294:E294" si="66">SUM(D295)</f>
        <v>166.5</v>
      </c>
      <c r="E294" s="32">
        <f t="shared" si="66"/>
        <v>157.1</v>
      </c>
      <c r="G294" s="46"/>
      <c r="H294" s="46"/>
      <c r="I294" s="46"/>
      <c r="J294" s="47"/>
      <c r="K294" s="47"/>
    </row>
    <row r="295" spans="1:11" s="45" customFormat="1" ht="30.75" customHeight="1" x14ac:dyDescent="0.25">
      <c r="A295" s="107"/>
      <c r="B295" s="30" t="s">
        <v>140</v>
      </c>
      <c r="C295" s="21" t="s">
        <v>18</v>
      </c>
      <c r="D295" s="23">
        <f t="shared" ref="D295:E295" si="67">SUM(D296:D297)</f>
        <v>166.5</v>
      </c>
      <c r="E295" s="23">
        <f t="shared" si="67"/>
        <v>157.1</v>
      </c>
      <c r="G295" s="46"/>
      <c r="H295" s="46"/>
      <c r="I295" s="46"/>
      <c r="J295" s="47"/>
      <c r="K295" s="47"/>
    </row>
    <row r="296" spans="1:11" s="45" customFormat="1" ht="12.75" customHeight="1" x14ac:dyDescent="0.25">
      <c r="A296" s="108"/>
      <c r="B296" s="48" t="s">
        <v>20</v>
      </c>
      <c r="C296" s="104"/>
      <c r="D296" s="11">
        <v>108.4</v>
      </c>
      <c r="E296" s="11">
        <v>106.8</v>
      </c>
      <c r="G296" s="46"/>
      <c r="H296" s="46"/>
      <c r="I296" s="46"/>
      <c r="J296" s="47"/>
      <c r="K296" s="47"/>
    </row>
    <row r="297" spans="1:11" s="45" customFormat="1" ht="12.75" customHeight="1" x14ac:dyDescent="0.25">
      <c r="A297" s="108"/>
      <c r="B297" s="50" t="s">
        <v>10</v>
      </c>
      <c r="C297" s="106"/>
      <c r="D297" s="11">
        <v>58.1</v>
      </c>
      <c r="E297" s="11">
        <v>50.3</v>
      </c>
      <c r="F297" s="67"/>
      <c r="G297" s="46"/>
      <c r="H297" s="46"/>
      <c r="I297" s="46"/>
      <c r="J297" s="47"/>
      <c r="K297" s="47"/>
    </row>
    <row r="298" spans="1:11" s="45" customFormat="1" ht="18" customHeight="1" x14ac:dyDescent="0.25">
      <c r="A298" s="102" t="s">
        <v>94</v>
      </c>
      <c r="B298" s="80" t="s">
        <v>101</v>
      </c>
      <c r="C298" s="38"/>
      <c r="D298" s="32">
        <f t="shared" ref="D298:E298" si="68">SUM(D299)</f>
        <v>464.79999999999995</v>
      </c>
      <c r="E298" s="32">
        <f t="shared" si="68"/>
        <v>422.8</v>
      </c>
      <c r="G298" s="46"/>
      <c r="H298" s="46"/>
      <c r="I298" s="46"/>
      <c r="J298" s="47"/>
      <c r="K298" s="47"/>
    </row>
    <row r="299" spans="1:11" s="45" customFormat="1" ht="30.75" customHeight="1" x14ac:dyDescent="0.25">
      <c r="A299" s="103"/>
      <c r="B299" s="22" t="s">
        <v>140</v>
      </c>
      <c r="C299" s="21" t="s">
        <v>18</v>
      </c>
      <c r="D299" s="23">
        <f>SUM(D300:D302)</f>
        <v>464.79999999999995</v>
      </c>
      <c r="E299" s="23">
        <f>SUM(E300:E302)</f>
        <v>422.8</v>
      </c>
      <c r="G299" s="46"/>
      <c r="H299" s="46"/>
      <c r="I299" s="46"/>
      <c r="J299" s="47"/>
      <c r="K299" s="47"/>
    </row>
    <row r="300" spans="1:11" s="45" customFormat="1" ht="12.75" customHeight="1" x14ac:dyDescent="0.25">
      <c r="A300" s="103"/>
      <c r="B300" s="49" t="s">
        <v>20</v>
      </c>
      <c r="C300" s="105"/>
      <c r="D300" s="11">
        <v>59.9</v>
      </c>
      <c r="E300" s="11">
        <v>59</v>
      </c>
      <c r="F300" s="67"/>
      <c r="G300" s="46"/>
      <c r="H300" s="46"/>
      <c r="I300" s="46"/>
      <c r="J300" s="47"/>
      <c r="K300" s="47"/>
    </row>
    <row r="301" spans="1:11" s="45" customFormat="1" ht="12.75" customHeight="1" x14ac:dyDescent="0.25">
      <c r="A301" s="103"/>
      <c r="B301" s="49" t="s">
        <v>10</v>
      </c>
      <c r="C301" s="105"/>
      <c r="D301" s="11">
        <v>394.4</v>
      </c>
      <c r="E301" s="11">
        <v>363.8</v>
      </c>
      <c r="G301" s="46"/>
      <c r="H301" s="46"/>
      <c r="I301" s="46"/>
      <c r="J301" s="47"/>
      <c r="K301" s="47"/>
    </row>
    <row r="302" spans="1:11" s="45" customFormat="1" ht="12.75" customHeight="1" x14ac:dyDescent="0.25">
      <c r="A302" s="103"/>
      <c r="B302" s="50" t="s">
        <v>17</v>
      </c>
      <c r="C302" s="106"/>
      <c r="D302" s="11">
        <v>10.5</v>
      </c>
      <c r="E302" s="11"/>
      <c r="G302" s="46"/>
      <c r="H302" s="46"/>
      <c r="I302" s="46"/>
      <c r="J302" s="47"/>
      <c r="K302" s="47"/>
    </row>
    <row r="303" spans="1:11" s="45" customFormat="1" ht="18" customHeight="1" x14ac:dyDescent="0.25">
      <c r="A303" s="102" t="s">
        <v>96</v>
      </c>
      <c r="B303" s="35" t="s">
        <v>103</v>
      </c>
      <c r="C303" s="38"/>
      <c r="D303" s="32">
        <f>SUM(D304)</f>
        <v>1180.5999999999999</v>
      </c>
      <c r="E303" s="32">
        <f>SUM(E304)</f>
        <v>995</v>
      </c>
      <c r="G303" s="46"/>
      <c r="H303" s="46"/>
      <c r="I303" s="46"/>
      <c r="J303" s="47"/>
      <c r="K303" s="47"/>
    </row>
    <row r="304" spans="1:11" s="45" customFormat="1" ht="15" customHeight="1" x14ac:dyDescent="0.25">
      <c r="A304" s="102"/>
      <c r="B304" s="18" t="s">
        <v>132</v>
      </c>
      <c r="C304" s="21" t="s">
        <v>22</v>
      </c>
      <c r="D304" s="23">
        <f>SUM(D305:D308)</f>
        <v>1180.5999999999999</v>
      </c>
      <c r="E304" s="23">
        <f>SUM(E305:E308)</f>
        <v>995</v>
      </c>
      <c r="G304" s="46"/>
      <c r="H304" s="46"/>
      <c r="I304" s="46"/>
      <c r="J304" s="47"/>
      <c r="K304" s="47"/>
    </row>
    <row r="305" spans="1:11" s="45" customFormat="1" ht="12.75" customHeight="1" x14ac:dyDescent="0.25">
      <c r="A305" s="103"/>
      <c r="B305" s="48" t="s">
        <v>19</v>
      </c>
      <c r="C305" s="104"/>
      <c r="D305" s="11">
        <v>43.6</v>
      </c>
      <c r="E305" s="11"/>
      <c r="G305" s="46"/>
      <c r="H305" s="46"/>
      <c r="I305" s="46"/>
      <c r="J305" s="47"/>
      <c r="K305" s="47"/>
    </row>
    <row r="306" spans="1:11" s="45" customFormat="1" ht="12.75" customHeight="1" x14ac:dyDescent="0.25">
      <c r="A306" s="103"/>
      <c r="B306" s="49" t="s">
        <v>64</v>
      </c>
      <c r="C306" s="105"/>
      <c r="D306" s="11">
        <v>7.2</v>
      </c>
      <c r="E306" s="11">
        <v>7.2</v>
      </c>
      <c r="G306" s="46"/>
      <c r="H306" s="46"/>
      <c r="I306" s="46"/>
      <c r="J306" s="47"/>
      <c r="K306" s="47"/>
    </row>
    <row r="307" spans="1:11" s="45" customFormat="1" ht="12.75" customHeight="1" x14ac:dyDescent="0.25">
      <c r="A307" s="103"/>
      <c r="B307" s="49" t="s">
        <v>10</v>
      </c>
      <c r="C307" s="105"/>
      <c r="D307" s="11">
        <v>1128</v>
      </c>
      <c r="E307" s="11">
        <v>987.8</v>
      </c>
      <c r="F307" s="69"/>
      <c r="G307" s="46"/>
      <c r="H307" s="46"/>
      <c r="I307" s="46"/>
      <c r="J307" s="47"/>
      <c r="K307" s="47"/>
    </row>
    <row r="308" spans="1:11" s="45" customFormat="1" ht="12.75" customHeight="1" x14ac:dyDescent="0.25">
      <c r="A308" s="103"/>
      <c r="B308" s="50" t="s">
        <v>17</v>
      </c>
      <c r="C308" s="106"/>
      <c r="D308" s="11">
        <v>1.8</v>
      </c>
      <c r="E308" s="11"/>
      <c r="F308" s="67"/>
      <c r="G308" s="46"/>
      <c r="H308" s="46"/>
      <c r="I308" s="46"/>
      <c r="J308" s="47"/>
      <c r="K308" s="47"/>
    </row>
    <row r="309" spans="1:11" s="45" customFormat="1" ht="18" customHeight="1" x14ac:dyDescent="0.25">
      <c r="A309" s="107" t="s">
        <v>98</v>
      </c>
      <c r="B309" s="35" t="s">
        <v>105</v>
      </c>
      <c r="C309" s="38"/>
      <c r="D309" s="32">
        <f>SUM(D310)</f>
        <v>160.9</v>
      </c>
      <c r="E309" s="32">
        <f>SUM(E310)</f>
        <v>128.5</v>
      </c>
      <c r="G309" s="46"/>
      <c r="H309" s="46"/>
      <c r="I309" s="46"/>
      <c r="J309" s="47"/>
      <c r="K309" s="47"/>
    </row>
    <row r="310" spans="1:11" s="45" customFormat="1" ht="15" customHeight="1" x14ac:dyDescent="0.25">
      <c r="A310" s="110"/>
      <c r="B310" s="18" t="s">
        <v>141</v>
      </c>
      <c r="C310" s="21" t="s">
        <v>22</v>
      </c>
      <c r="D310" s="23">
        <f t="shared" ref="D310:E310" si="69">SUM(D311:D313)</f>
        <v>160.9</v>
      </c>
      <c r="E310" s="23">
        <f t="shared" si="69"/>
        <v>128.5</v>
      </c>
      <c r="G310" s="46"/>
      <c r="H310" s="46"/>
      <c r="I310" s="46"/>
      <c r="J310" s="47"/>
      <c r="K310" s="47"/>
    </row>
    <row r="311" spans="1:11" s="45" customFormat="1" ht="12.75" customHeight="1" x14ac:dyDescent="0.25">
      <c r="A311" s="109"/>
      <c r="B311" s="48" t="s">
        <v>64</v>
      </c>
      <c r="C311" s="104"/>
      <c r="D311" s="11">
        <v>3.1</v>
      </c>
      <c r="E311" s="11">
        <v>3.1</v>
      </c>
      <c r="G311" s="46"/>
      <c r="H311" s="46"/>
      <c r="I311" s="46"/>
      <c r="J311" s="47"/>
      <c r="K311" s="47"/>
    </row>
    <row r="312" spans="1:11" s="45" customFormat="1" ht="12.75" customHeight="1" x14ac:dyDescent="0.25">
      <c r="A312" s="109"/>
      <c r="B312" s="49" t="s">
        <v>10</v>
      </c>
      <c r="C312" s="105"/>
      <c r="D312" s="11">
        <v>154.4</v>
      </c>
      <c r="E312" s="11">
        <v>125.4</v>
      </c>
      <c r="F312" s="67"/>
      <c r="G312" s="46"/>
      <c r="H312" s="46"/>
      <c r="I312" s="46"/>
      <c r="J312" s="47"/>
      <c r="K312" s="47"/>
    </row>
    <row r="313" spans="1:11" s="45" customFormat="1" ht="12.75" customHeight="1" x14ac:dyDescent="0.25">
      <c r="A313" s="109"/>
      <c r="B313" s="50" t="s">
        <v>17</v>
      </c>
      <c r="C313" s="106"/>
      <c r="D313" s="11">
        <v>3.4</v>
      </c>
      <c r="E313" s="11"/>
      <c r="F313" s="67"/>
      <c r="G313" s="46"/>
      <c r="H313" s="46"/>
      <c r="I313" s="46"/>
      <c r="J313" s="47"/>
      <c r="K313" s="47"/>
    </row>
    <row r="314" spans="1:11" s="45" customFormat="1" ht="18" customHeight="1" x14ac:dyDescent="0.25">
      <c r="A314" s="102" t="s">
        <v>100</v>
      </c>
      <c r="B314" s="35" t="s">
        <v>107</v>
      </c>
      <c r="C314" s="38"/>
      <c r="D314" s="32">
        <f t="shared" ref="D314:E314" si="70">SUM(D315)</f>
        <v>194.79999999999998</v>
      </c>
      <c r="E314" s="32">
        <f t="shared" si="70"/>
        <v>149.69999999999999</v>
      </c>
      <c r="G314" s="46"/>
      <c r="H314" s="46"/>
      <c r="I314" s="46"/>
      <c r="J314" s="47"/>
      <c r="K314" s="47"/>
    </row>
    <row r="315" spans="1:11" s="45" customFormat="1" ht="15" customHeight="1" x14ac:dyDescent="0.25">
      <c r="A315" s="102"/>
      <c r="B315" s="18" t="s">
        <v>141</v>
      </c>
      <c r="C315" s="21" t="s">
        <v>22</v>
      </c>
      <c r="D315" s="23">
        <f t="shared" ref="D315" si="71">SUM(D316:D318)</f>
        <v>194.79999999999998</v>
      </c>
      <c r="E315" s="23">
        <f t="shared" ref="E315" si="72">SUM(E316:E318)</f>
        <v>149.69999999999999</v>
      </c>
      <c r="G315" s="46"/>
      <c r="H315" s="46"/>
      <c r="I315" s="46"/>
      <c r="J315" s="47"/>
      <c r="K315" s="47"/>
    </row>
    <row r="316" spans="1:11" s="45" customFormat="1" ht="12.75" customHeight="1" x14ac:dyDescent="0.25">
      <c r="A316" s="103"/>
      <c r="B316" s="48" t="s">
        <v>64</v>
      </c>
      <c r="C316" s="104"/>
      <c r="D316" s="11">
        <v>4.7</v>
      </c>
      <c r="E316" s="11">
        <v>4.7</v>
      </c>
      <c r="G316" s="46"/>
      <c r="H316" s="46"/>
      <c r="I316" s="46"/>
      <c r="J316" s="47"/>
      <c r="K316" s="47"/>
    </row>
    <row r="317" spans="1:11" s="45" customFormat="1" ht="12.75" customHeight="1" x14ac:dyDescent="0.25">
      <c r="A317" s="103"/>
      <c r="B317" s="49" t="s">
        <v>10</v>
      </c>
      <c r="C317" s="105"/>
      <c r="D317" s="11">
        <v>187.1</v>
      </c>
      <c r="E317" s="11">
        <v>145</v>
      </c>
      <c r="F317" s="67"/>
      <c r="G317" s="46"/>
      <c r="H317" s="46"/>
      <c r="I317" s="46"/>
      <c r="J317" s="47"/>
      <c r="K317" s="47"/>
    </row>
    <row r="318" spans="1:11" s="45" customFormat="1" ht="12.75" customHeight="1" x14ac:dyDescent="0.25">
      <c r="A318" s="103"/>
      <c r="B318" s="50" t="s">
        <v>17</v>
      </c>
      <c r="C318" s="106"/>
      <c r="D318" s="11">
        <v>3</v>
      </c>
      <c r="E318" s="11"/>
      <c r="F318" s="67"/>
      <c r="G318" s="46"/>
      <c r="H318" s="46"/>
      <c r="I318" s="46"/>
      <c r="J318" s="47"/>
      <c r="K318" s="47"/>
    </row>
    <row r="319" spans="1:11" s="45" customFormat="1" ht="18" customHeight="1" x14ac:dyDescent="0.25">
      <c r="A319" s="102" t="s">
        <v>102</v>
      </c>
      <c r="B319" s="35" t="s">
        <v>109</v>
      </c>
      <c r="C319" s="36"/>
      <c r="D319" s="32">
        <f t="shared" ref="D319:E319" si="73">SUM(D320)</f>
        <v>174</v>
      </c>
      <c r="E319" s="32">
        <f t="shared" si="73"/>
        <v>141.1</v>
      </c>
      <c r="G319" s="46"/>
      <c r="H319" s="46"/>
      <c r="I319" s="46"/>
      <c r="J319" s="47"/>
      <c r="K319" s="47"/>
    </row>
    <row r="320" spans="1:11" s="45" customFormat="1" ht="15" customHeight="1" x14ac:dyDescent="0.25">
      <c r="A320" s="102"/>
      <c r="B320" s="18" t="s">
        <v>132</v>
      </c>
      <c r="C320" s="21" t="s">
        <v>22</v>
      </c>
      <c r="D320" s="23">
        <f t="shared" ref="D320" si="74">SUM(D321:D323)</f>
        <v>174</v>
      </c>
      <c r="E320" s="23">
        <f t="shared" ref="E320" si="75">SUM(E321:E323)</f>
        <v>141.1</v>
      </c>
      <c r="G320" s="46"/>
      <c r="H320" s="46"/>
      <c r="I320" s="46"/>
      <c r="J320" s="47"/>
      <c r="K320" s="47"/>
    </row>
    <row r="321" spans="1:11" s="45" customFormat="1" ht="12.75" customHeight="1" x14ac:dyDescent="0.25">
      <c r="A321" s="103"/>
      <c r="B321" s="48" t="s">
        <v>64</v>
      </c>
      <c r="C321" s="104"/>
      <c r="D321" s="11">
        <v>1</v>
      </c>
      <c r="E321" s="11">
        <v>1</v>
      </c>
      <c r="G321" s="46"/>
      <c r="H321" s="46"/>
      <c r="I321" s="46"/>
      <c r="J321" s="47"/>
      <c r="K321" s="47"/>
    </row>
    <row r="322" spans="1:11" s="45" customFormat="1" ht="12.75" customHeight="1" x14ac:dyDescent="0.25">
      <c r="A322" s="103"/>
      <c r="B322" s="49" t="s">
        <v>10</v>
      </c>
      <c r="C322" s="105"/>
      <c r="D322" s="11">
        <v>171.2</v>
      </c>
      <c r="E322" s="11">
        <v>140.1</v>
      </c>
      <c r="F322" s="67"/>
      <c r="G322" s="46"/>
      <c r="H322" s="46"/>
      <c r="I322" s="46"/>
      <c r="J322" s="47"/>
      <c r="K322" s="47"/>
    </row>
    <row r="323" spans="1:11" s="45" customFormat="1" ht="12.75" customHeight="1" x14ac:dyDescent="0.25">
      <c r="A323" s="103"/>
      <c r="B323" s="50" t="s">
        <v>17</v>
      </c>
      <c r="C323" s="106"/>
      <c r="D323" s="11">
        <v>1.8</v>
      </c>
      <c r="E323" s="11"/>
      <c r="G323" s="46"/>
      <c r="H323" s="46"/>
      <c r="I323" s="46"/>
      <c r="J323" s="47"/>
      <c r="K323" s="47"/>
    </row>
    <row r="324" spans="1:11" s="45" customFormat="1" ht="18" customHeight="1" x14ac:dyDescent="0.25">
      <c r="A324" s="102" t="s">
        <v>104</v>
      </c>
      <c r="B324" s="35" t="s">
        <v>111</v>
      </c>
      <c r="C324" s="38"/>
      <c r="D324" s="32">
        <f t="shared" ref="D324:E324" si="76">SUM(D325)</f>
        <v>264.10000000000002</v>
      </c>
      <c r="E324" s="32">
        <f t="shared" si="76"/>
        <v>215.2</v>
      </c>
      <c r="G324" s="46"/>
      <c r="H324" s="46"/>
      <c r="I324" s="46"/>
      <c r="J324" s="47"/>
      <c r="K324" s="47"/>
    </row>
    <row r="325" spans="1:11" s="45" customFormat="1" ht="15" customHeight="1" x14ac:dyDescent="0.25">
      <c r="A325" s="102"/>
      <c r="B325" s="18" t="s">
        <v>141</v>
      </c>
      <c r="C325" s="21" t="s">
        <v>22</v>
      </c>
      <c r="D325" s="23">
        <f t="shared" ref="D325" si="77">SUM(D326:D328)</f>
        <v>264.10000000000002</v>
      </c>
      <c r="E325" s="23">
        <f t="shared" ref="E325" si="78">SUM(E326:E328)</f>
        <v>215.2</v>
      </c>
      <c r="G325" s="46"/>
      <c r="H325" s="46"/>
      <c r="I325" s="46"/>
      <c r="J325" s="47"/>
      <c r="K325" s="47"/>
    </row>
    <row r="326" spans="1:11" s="45" customFormat="1" ht="12.75" customHeight="1" x14ac:dyDescent="0.25">
      <c r="A326" s="103"/>
      <c r="B326" s="48" t="s">
        <v>64</v>
      </c>
      <c r="C326" s="104"/>
      <c r="D326" s="11">
        <v>3.2</v>
      </c>
      <c r="E326" s="11">
        <v>3.2</v>
      </c>
      <c r="G326" s="46"/>
      <c r="H326" s="46"/>
      <c r="I326" s="46"/>
      <c r="J326" s="47"/>
      <c r="K326" s="47"/>
    </row>
    <row r="327" spans="1:11" s="45" customFormat="1" ht="12.75" customHeight="1" x14ac:dyDescent="0.25">
      <c r="A327" s="103"/>
      <c r="B327" s="49" t="s">
        <v>10</v>
      </c>
      <c r="C327" s="105"/>
      <c r="D327" s="11">
        <v>255.6</v>
      </c>
      <c r="E327" s="11">
        <v>212</v>
      </c>
      <c r="F327" s="52"/>
      <c r="G327" s="46"/>
      <c r="H327" s="46"/>
      <c r="I327" s="46"/>
      <c r="J327" s="47"/>
      <c r="K327" s="47"/>
    </row>
    <row r="328" spans="1:11" s="45" customFormat="1" ht="12.75" customHeight="1" x14ac:dyDescent="0.25">
      <c r="A328" s="103"/>
      <c r="B328" s="50" t="s">
        <v>17</v>
      </c>
      <c r="C328" s="106"/>
      <c r="D328" s="11">
        <v>5.3</v>
      </c>
      <c r="E328" s="11"/>
      <c r="F328" s="67"/>
      <c r="G328" s="46"/>
      <c r="H328" s="46"/>
      <c r="I328" s="46"/>
      <c r="J328" s="47"/>
      <c r="K328" s="47"/>
    </row>
    <row r="329" spans="1:11" s="45" customFormat="1" ht="18" customHeight="1" x14ac:dyDescent="0.25">
      <c r="A329" s="102" t="s">
        <v>106</v>
      </c>
      <c r="B329" s="35" t="s">
        <v>113</v>
      </c>
      <c r="C329" s="36"/>
      <c r="D329" s="32">
        <f t="shared" ref="D329:E329" si="79">SUM(D330)</f>
        <v>163.80000000000001</v>
      </c>
      <c r="E329" s="32">
        <f t="shared" si="79"/>
        <v>132.4</v>
      </c>
      <c r="G329" s="46"/>
      <c r="H329" s="46"/>
      <c r="I329" s="46"/>
      <c r="J329" s="47"/>
      <c r="K329" s="47"/>
    </row>
    <row r="330" spans="1:11" s="45" customFormat="1" ht="15" customHeight="1" x14ac:dyDescent="0.25">
      <c r="A330" s="102"/>
      <c r="B330" s="18" t="s">
        <v>132</v>
      </c>
      <c r="C330" s="21" t="s">
        <v>22</v>
      </c>
      <c r="D330" s="23">
        <f t="shared" ref="D330" si="80">SUM(D331:D333)</f>
        <v>163.80000000000001</v>
      </c>
      <c r="E330" s="23">
        <f t="shared" ref="E330" si="81">SUM(E331:E333)</f>
        <v>132.4</v>
      </c>
      <c r="G330" s="46"/>
      <c r="H330" s="46"/>
      <c r="I330" s="46"/>
      <c r="J330" s="47"/>
      <c r="K330" s="47"/>
    </row>
    <row r="331" spans="1:11" s="45" customFormat="1" ht="12.75" customHeight="1" x14ac:dyDescent="0.25">
      <c r="A331" s="103"/>
      <c r="B331" s="48" t="s">
        <v>64</v>
      </c>
      <c r="C331" s="104"/>
      <c r="D331" s="51">
        <v>0</v>
      </c>
      <c r="E331" s="11"/>
      <c r="G331" s="46"/>
      <c r="H331" s="46"/>
      <c r="I331" s="46"/>
      <c r="J331" s="47"/>
      <c r="K331" s="47"/>
    </row>
    <row r="332" spans="1:11" s="45" customFormat="1" ht="12.75" customHeight="1" x14ac:dyDescent="0.25">
      <c r="A332" s="103"/>
      <c r="B332" s="49" t="s">
        <v>10</v>
      </c>
      <c r="C332" s="105"/>
      <c r="D332" s="11">
        <v>163</v>
      </c>
      <c r="E332" s="11">
        <v>132.4</v>
      </c>
      <c r="F332" s="67"/>
      <c r="G332" s="46"/>
      <c r="H332" s="46"/>
      <c r="I332" s="46"/>
      <c r="J332" s="47"/>
      <c r="K332" s="47"/>
    </row>
    <row r="333" spans="1:11" s="45" customFormat="1" ht="12.75" customHeight="1" x14ac:dyDescent="0.25">
      <c r="A333" s="103"/>
      <c r="B333" s="50" t="s">
        <v>17</v>
      </c>
      <c r="C333" s="106"/>
      <c r="D333" s="11">
        <v>0.8</v>
      </c>
      <c r="E333" s="11"/>
      <c r="G333" s="46"/>
      <c r="H333" s="46"/>
      <c r="I333" s="46"/>
      <c r="J333" s="47"/>
      <c r="K333" s="47"/>
    </row>
    <row r="334" spans="1:11" s="45" customFormat="1" ht="18" customHeight="1" x14ac:dyDescent="0.25">
      <c r="A334" s="108" t="s">
        <v>108</v>
      </c>
      <c r="B334" s="35" t="s">
        <v>115</v>
      </c>
      <c r="C334" s="36"/>
      <c r="D334" s="32">
        <f t="shared" ref="D334:E334" si="82">SUM(D335)</f>
        <v>187.70000000000002</v>
      </c>
      <c r="E334" s="32">
        <f t="shared" si="82"/>
        <v>150.70000000000002</v>
      </c>
      <c r="G334" s="46"/>
      <c r="H334" s="46"/>
      <c r="I334" s="46"/>
      <c r="J334" s="47"/>
      <c r="K334" s="47"/>
    </row>
    <row r="335" spans="1:11" s="45" customFormat="1" ht="15" customHeight="1" x14ac:dyDescent="0.25">
      <c r="A335" s="109"/>
      <c r="B335" s="18" t="s">
        <v>132</v>
      </c>
      <c r="C335" s="21" t="s">
        <v>22</v>
      </c>
      <c r="D335" s="23">
        <f t="shared" ref="D335" si="83">SUM(D336:D338)</f>
        <v>187.70000000000002</v>
      </c>
      <c r="E335" s="23">
        <f t="shared" ref="E335" si="84">SUM(E336:E338)</f>
        <v>150.70000000000002</v>
      </c>
      <c r="G335" s="46"/>
      <c r="H335" s="46"/>
      <c r="I335" s="46"/>
      <c r="J335" s="47"/>
      <c r="K335" s="47"/>
    </row>
    <row r="336" spans="1:11" s="45" customFormat="1" ht="12.75" customHeight="1" x14ac:dyDescent="0.25">
      <c r="A336" s="109"/>
      <c r="B336" s="48" t="s">
        <v>64</v>
      </c>
      <c r="C336" s="104"/>
      <c r="D336" s="11">
        <v>4.4000000000000004</v>
      </c>
      <c r="E336" s="11">
        <v>4.4000000000000004</v>
      </c>
      <c r="G336" s="46"/>
      <c r="H336" s="46"/>
      <c r="I336" s="46"/>
      <c r="J336" s="47"/>
      <c r="K336" s="47"/>
    </row>
    <row r="337" spans="1:11" s="45" customFormat="1" ht="12.75" customHeight="1" x14ac:dyDescent="0.25">
      <c r="A337" s="109"/>
      <c r="B337" s="49" t="s">
        <v>10</v>
      </c>
      <c r="C337" s="105"/>
      <c r="D337" s="11">
        <v>179.8</v>
      </c>
      <c r="E337" s="11">
        <v>146.30000000000001</v>
      </c>
      <c r="F337" s="67"/>
      <c r="G337" s="46"/>
      <c r="H337" s="46"/>
      <c r="I337" s="46"/>
      <c r="J337" s="47"/>
      <c r="K337" s="47"/>
    </row>
    <row r="338" spans="1:11" s="45" customFormat="1" ht="12.75" customHeight="1" x14ac:dyDescent="0.25">
      <c r="A338" s="109"/>
      <c r="B338" s="50" t="s">
        <v>17</v>
      </c>
      <c r="C338" s="106"/>
      <c r="D338" s="11">
        <v>3.5</v>
      </c>
      <c r="E338" s="11"/>
      <c r="F338" s="67"/>
      <c r="G338" s="46"/>
      <c r="H338" s="46"/>
      <c r="I338" s="46"/>
      <c r="J338" s="47"/>
      <c r="K338" s="47"/>
    </row>
    <row r="339" spans="1:11" s="45" customFormat="1" ht="18" customHeight="1" x14ac:dyDescent="0.25">
      <c r="A339" s="102" t="s">
        <v>110</v>
      </c>
      <c r="B339" s="35" t="s">
        <v>117</v>
      </c>
      <c r="C339" s="36"/>
      <c r="D339" s="32">
        <f t="shared" ref="D339:E339" si="85">SUM(D340)</f>
        <v>138.60000000000002</v>
      </c>
      <c r="E339" s="32">
        <f t="shared" si="85"/>
        <v>104.9</v>
      </c>
      <c r="G339" s="46"/>
      <c r="H339" s="46"/>
      <c r="I339" s="46"/>
      <c r="J339" s="47"/>
      <c r="K339" s="47"/>
    </row>
    <row r="340" spans="1:11" s="45" customFormat="1" ht="15" customHeight="1" x14ac:dyDescent="0.25">
      <c r="A340" s="102"/>
      <c r="B340" s="18" t="s">
        <v>141</v>
      </c>
      <c r="C340" s="21" t="s">
        <v>22</v>
      </c>
      <c r="D340" s="23">
        <f t="shared" ref="D340" si="86">SUM(D341:D343)</f>
        <v>138.60000000000002</v>
      </c>
      <c r="E340" s="23">
        <f t="shared" ref="E340" si="87">SUM(E341:E343)</f>
        <v>104.9</v>
      </c>
      <c r="G340" s="46"/>
      <c r="H340" s="46"/>
      <c r="I340" s="46"/>
      <c r="J340" s="47"/>
      <c r="K340" s="47"/>
    </row>
    <row r="341" spans="1:11" s="45" customFormat="1" ht="12.75" customHeight="1" x14ac:dyDescent="0.25">
      <c r="A341" s="103"/>
      <c r="B341" s="48" t="s">
        <v>64</v>
      </c>
      <c r="C341" s="104"/>
      <c r="D341" s="11">
        <v>5.4</v>
      </c>
      <c r="E341" s="11">
        <v>5.4</v>
      </c>
      <c r="G341" s="46"/>
      <c r="H341" s="46"/>
      <c r="I341" s="46"/>
      <c r="J341" s="47"/>
      <c r="K341" s="47"/>
    </row>
    <row r="342" spans="1:11" s="45" customFormat="1" ht="12.75" customHeight="1" x14ac:dyDescent="0.25">
      <c r="A342" s="103"/>
      <c r="B342" s="49" t="s">
        <v>10</v>
      </c>
      <c r="C342" s="105"/>
      <c r="D342" s="11">
        <v>132.80000000000001</v>
      </c>
      <c r="E342" s="11">
        <v>99.5</v>
      </c>
      <c r="F342" s="67"/>
      <c r="G342" s="46"/>
      <c r="H342" s="46"/>
      <c r="I342" s="46"/>
      <c r="J342" s="47"/>
      <c r="K342" s="47"/>
    </row>
    <row r="343" spans="1:11" s="45" customFormat="1" ht="12.75" customHeight="1" x14ac:dyDescent="0.25">
      <c r="A343" s="103"/>
      <c r="B343" s="50" t="s">
        <v>17</v>
      </c>
      <c r="C343" s="106"/>
      <c r="D343" s="11">
        <v>0.4</v>
      </c>
      <c r="E343" s="11"/>
      <c r="G343" s="46"/>
      <c r="H343" s="46"/>
      <c r="I343" s="46"/>
      <c r="J343" s="47"/>
      <c r="K343" s="47"/>
    </row>
    <row r="344" spans="1:11" s="45" customFormat="1" ht="18" customHeight="1" x14ac:dyDescent="0.25">
      <c r="A344" s="102" t="s">
        <v>112</v>
      </c>
      <c r="B344" s="35" t="s">
        <v>119</v>
      </c>
      <c r="C344" s="36"/>
      <c r="D344" s="32">
        <f t="shared" ref="D344:E344" si="88">SUM(D345)</f>
        <v>172.10000000000002</v>
      </c>
      <c r="E344" s="32">
        <f t="shared" si="88"/>
        <v>141.80000000000001</v>
      </c>
      <c r="G344" s="46"/>
      <c r="H344" s="46"/>
      <c r="I344" s="46"/>
      <c r="J344" s="47"/>
      <c r="K344" s="47"/>
    </row>
    <row r="345" spans="1:11" s="45" customFormat="1" ht="15.75" customHeight="1" x14ac:dyDescent="0.25">
      <c r="A345" s="102"/>
      <c r="B345" s="37" t="s">
        <v>149</v>
      </c>
      <c r="C345" s="21" t="s">
        <v>22</v>
      </c>
      <c r="D345" s="23">
        <f t="shared" ref="D345" si="89">SUM(D346:D348)</f>
        <v>172.10000000000002</v>
      </c>
      <c r="E345" s="23">
        <f t="shared" ref="E345" si="90">SUM(E346:E348)</f>
        <v>141.80000000000001</v>
      </c>
      <c r="G345" s="46"/>
      <c r="H345" s="46"/>
      <c r="I345" s="46"/>
      <c r="J345" s="47"/>
      <c r="K345" s="47"/>
    </row>
    <row r="346" spans="1:11" s="45" customFormat="1" ht="12.75" customHeight="1" x14ac:dyDescent="0.25">
      <c r="A346" s="103"/>
      <c r="B346" s="48" t="s">
        <v>64</v>
      </c>
      <c r="C346" s="104"/>
      <c r="D346" s="11">
        <v>1.3</v>
      </c>
      <c r="E346" s="11">
        <v>1.3</v>
      </c>
      <c r="G346" s="46"/>
      <c r="H346" s="46"/>
      <c r="I346" s="46"/>
      <c r="J346" s="47"/>
      <c r="K346" s="47"/>
    </row>
    <row r="347" spans="1:11" s="45" customFormat="1" ht="12.75" customHeight="1" x14ac:dyDescent="0.25">
      <c r="A347" s="103"/>
      <c r="B347" s="49" t="s">
        <v>10</v>
      </c>
      <c r="C347" s="105"/>
      <c r="D347" s="11">
        <v>168.4</v>
      </c>
      <c r="E347" s="11">
        <v>140.5</v>
      </c>
      <c r="F347" s="67"/>
      <c r="G347" s="46"/>
      <c r="H347" s="46"/>
      <c r="I347" s="46"/>
      <c r="J347" s="47"/>
      <c r="K347" s="47"/>
    </row>
    <row r="348" spans="1:11" s="45" customFormat="1" ht="12.75" customHeight="1" x14ac:dyDescent="0.25">
      <c r="A348" s="103"/>
      <c r="B348" s="50" t="s">
        <v>17</v>
      </c>
      <c r="C348" s="106"/>
      <c r="D348" s="11">
        <v>2.4</v>
      </c>
      <c r="E348" s="11"/>
      <c r="F348" s="67"/>
      <c r="G348" s="46"/>
      <c r="H348" s="46"/>
      <c r="I348" s="46"/>
      <c r="J348" s="47"/>
      <c r="K348" s="47"/>
    </row>
    <row r="349" spans="1:11" s="45" customFormat="1" ht="18" customHeight="1" x14ac:dyDescent="0.25">
      <c r="A349" s="102" t="s">
        <v>114</v>
      </c>
      <c r="B349" s="35" t="s">
        <v>121</v>
      </c>
      <c r="C349" s="36"/>
      <c r="D349" s="32">
        <f t="shared" ref="D349:E349" si="91">SUM(D350)</f>
        <v>157.20000000000002</v>
      </c>
      <c r="E349" s="32">
        <f t="shared" si="91"/>
        <v>129.60000000000002</v>
      </c>
      <c r="G349" s="46"/>
      <c r="H349" s="46"/>
      <c r="I349" s="46"/>
      <c r="J349" s="47"/>
      <c r="K349" s="47"/>
    </row>
    <row r="350" spans="1:11" s="45" customFormat="1" ht="15" customHeight="1" x14ac:dyDescent="0.25">
      <c r="A350" s="102"/>
      <c r="B350" s="37" t="s">
        <v>132</v>
      </c>
      <c r="C350" s="21" t="s">
        <v>22</v>
      </c>
      <c r="D350" s="23">
        <f t="shared" ref="D350" si="92">SUM(D351:D353)</f>
        <v>157.20000000000002</v>
      </c>
      <c r="E350" s="23">
        <f t="shared" ref="E350" si="93">SUM(E351:E353)</f>
        <v>129.60000000000002</v>
      </c>
      <c r="G350" s="46"/>
      <c r="H350" s="46"/>
      <c r="I350" s="46"/>
      <c r="J350" s="47"/>
      <c r="K350" s="47"/>
    </row>
    <row r="351" spans="1:11" s="45" customFormat="1" ht="12.75" customHeight="1" x14ac:dyDescent="0.25">
      <c r="A351" s="103"/>
      <c r="B351" s="48" t="s">
        <v>64</v>
      </c>
      <c r="C351" s="104"/>
      <c r="D351" s="11">
        <v>0.3</v>
      </c>
      <c r="E351" s="11">
        <v>0.3</v>
      </c>
      <c r="G351" s="46"/>
      <c r="H351" s="46"/>
      <c r="I351" s="46"/>
      <c r="J351" s="47"/>
      <c r="K351" s="47"/>
    </row>
    <row r="352" spans="1:11" s="45" customFormat="1" ht="12.75" customHeight="1" x14ac:dyDescent="0.25">
      <c r="A352" s="103"/>
      <c r="B352" s="49" t="s">
        <v>10</v>
      </c>
      <c r="C352" s="105"/>
      <c r="D352" s="11">
        <v>155.9</v>
      </c>
      <c r="E352" s="11">
        <v>129.30000000000001</v>
      </c>
      <c r="F352" s="67"/>
      <c r="G352" s="46"/>
      <c r="H352" s="46"/>
      <c r="I352" s="46"/>
      <c r="J352" s="47"/>
      <c r="K352" s="47"/>
    </row>
    <row r="353" spans="1:11" s="45" customFormat="1" ht="12.75" customHeight="1" x14ac:dyDescent="0.25">
      <c r="A353" s="103"/>
      <c r="B353" s="50" t="s">
        <v>17</v>
      </c>
      <c r="C353" s="106"/>
      <c r="D353" s="11">
        <v>1</v>
      </c>
      <c r="E353" s="11"/>
      <c r="F353" s="67"/>
      <c r="G353" s="46"/>
      <c r="H353" s="46"/>
      <c r="I353" s="46"/>
      <c r="J353" s="47"/>
      <c r="K353" s="47"/>
    </row>
    <row r="354" spans="1:11" s="45" customFormat="1" ht="18" customHeight="1" x14ac:dyDescent="0.25">
      <c r="A354" s="102" t="s">
        <v>116</v>
      </c>
      <c r="B354" s="35" t="s">
        <v>123</v>
      </c>
      <c r="C354" s="36"/>
      <c r="D354" s="32">
        <f t="shared" ref="D354:E354" si="94">SUM(D355)</f>
        <v>168.4</v>
      </c>
      <c r="E354" s="32">
        <f t="shared" si="94"/>
        <v>109.1</v>
      </c>
      <c r="G354" s="46"/>
      <c r="H354" s="46"/>
      <c r="I354" s="46"/>
      <c r="J354" s="47"/>
      <c r="K354" s="47"/>
    </row>
    <row r="355" spans="1:11" s="45" customFormat="1" ht="15" customHeight="1" x14ac:dyDescent="0.25">
      <c r="A355" s="102"/>
      <c r="B355" s="37" t="s">
        <v>132</v>
      </c>
      <c r="C355" s="21" t="s">
        <v>22</v>
      </c>
      <c r="D355" s="23">
        <f t="shared" ref="D355" si="95">SUM(D356:D358)</f>
        <v>168.4</v>
      </c>
      <c r="E355" s="23">
        <f t="shared" ref="E355" si="96">SUM(E356:E358)</f>
        <v>109.1</v>
      </c>
      <c r="G355" s="46"/>
      <c r="H355" s="46"/>
      <c r="I355" s="46"/>
      <c r="J355" s="47"/>
      <c r="K355" s="47"/>
    </row>
    <row r="356" spans="1:11" s="45" customFormat="1" ht="12.75" customHeight="1" x14ac:dyDescent="0.25">
      <c r="A356" s="103"/>
      <c r="B356" s="48" t="s">
        <v>64</v>
      </c>
      <c r="C356" s="104"/>
      <c r="D356" s="11">
        <v>1.8</v>
      </c>
      <c r="E356" s="11">
        <v>1.8</v>
      </c>
      <c r="G356" s="46"/>
      <c r="H356" s="46"/>
      <c r="I356" s="46"/>
      <c r="J356" s="47"/>
      <c r="K356" s="47"/>
    </row>
    <row r="357" spans="1:11" s="45" customFormat="1" ht="12.75" customHeight="1" x14ac:dyDescent="0.25">
      <c r="A357" s="103"/>
      <c r="B357" s="49" t="s">
        <v>10</v>
      </c>
      <c r="C357" s="105"/>
      <c r="D357" s="11">
        <v>149.1</v>
      </c>
      <c r="E357" s="11">
        <v>107.3</v>
      </c>
      <c r="G357" s="46"/>
      <c r="H357" s="46"/>
      <c r="I357" s="46"/>
      <c r="J357" s="47"/>
      <c r="K357" s="47"/>
    </row>
    <row r="358" spans="1:11" s="45" customFormat="1" ht="12.75" customHeight="1" x14ac:dyDescent="0.25">
      <c r="A358" s="103"/>
      <c r="B358" s="50" t="s">
        <v>17</v>
      </c>
      <c r="C358" s="106"/>
      <c r="D358" s="11">
        <v>17.5</v>
      </c>
      <c r="E358" s="11"/>
      <c r="H358" s="46"/>
      <c r="I358" s="46"/>
      <c r="J358" s="47"/>
      <c r="K358" s="47"/>
    </row>
    <row r="359" spans="1:11" s="45" customFormat="1" ht="18" customHeight="1" x14ac:dyDescent="0.25">
      <c r="A359" s="102" t="s">
        <v>118</v>
      </c>
      <c r="B359" s="35" t="s">
        <v>125</v>
      </c>
      <c r="C359" s="36"/>
      <c r="D359" s="32">
        <f t="shared" ref="D359:E359" si="97">SUM(D360)</f>
        <v>161.80000000000001</v>
      </c>
      <c r="E359" s="32">
        <f t="shared" si="97"/>
        <v>131.4</v>
      </c>
      <c r="H359" s="46"/>
      <c r="I359" s="46"/>
      <c r="J359" s="47"/>
      <c r="K359" s="47"/>
    </row>
    <row r="360" spans="1:11" s="45" customFormat="1" ht="15" customHeight="1" x14ac:dyDescent="0.25">
      <c r="A360" s="102"/>
      <c r="B360" s="37" t="s">
        <v>132</v>
      </c>
      <c r="C360" s="21" t="s">
        <v>22</v>
      </c>
      <c r="D360" s="23">
        <f t="shared" ref="D360" si="98">SUM(D361:D363)</f>
        <v>161.80000000000001</v>
      </c>
      <c r="E360" s="23">
        <f t="shared" ref="E360" si="99">SUM(E361:E363)</f>
        <v>131.4</v>
      </c>
      <c r="H360" s="46"/>
      <c r="I360" s="46"/>
      <c r="J360" s="47"/>
      <c r="K360" s="47"/>
    </row>
    <row r="361" spans="1:11" s="45" customFormat="1" ht="12.75" customHeight="1" x14ac:dyDescent="0.25">
      <c r="A361" s="103"/>
      <c r="B361" s="48" t="s">
        <v>64</v>
      </c>
      <c r="C361" s="104"/>
      <c r="D361" s="11">
        <v>3.1</v>
      </c>
      <c r="E361" s="11">
        <v>3.1</v>
      </c>
      <c r="H361" s="46"/>
      <c r="I361" s="46"/>
      <c r="J361" s="47"/>
      <c r="K361" s="47"/>
    </row>
    <row r="362" spans="1:11" s="45" customFormat="1" ht="12.75" customHeight="1" x14ac:dyDescent="0.25">
      <c r="A362" s="103"/>
      <c r="B362" s="49" t="s">
        <v>10</v>
      </c>
      <c r="C362" s="105"/>
      <c r="D362" s="11">
        <v>157.4</v>
      </c>
      <c r="E362" s="11">
        <v>128.30000000000001</v>
      </c>
      <c r="F362" s="67"/>
      <c r="H362" s="46"/>
      <c r="I362" s="46"/>
      <c r="J362" s="47"/>
      <c r="K362" s="47"/>
    </row>
    <row r="363" spans="1:11" s="45" customFormat="1" ht="12.75" customHeight="1" x14ac:dyDescent="0.25">
      <c r="A363" s="103"/>
      <c r="B363" s="50" t="s">
        <v>17</v>
      </c>
      <c r="C363" s="106"/>
      <c r="D363" s="11">
        <v>1.3</v>
      </c>
      <c r="E363" s="11"/>
      <c r="F363" s="67"/>
      <c r="H363" s="46"/>
      <c r="I363" s="46"/>
      <c r="J363" s="47"/>
      <c r="K363" s="47"/>
    </row>
    <row r="364" spans="1:11" s="45" customFormat="1" ht="18" customHeight="1" x14ac:dyDescent="0.25">
      <c r="A364" s="102" t="s">
        <v>120</v>
      </c>
      <c r="B364" s="35" t="s">
        <v>126</v>
      </c>
      <c r="C364" s="36"/>
      <c r="D364" s="32">
        <f t="shared" ref="D364:E364" si="100">SUM(D365)</f>
        <v>127.4</v>
      </c>
      <c r="E364" s="32">
        <f t="shared" si="100"/>
        <v>104.1</v>
      </c>
      <c r="H364" s="46"/>
      <c r="I364" s="46"/>
      <c r="J364" s="47"/>
      <c r="K364" s="47"/>
    </row>
    <row r="365" spans="1:11" s="45" customFormat="1" ht="15" customHeight="1" x14ac:dyDescent="0.25">
      <c r="A365" s="102"/>
      <c r="B365" s="37" t="s">
        <v>132</v>
      </c>
      <c r="C365" s="21" t="s">
        <v>22</v>
      </c>
      <c r="D365" s="23">
        <f t="shared" ref="D365" si="101">SUM(D366:D368)</f>
        <v>127.4</v>
      </c>
      <c r="E365" s="23">
        <f t="shared" ref="E365" si="102">SUM(E366:E368)</f>
        <v>104.1</v>
      </c>
      <c r="H365" s="46"/>
      <c r="I365" s="46"/>
      <c r="J365" s="47"/>
      <c r="K365" s="47"/>
    </row>
    <row r="366" spans="1:11" s="45" customFormat="1" ht="12.75" customHeight="1" x14ac:dyDescent="0.25">
      <c r="A366" s="103"/>
      <c r="B366" s="48" t="s">
        <v>64</v>
      </c>
      <c r="C366" s="104" t="s">
        <v>22</v>
      </c>
      <c r="D366" s="11">
        <v>6.3</v>
      </c>
      <c r="E366" s="11">
        <v>6.3</v>
      </c>
      <c r="H366" s="46"/>
      <c r="I366" s="46"/>
      <c r="J366" s="47"/>
      <c r="K366" s="47"/>
    </row>
    <row r="367" spans="1:11" s="45" customFormat="1" ht="12.75" customHeight="1" x14ac:dyDescent="0.25">
      <c r="A367" s="103"/>
      <c r="B367" s="49" t="s">
        <v>10</v>
      </c>
      <c r="C367" s="105"/>
      <c r="D367" s="11">
        <v>120.9</v>
      </c>
      <c r="E367" s="11">
        <v>97.8</v>
      </c>
      <c r="F367" s="67"/>
      <c r="H367" s="46"/>
      <c r="I367" s="46"/>
      <c r="J367" s="47"/>
      <c r="K367" s="47"/>
    </row>
    <row r="368" spans="1:11" s="45" customFormat="1" ht="12.75" customHeight="1" x14ac:dyDescent="0.25">
      <c r="A368" s="103"/>
      <c r="B368" s="50" t="s">
        <v>17</v>
      </c>
      <c r="C368" s="106"/>
      <c r="D368" s="11">
        <v>0.2</v>
      </c>
      <c r="E368" s="11"/>
      <c r="F368" s="67"/>
      <c r="H368" s="46"/>
      <c r="I368" s="46"/>
      <c r="J368" s="47"/>
      <c r="K368" s="47"/>
    </row>
    <row r="369" spans="1:11" s="45" customFormat="1" ht="18" customHeight="1" x14ac:dyDescent="0.25">
      <c r="A369" s="102" t="s">
        <v>122</v>
      </c>
      <c r="B369" s="35" t="s">
        <v>127</v>
      </c>
      <c r="C369" s="36"/>
      <c r="D369" s="32">
        <f t="shared" ref="D369:E369" si="103">SUM(D370+D372)</f>
        <v>2289.3000000000002</v>
      </c>
      <c r="E369" s="32">
        <f t="shared" si="103"/>
        <v>1910.7</v>
      </c>
      <c r="H369" s="46"/>
      <c r="I369" s="46"/>
      <c r="J369" s="47"/>
      <c r="K369" s="47"/>
    </row>
    <row r="370" spans="1:11" s="45" customFormat="1" ht="15" customHeight="1" x14ac:dyDescent="0.25">
      <c r="A370" s="102"/>
      <c r="B370" s="18" t="s">
        <v>139</v>
      </c>
      <c r="C370" s="17" t="s">
        <v>11</v>
      </c>
      <c r="D370" s="16">
        <f>SUM(D371)</f>
        <v>168</v>
      </c>
      <c r="E370" s="16">
        <f>SUM(E371)</f>
        <v>164.4</v>
      </c>
      <c r="H370" s="46"/>
      <c r="I370" s="46"/>
      <c r="J370" s="47"/>
      <c r="K370" s="47"/>
    </row>
    <row r="371" spans="1:11" s="45" customFormat="1" ht="12.75" customHeight="1" x14ac:dyDescent="0.25">
      <c r="A371" s="102"/>
      <c r="B371" s="14" t="s">
        <v>15</v>
      </c>
      <c r="C371" s="6"/>
      <c r="D371" s="11">
        <v>168</v>
      </c>
      <c r="E371" s="11">
        <v>164.4</v>
      </c>
      <c r="F371" s="69"/>
      <c r="H371" s="46"/>
      <c r="I371" s="46"/>
      <c r="J371" s="47"/>
      <c r="K371" s="47"/>
    </row>
    <row r="372" spans="1:11" s="45" customFormat="1" ht="15" customHeight="1" x14ac:dyDescent="0.25">
      <c r="A372" s="102"/>
      <c r="B372" s="39" t="s">
        <v>147</v>
      </c>
      <c r="C372" s="17" t="s">
        <v>25</v>
      </c>
      <c r="D372" s="23">
        <f>SUM(D373:D378)</f>
        <v>2121.3000000000002</v>
      </c>
      <c r="E372" s="23">
        <f>SUM(E373:E378)</f>
        <v>1746.3</v>
      </c>
      <c r="H372" s="46"/>
      <c r="I372" s="46"/>
      <c r="J372" s="47"/>
      <c r="K372" s="47"/>
    </row>
    <row r="373" spans="1:11" s="45" customFormat="1" ht="12.75" customHeight="1" x14ac:dyDescent="0.25">
      <c r="A373" s="103"/>
      <c r="B373" s="48" t="s">
        <v>14</v>
      </c>
      <c r="C373" s="104"/>
      <c r="D373" s="11">
        <v>80.2</v>
      </c>
      <c r="E373" s="11">
        <v>71.099999999999994</v>
      </c>
      <c r="F373" s="69"/>
      <c r="H373" s="46"/>
      <c r="I373" s="46"/>
      <c r="J373" s="47"/>
      <c r="K373" s="47"/>
    </row>
    <row r="374" spans="1:11" s="45" customFormat="1" ht="12.75" customHeight="1" x14ac:dyDescent="0.25">
      <c r="A374" s="103"/>
      <c r="B374" s="49" t="s">
        <v>19</v>
      </c>
      <c r="C374" s="105"/>
      <c r="D374" s="11">
        <v>197.4</v>
      </c>
      <c r="E374" s="11">
        <v>191.8</v>
      </c>
      <c r="F374" s="67"/>
      <c r="H374" s="46"/>
      <c r="I374" s="46"/>
      <c r="J374" s="47"/>
      <c r="K374" s="47"/>
    </row>
    <row r="375" spans="1:11" s="45" customFormat="1" ht="12.75" customHeight="1" x14ac:dyDescent="0.25">
      <c r="A375" s="103"/>
      <c r="B375" s="57" t="s">
        <v>15</v>
      </c>
      <c r="C375" s="105"/>
      <c r="D375" s="11">
        <v>210.2</v>
      </c>
      <c r="E375" s="11">
        <v>202.7</v>
      </c>
      <c r="F375" s="69"/>
      <c r="H375" s="46"/>
      <c r="I375" s="46"/>
      <c r="J375" s="47"/>
      <c r="K375" s="47"/>
    </row>
    <row r="376" spans="1:11" s="45" customFormat="1" ht="12.75" customHeight="1" x14ac:dyDescent="0.25">
      <c r="A376" s="103"/>
      <c r="B376" s="49" t="s">
        <v>10</v>
      </c>
      <c r="C376" s="105"/>
      <c r="D376" s="11">
        <v>1095.4000000000001</v>
      </c>
      <c r="E376" s="11">
        <v>943.5</v>
      </c>
      <c r="F376" s="52"/>
      <c r="H376" s="46"/>
      <c r="I376" s="46"/>
      <c r="J376" s="47"/>
      <c r="K376" s="47"/>
    </row>
    <row r="377" spans="1:11" s="45" customFormat="1" ht="12.75" customHeight="1" x14ac:dyDescent="0.25">
      <c r="A377" s="103"/>
      <c r="B377" s="49" t="s">
        <v>26</v>
      </c>
      <c r="C377" s="105"/>
      <c r="D377" s="11">
        <v>325.8</v>
      </c>
      <c r="E377" s="11">
        <v>309.5</v>
      </c>
      <c r="F377" s="52"/>
      <c r="H377" s="46"/>
      <c r="I377" s="46"/>
      <c r="J377" s="47"/>
      <c r="K377" s="47"/>
    </row>
    <row r="378" spans="1:11" s="45" customFormat="1" ht="12.75" customHeight="1" x14ac:dyDescent="0.25">
      <c r="A378" s="103"/>
      <c r="B378" s="50" t="s">
        <v>17</v>
      </c>
      <c r="C378" s="106"/>
      <c r="D378" s="11">
        <v>212.3</v>
      </c>
      <c r="E378" s="11">
        <v>27.7</v>
      </c>
      <c r="F378" s="69"/>
      <c r="H378" s="46"/>
      <c r="I378" s="46"/>
      <c r="J378" s="47"/>
      <c r="K378" s="47"/>
    </row>
    <row r="379" spans="1:11" s="45" customFormat="1" ht="18" customHeight="1" x14ac:dyDescent="0.25">
      <c r="A379" s="107" t="s">
        <v>124</v>
      </c>
      <c r="B379" s="80" t="s">
        <v>128</v>
      </c>
      <c r="C379" s="36"/>
      <c r="D379" s="32">
        <f t="shared" ref="D379:E379" si="104">SUM(D380)</f>
        <v>432</v>
      </c>
      <c r="E379" s="32">
        <f t="shared" si="104"/>
        <v>342.8</v>
      </c>
      <c r="H379" s="46"/>
      <c r="I379" s="46"/>
      <c r="J379" s="47"/>
      <c r="K379" s="47"/>
    </row>
    <row r="380" spans="1:11" s="45" customFormat="1" ht="15" customHeight="1" x14ac:dyDescent="0.25">
      <c r="A380" s="108"/>
      <c r="B380" s="22" t="s">
        <v>142</v>
      </c>
      <c r="C380" s="21" t="s">
        <v>27</v>
      </c>
      <c r="D380" s="23">
        <f>SUM(D381:D382)</f>
        <v>432</v>
      </c>
      <c r="E380" s="23">
        <f>SUM(E381:E382)</f>
        <v>342.8</v>
      </c>
      <c r="H380" s="46"/>
      <c r="I380" s="46"/>
      <c r="J380" s="47"/>
      <c r="K380" s="47"/>
    </row>
    <row r="381" spans="1:11" s="45" customFormat="1" ht="12.75" customHeight="1" x14ac:dyDescent="0.25">
      <c r="A381" s="108"/>
      <c r="B381" s="49" t="s">
        <v>15</v>
      </c>
      <c r="C381" s="105"/>
      <c r="D381" s="62">
        <v>427.6</v>
      </c>
      <c r="E381" s="62">
        <v>342.8</v>
      </c>
      <c r="H381" s="46"/>
      <c r="I381" s="46"/>
      <c r="J381" s="47"/>
      <c r="K381" s="47"/>
    </row>
    <row r="382" spans="1:11" s="45" customFormat="1" ht="12.75" customHeight="1" x14ac:dyDescent="0.25">
      <c r="A382" s="108"/>
      <c r="B382" s="50" t="s">
        <v>10</v>
      </c>
      <c r="C382" s="105"/>
      <c r="D382" s="62">
        <v>4.4000000000000004</v>
      </c>
      <c r="E382" s="62"/>
      <c r="H382" s="46"/>
      <c r="I382" s="46"/>
      <c r="J382" s="47"/>
      <c r="K382" s="47"/>
    </row>
    <row r="383" spans="1:11" s="45" customFormat="1" ht="21" customHeight="1" x14ac:dyDescent="0.25">
      <c r="A383" s="90" t="s">
        <v>129</v>
      </c>
      <c r="B383" s="91"/>
      <c r="C383" s="8"/>
      <c r="D383" s="9">
        <f>SUM(D427+D423+D417+D410+D405+D398+D391+D384)</f>
        <v>46560.500000000007</v>
      </c>
      <c r="E383" s="9">
        <f>SUM(E427+E423+E417+E410+E405+E398+E391+E384)</f>
        <v>27037.800000000003</v>
      </c>
    </row>
    <row r="384" spans="1:11" s="45" customFormat="1" ht="15" customHeight="1" x14ac:dyDescent="0.25">
      <c r="A384" s="92" t="s">
        <v>130</v>
      </c>
      <c r="B384" s="92"/>
      <c r="C384" s="63" t="s">
        <v>11</v>
      </c>
      <c r="D384" s="10">
        <f>SUM(D385:D390)</f>
        <v>9426.4000000000015</v>
      </c>
      <c r="E384" s="10">
        <f>SUM(E385:E390)</f>
        <v>6378.4</v>
      </c>
    </row>
    <row r="385" spans="1:5" s="45" customFormat="1" ht="12.75" customHeight="1" x14ac:dyDescent="0.25">
      <c r="A385" s="92"/>
      <c r="B385" s="61" t="s">
        <v>14</v>
      </c>
      <c r="C385" s="95"/>
      <c r="D385" s="11">
        <f>SUM(D16)</f>
        <v>20</v>
      </c>
      <c r="E385" s="11"/>
    </row>
    <row r="386" spans="1:5" s="45" customFormat="1" ht="12.75" customHeight="1" x14ac:dyDescent="0.25">
      <c r="A386" s="88"/>
      <c r="B386" s="14" t="s">
        <v>15</v>
      </c>
      <c r="C386" s="96"/>
      <c r="D386" s="11">
        <f>SUM(D17+D155+D160+D167+D174+D181+D188+D196+D204+D211+D218+D226+D242+D250+D258+D266+D274+D282+D371+D234)</f>
        <v>3476.2000000000003</v>
      </c>
      <c r="E386" s="11">
        <f>SUM(E17+E155+E160+E167+E174+E181+E188+E196+E204+E211+E218+E226+E242+E250+E258+E266+E274+E282+E371+E234)</f>
        <v>2107.6999999999998</v>
      </c>
    </row>
    <row r="387" spans="1:5" s="45" customFormat="1" ht="12.75" customHeight="1" x14ac:dyDescent="0.25">
      <c r="A387" s="88"/>
      <c r="B387" s="48" t="s">
        <v>64</v>
      </c>
      <c r="C387" s="96"/>
      <c r="D387" s="11">
        <f>SUM(D156)</f>
        <v>1.3</v>
      </c>
      <c r="E387" s="11">
        <f>SUM(E156)</f>
        <v>1.3</v>
      </c>
    </row>
    <row r="388" spans="1:5" s="45" customFormat="1" ht="12.75" customHeight="1" x14ac:dyDescent="0.25">
      <c r="A388" s="88"/>
      <c r="B388" s="64" t="s">
        <v>10</v>
      </c>
      <c r="C388" s="96"/>
      <c r="D388" s="11">
        <f>SUM(D19+D59+D67+D75+D83+D91+D99+D107+D115+D123+D131+D139+D147+D157+D13)</f>
        <v>5784.2</v>
      </c>
      <c r="E388" s="11">
        <f>SUM(E19+E59+E67+E75+E83+E91+E99+E107+E115+E123+E131+E139+E147+E157+E13)</f>
        <v>4269.3999999999996</v>
      </c>
    </row>
    <row r="389" spans="1:5" s="45" customFormat="1" ht="12.75" customHeight="1" x14ac:dyDescent="0.25">
      <c r="A389" s="88"/>
      <c r="B389" s="49" t="s">
        <v>16</v>
      </c>
      <c r="C389" s="96"/>
      <c r="D389" s="11">
        <f>SUM(D18)</f>
        <v>112.2</v>
      </c>
      <c r="E389" s="11"/>
    </row>
    <row r="390" spans="1:5" s="45" customFormat="1" ht="12.95" customHeight="1" x14ac:dyDescent="0.25">
      <c r="A390" s="98"/>
      <c r="B390" s="12" t="s">
        <v>17</v>
      </c>
      <c r="C390" s="97"/>
      <c r="D390" s="11">
        <f>SUM(D20)</f>
        <v>32.5</v>
      </c>
      <c r="E390" s="11"/>
    </row>
    <row r="391" spans="1:5" s="45" customFormat="1" ht="15" customHeight="1" x14ac:dyDescent="0.25">
      <c r="A391" s="88" t="s">
        <v>131</v>
      </c>
      <c r="B391" s="88"/>
      <c r="C391" s="63" t="s">
        <v>18</v>
      </c>
      <c r="D391" s="10">
        <f>SUM(D392:D397)</f>
        <v>18430.8</v>
      </c>
      <c r="E391" s="10">
        <f>SUM(E392:E397)</f>
        <v>15291.3</v>
      </c>
    </row>
    <row r="392" spans="1:5" s="45" customFormat="1" ht="12.95" customHeight="1" x14ac:dyDescent="0.25">
      <c r="A392" s="99"/>
      <c r="B392" s="12" t="s">
        <v>14</v>
      </c>
      <c r="C392" s="92"/>
      <c r="D392" s="11">
        <f>SUM(D22)</f>
        <v>125.2</v>
      </c>
      <c r="E392" s="11">
        <f>SUM(E22)</f>
        <v>0</v>
      </c>
    </row>
    <row r="393" spans="1:5" s="45" customFormat="1" ht="12.95" customHeight="1" x14ac:dyDescent="0.25">
      <c r="A393" s="100"/>
      <c r="B393" s="12" t="s">
        <v>19</v>
      </c>
      <c r="C393" s="88"/>
      <c r="D393" s="11">
        <f>SUM(D23+D198+D220+D260+D268+D284+D236+D244+D252+D276)</f>
        <v>295</v>
      </c>
      <c r="E393" s="11">
        <f>SUM(E23+E198+E220+E260+E268+E284+E236+E244+E252+E276)</f>
        <v>114.60000000000001</v>
      </c>
    </row>
    <row r="394" spans="1:5" s="45" customFormat="1" ht="12.95" customHeight="1" x14ac:dyDescent="0.25">
      <c r="A394" s="100"/>
      <c r="B394" s="12" t="s">
        <v>64</v>
      </c>
      <c r="C394" s="88"/>
      <c r="D394" s="11">
        <f>SUM(D228+D190)</f>
        <v>6.9</v>
      </c>
      <c r="E394" s="11">
        <f>SUM(E228+E190)</f>
        <v>6.9</v>
      </c>
    </row>
    <row r="395" spans="1:5" s="45" customFormat="1" ht="12.95" customHeight="1" x14ac:dyDescent="0.25">
      <c r="A395" s="100"/>
      <c r="B395" s="12" t="s">
        <v>20</v>
      </c>
      <c r="C395" s="88"/>
      <c r="D395" s="11">
        <f>SUM(D24+D162+D169+D176+D183+D199+D191+D213+D206+D221+D229+D237+D245+D253+D261+D269+D277+D285+D296+D300)</f>
        <v>9387.7999999999993</v>
      </c>
      <c r="E395" s="11">
        <f>SUM(E24+E162+E169+E176+E183+E199+E191+E213+E206+E221+E229+E237+E245+E253+E261+E269+E277+E285+E296+E300)</f>
        <v>8983</v>
      </c>
    </row>
    <row r="396" spans="1:5" s="45" customFormat="1" ht="12.95" customHeight="1" x14ac:dyDescent="0.25">
      <c r="A396" s="100"/>
      <c r="B396" s="12" t="s">
        <v>10</v>
      </c>
      <c r="C396" s="88"/>
      <c r="D396" s="11">
        <f>SUM(D26+D163+D170+D177+D184+D192+D200+D214+D222+D230+D238+D246+D254+D262+D270+D278+D286+D290+D297+D301+D207)</f>
        <v>8233.4</v>
      </c>
      <c r="E396" s="11">
        <f>SUM(E26+E163+E170+E177+E184+E192+E200+E214+E222+E230+E238+E246+E254+E262+E270+E278+E286+E290+E297+E301+E207)</f>
        <v>6186.8</v>
      </c>
    </row>
    <row r="397" spans="1:5" s="45" customFormat="1" ht="12.95" customHeight="1" x14ac:dyDescent="0.25">
      <c r="A397" s="100"/>
      <c r="B397" s="66" t="s">
        <v>17</v>
      </c>
      <c r="C397" s="88"/>
      <c r="D397" s="11">
        <f>SUM(D164+D171+D178+D185+D193+D201+D208+D215+D223+D231+D239+D247+D255+D263+D271+D279+D287+D291+D302)</f>
        <v>382.5</v>
      </c>
      <c r="E397" s="11"/>
    </row>
    <row r="398" spans="1:5" s="45" customFormat="1" ht="15" customHeight="1" x14ac:dyDescent="0.25">
      <c r="A398" s="93" t="s">
        <v>132</v>
      </c>
      <c r="B398" s="94"/>
      <c r="C398" s="84" t="s">
        <v>22</v>
      </c>
      <c r="D398" s="10">
        <f>SUM(D399:D404)</f>
        <v>4198.8</v>
      </c>
      <c r="E398" s="10">
        <f>SUM(E399:E404)</f>
        <v>2744.7000000000007</v>
      </c>
    </row>
    <row r="399" spans="1:5" s="45" customFormat="1" ht="12.75" customHeight="1" x14ac:dyDescent="0.25">
      <c r="A399" s="88"/>
      <c r="B399" s="85" t="s">
        <v>14</v>
      </c>
      <c r="C399" s="95"/>
      <c r="D399" s="11">
        <f>SUM(D28)</f>
        <v>142.5</v>
      </c>
      <c r="E399" s="11">
        <f>SUM(E28)</f>
        <v>7.9</v>
      </c>
    </row>
    <row r="400" spans="1:5" s="45" customFormat="1" ht="12.75" customHeight="1" x14ac:dyDescent="0.25">
      <c r="A400" s="88"/>
      <c r="B400" s="12" t="s">
        <v>21</v>
      </c>
      <c r="C400" s="96"/>
      <c r="D400" s="11">
        <f>SUM(D29)</f>
        <v>30.3</v>
      </c>
      <c r="E400" s="11"/>
    </row>
    <row r="401" spans="1:5" s="45" customFormat="1" ht="12.75" customHeight="1" x14ac:dyDescent="0.25">
      <c r="A401" s="88"/>
      <c r="B401" s="12" t="s">
        <v>19</v>
      </c>
      <c r="C401" s="96"/>
      <c r="D401" s="11">
        <f>SUM(D305)</f>
        <v>43.6</v>
      </c>
      <c r="E401" s="11"/>
    </row>
    <row r="402" spans="1:5" s="45" customFormat="1" ht="12.95" customHeight="1" x14ac:dyDescent="0.25">
      <c r="A402" s="88"/>
      <c r="B402" s="12" t="s">
        <v>64</v>
      </c>
      <c r="C402" s="96"/>
      <c r="D402" s="11">
        <f>SUM(D306+D311+D316+D321+D326+D331+D336+D341+D346+D351+D356+D361+D366)</f>
        <v>41.8</v>
      </c>
      <c r="E402" s="11">
        <f>SUM(E306+E311+E316+E321+E326+E331+E336+E341+E346+E351+E356+E361+E366)</f>
        <v>41.8</v>
      </c>
    </row>
    <row r="403" spans="1:5" s="45" customFormat="1" ht="12.95" customHeight="1" x14ac:dyDescent="0.25">
      <c r="A403" s="88"/>
      <c r="B403" s="12" t="s">
        <v>10</v>
      </c>
      <c r="C403" s="96"/>
      <c r="D403" s="11">
        <f>SUM(D30+D293+D307+D312+D317+D322+D327+D332+D337+D342+D347+D352+D357+D362+D367)</f>
        <v>3898.2000000000003</v>
      </c>
      <c r="E403" s="11">
        <f>SUM(E30+E293+E307+E312+E317+E322+E327+E332+E337+E342+E347+E352+E357+E362+E367)</f>
        <v>2695.0000000000009</v>
      </c>
    </row>
    <row r="404" spans="1:5" s="45" customFormat="1" ht="12.95" customHeight="1" x14ac:dyDescent="0.25">
      <c r="A404" s="98"/>
      <c r="B404" s="12" t="s">
        <v>17</v>
      </c>
      <c r="C404" s="97"/>
      <c r="D404" s="11">
        <f>SUM(D308+D313+D318+D323+D328+D333+D338+D343+D348+D353+D358+D363+D368)</f>
        <v>42.4</v>
      </c>
      <c r="E404" s="11"/>
    </row>
    <row r="405" spans="1:5" s="45" customFormat="1" ht="15" customHeight="1" x14ac:dyDescent="0.25">
      <c r="A405" s="88" t="s">
        <v>133</v>
      </c>
      <c r="B405" s="88"/>
      <c r="C405" s="63" t="s">
        <v>23</v>
      </c>
      <c r="D405" s="10">
        <f>SUM(D406:D409)</f>
        <v>2934.7000000000007</v>
      </c>
      <c r="E405" s="10">
        <f>SUM(E406:E409)</f>
        <v>140.6</v>
      </c>
    </row>
    <row r="406" spans="1:5" s="45" customFormat="1" ht="12.75" customHeight="1" x14ac:dyDescent="0.25">
      <c r="A406" s="88"/>
      <c r="B406" s="14" t="s">
        <v>15</v>
      </c>
      <c r="C406" s="96"/>
      <c r="D406" s="11">
        <f>SUM(D33)</f>
        <v>29.5</v>
      </c>
      <c r="E406" s="11">
        <f>SUM(E33)</f>
        <v>22.2</v>
      </c>
    </row>
    <row r="407" spans="1:5" s="45" customFormat="1" ht="12.75" customHeight="1" x14ac:dyDescent="0.25">
      <c r="A407" s="88"/>
      <c r="B407" s="12" t="s">
        <v>24</v>
      </c>
      <c r="C407" s="96"/>
      <c r="D407" s="11">
        <f>SUM(D32)</f>
        <v>0</v>
      </c>
      <c r="E407" s="11"/>
    </row>
    <row r="408" spans="1:5" s="45" customFormat="1" ht="12.95" customHeight="1" x14ac:dyDescent="0.25">
      <c r="A408" s="88"/>
      <c r="B408" s="65" t="s">
        <v>10</v>
      </c>
      <c r="C408" s="96"/>
      <c r="D408" s="11">
        <f>SUM(D34+D61+D69+D77+D85+D93+D101+D109+D117+D125+D133+D141+D149)</f>
        <v>2871.9000000000005</v>
      </c>
      <c r="E408" s="11">
        <f>SUM(E34+E61+E69+E77+E85+E93+E101+E109+E117+E125+E133+E141+E149)</f>
        <v>118.4</v>
      </c>
    </row>
    <row r="409" spans="1:5" s="45" customFormat="1" ht="12.95" customHeight="1" x14ac:dyDescent="0.25">
      <c r="A409" s="98"/>
      <c r="B409" s="12" t="s">
        <v>17</v>
      </c>
      <c r="C409" s="97"/>
      <c r="D409" s="11">
        <f>SUM(D62+D70+D78+D86+D94+D102+D110+D118+D126+D134+D142+D150)</f>
        <v>33.299999999999997</v>
      </c>
      <c r="E409" s="11"/>
    </row>
    <row r="410" spans="1:5" s="45" customFormat="1" ht="15" customHeight="1" x14ac:dyDescent="0.25">
      <c r="A410" s="88" t="s">
        <v>134</v>
      </c>
      <c r="B410" s="88"/>
      <c r="C410" s="63" t="s">
        <v>25</v>
      </c>
      <c r="D410" s="10">
        <f>SUM(D411:D416)</f>
        <v>7540.9000000000005</v>
      </c>
      <c r="E410" s="10">
        <f>SUM(E411:E416)</f>
        <v>2133.7999999999997</v>
      </c>
    </row>
    <row r="411" spans="1:5" s="45" customFormat="1" ht="12.95" customHeight="1" x14ac:dyDescent="0.25">
      <c r="A411" s="99"/>
      <c r="B411" s="12" t="s">
        <v>14</v>
      </c>
      <c r="C411" s="92"/>
      <c r="D411" s="11">
        <f t="shared" ref="D411:E413" si="105">SUM(D373+D36)</f>
        <v>331.5</v>
      </c>
      <c r="E411" s="11">
        <f t="shared" si="105"/>
        <v>171.1</v>
      </c>
    </row>
    <row r="412" spans="1:5" s="45" customFormat="1" ht="12.95" customHeight="1" x14ac:dyDescent="0.25">
      <c r="A412" s="100"/>
      <c r="B412" s="12" t="s">
        <v>19</v>
      </c>
      <c r="C412" s="88"/>
      <c r="D412" s="62">
        <f t="shared" si="105"/>
        <v>575.1</v>
      </c>
      <c r="E412" s="62">
        <f t="shared" si="105"/>
        <v>196.3</v>
      </c>
    </row>
    <row r="413" spans="1:5" s="45" customFormat="1" ht="12.95" customHeight="1" x14ac:dyDescent="0.25">
      <c r="A413" s="100"/>
      <c r="B413" s="14" t="s">
        <v>15</v>
      </c>
      <c r="C413" s="88"/>
      <c r="D413" s="11">
        <f t="shared" si="105"/>
        <v>213.89999999999998</v>
      </c>
      <c r="E413" s="11">
        <f t="shared" si="105"/>
        <v>202.7</v>
      </c>
    </row>
    <row r="414" spans="1:5" s="45" customFormat="1" ht="12.95" customHeight="1" x14ac:dyDescent="0.25">
      <c r="A414" s="100"/>
      <c r="B414" s="12" t="s">
        <v>10</v>
      </c>
      <c r="C414" s="88"/>
      <c r="D414" s="11">
        <f>SUM(D39+D64+D72+D80+D88+D96+D104+D112+D120+D128+D136+D144+D152+D376)</f>
        <v>2687.2999999999997</v>
      </c>
      <c r="E414" s="11">
        <f>SUM(E39+E64+E72+E80+E88+E96+E104+E112+E120+E128+E136+E144+E152+E376)</f>
        <v>1226.5</v>
      </c>
    </row>
    <row r="415" spans="1:5" s="45" customFormat="1" ht="12.75" customHeight="1" x14ac:dyDescent="0.25">
      <c r="A415" s="100"/>
      <c r="B415" s="66" t="s">
        <v>26</v>
      </c>
      <c r="C415" s="88"/>
      <c r="D415" s="15">
        <f>SUM(D377+D40)</f>
        <v>3520.8</v>
      </c>
      <c r="E415" s="15">
        <f>SUM(E377+E40)</f>
        <v>309.5</v>
      </c>
    </row>
    <row r="416" spans="1:5" s="45" customFormat="1" ht="12.95" customHeight="1" x14ac:dyDescent="0.25">
      <c r="A416" s="101"/>
      <c r="B416" s="12" t="s">
        <v>17</v>
      </c>
      <c r="C416" s="98"/>
      <c r="D416" s="15">
        <f>SUM(D378)</f>
        <v>212.3</v>
      </c>
      <c r="E416" s="15">
        <f>SUM(E378)</f>
        <v>27.7</v>
      </c>
    </row>
    <row r="417" spans="1:5" s="45" customFormat="1" ht="15" customHeight="1" x14ac:dyDescent="0.25">
      <c r="A417" s="88" t="s">
        <v>135</v>
      </c>
      <c r="B417" s="88"/>
      <c r="C417" s="63" t="s">
        <v>27</v>
      </c>
      <c r="D417" s="10">
        <f>SUM(D418:D422)</f>
        <v>515.40000000000009</v>
      </c>
      <c r="E417" s="10">
        <f>SUM(E418:E422)</f>
        <v>349</v>
      </c>
    </row>
    <row r="418" spans="1:5" s="45" customFormat="1" ht="12.95" customHeight="1" x14ac:dyDescent="0.25">
      <c r="A418" s="99"/>
      <c r="B418" s="61" t="s">
        <v>14</v>
      </c>
      <c r="C418" s="92"/>
      <c r="D418" s="11">
        <f>SUM(D42)</f>
        <v>9.1</v>
      </c>
      <c r="E418" s="11">
        <f>SUM(E42)</f>
        <v>2</v>
      </c>
    </row>
    <row r="419" spans="1:5" s="45" customFormat="1" ht="12.95" customHeight="1" x14ac:dyDescent="0.25">
      <c r="A419" s="100"/>
      <c r="B419" s="14" t="s">
        <v>15</v>
      </c>
      <c r="C419" s="88"/>
      <c r="D419" s="11">
        <f>SUM(D381+D43)</f>
        <v>431.90000000000003</v>
      </c>
      <c r="E419" s="11">
        <f>SUM(E381+E43)</f>
        <v>347</v>
      </c>
    </row>
    <row r="420" spans="1:5" s="45" customFormat="1" ht="12.95" customHeight="1" x14ac:dyDescent="0.25">
      <c r="A420" s="100"/>
      <c r="B420" s="12" t="s">
        <v>21</v>
      </c>
      <c r="C420" s="88"/>
      <c r="D420" s="11">
        <f>SUM(D44)</f>
        <v>0.7</v>
      </c>
      <c r="E420" s="11"/>
    </row>
    <row r="421" spans="1:5" s="45" customFormat="1" ht="12.95" customHeight="1" x14ac:dyDescent="0.25">
      <c r="A421" s="100"/>
      <c r="B421" s="12" t="s">
        <v>10</v>
      </c>
      <c r="C421" s="88"/>
      <c r="D421" s="11">
        <f>SUM(D382+D45)</f>
        <v>47.699999999999996</v>
      </c>
      <c r="E421" s="11"/>
    </row>
    <row r="422" spans="1:5" s="45" customFormat="1" ht="12.95" customHeight="1" x14ac:dyDescent="0.25">
      <c r="A422" s="101"/>
      <c r="B422" s="12" t="s">
        <v>28</v>
      </c>
      <c r="C422" s="98"/>
      <c r="D422" s="15">
        <f>SUM(D46)</f>
        <v>26</v>
      </c>
      <c r="E422" s="15"/>
    </row>
    <row r="423" spans="1:5" s="45" customFormat="1" ht="15" customHeight="1" x14ac:dyDescent="0.25">
      <c r="A423" s="88" t="s">
        <v>136</v>
      </c>
      <c r="B423" s="88"/>
      <c r="C423" s="63" t="s">
        <v>29</v>
      </c>
      <c r="D423" s="10">
        <f>SUM(D424:D426)</f>
        <v>1016.7</v>
      </c>
      <c r="E423" s="87">
        <f>SUM(E424:E426)</f>
        <v>0</v>
      </c>
    </row>
    <row r="424" spans="1:5" s="45" customFormat="1" ht="12.75" customHeight="1" x14ac:dyDescent="0.25">
      <c r="A424" s="99"/>
      <c r="B424" s="12" t="s">
        <v>14</v>
      </c>
      <c r="C424" s="95"/>
      <c r="D424" s="13">
        <f>SUM(D48)</f>
        <v>120.6</v>
      </c>
      <c r="E424" s="13"/>
    </row>
    <row r="425" spans="1:5" s="45" customFormat="1" ht="12.95" customHeight="1" x14ac:dyDescent="0.25">
      <c r="A425" s="100"/>
      <c r="B425" s="12" t="s">
        <v>10</v>
      </c>
      <c r="C425" s="96"/>
      <c r="D425" s="13">
        <f t="shared" ref="D425:D426" si="106">SUM(D49)</f>
        <v>742.1</v>
      </c>
      <c r="E425" s="13"/>
    </row>
    <row r="426" spans="1:5" s="45" customFormat="1" ht="12.95" customHeight="1" x14ac:dyDescent="0.25">
      <c r="A426" s="101"/>
      <c r="B426" s="12" t="s">
        <v>28</v>
      </c>
      <c r="C426" s="97"/>
      <c r="D426" s="13">
        <f t="shared" si="106"/>
        <v>154</v>
      </c>
      <c r="E426" s="13"/>
    </row>
    <row r="427" spans="1:5" s="45" customFormat="1" ht="15" customHeight="1" x14ac:dyDescent="0.25">
      <c r="A427" s="88" t="s">
        <v>137</v>
      </c>
      <c r="B427" s="88"/>
      <c r="C427" s="63" t="s">
        <v>30</v>
      </c>
      <c r="D427" s="10">
        <f>SUM(D428:D432)</f>
        <v>2496.8000000000002</v>
      </c>
      <c r="E427" s="87">
        <f>SUM(E428:E432)</f>
        <v>0</v>
      </c>
    </row>
    <row r="428" spans="1:5" s="45" customFormat="1" ht="12.95" customHeight="1" x14ac:dyDescent="0.25">
      <c r="A428" s="99"/>
      <c r="B428" s="12" t="s">
        <v>14</v>
      </c>
      <c r="C428" s="92"/>
      <c r="D428" s="11">
        <f>SUM(D52)</f>
        <v>519.70000000000005</v>
      </c>
      <c r="E428" s="11"/>
    </row>
    <row r="429" spans="1:5" s="45" customFormat="1" ht="12.95" customHeight="1" x14ac:dyDescent="0.25">
      <c r="A429" s="100"/>
      <c r="B429" s="14" t="s">
        <v>15</v>
      </c>
      <c r="C429" s="88"/>
      <c r="D429" s="11">
        <f t="shared" ref="D429" si="107">SUM(D53)</f>
        <v>449</v>
      </c>
      <c r="E429" s="11"/>
    </row>
    <row r="430" spans="1:5" s="45" customFormat="1" ht="12.95" customHeight="1" x14ac:dyDescent="0.25">
      <c r="A430" s="100"/>
      <c r="B430" s="12" t="s">
        <v>31</v>
      </c>
      <c r="C430" s="88"/>
      <c r="D430" s="11">
        <f t="shared" ref="D430" si="108">SUM(D54)</f>
        <v>920</v>
      </c>
      <c r="E430" s="11"/>
    </row>
    <row r="431" spans="1:5" s="45" customFormat="1" ht="12.95" customHeight="1" x14ac:dyDescent="0.25">
      <c r="A431" s="100"/>
      <c r="B431" s="12" t="s">
        <v>21</v>
      </c>
      <c r="C431" s="88"/>
      <c r="D431" s="11">
        <f t="shared" ref="D431" si="109">SUM(D55)</f>
        <v>91.7</v>
      </c>
      <c r="E431" s="11"/>
    </row>
    <row r="432" spans="1:5" s="45" customFormat="1" ht="12.95" customHeight="1" x14ac:dyDescent="0.25">
      <c r="A432" s="101"/>
      <c r="B432" s="12" t="s">
        <v>10</v>
      </c>
      <c r="C432" s="98"/>
      <c r="D432" s="11">
        <f t="shared" ref="D432" si="110">SUM(D56)</f>
        <v>516.4</v>
      </c>
      <c r="E432" s="11"/>
    </row>
    <row r="433" spans="1:5" ht="15" customHeight="1" x14ac:dyDescent="0.25">
      <c r="A433" s="89" t="s">
        <v>138</v>
      </c>
      <c r="B433" s="89"/>
      <c r="C433" s="89"/>
      <c r="D433" s="89"/>
      <c r="E433" s="89"/>
    </row>
    <row r="434" spans="1:5" ht="15" customHeight="1" x14ac:dyDescent="0.25"/>
    <row r="435" spans="1:5" ht="15" customHeight="1" x14ac:dyDescent="0.25"/>
    <row r="436" spans="1:5" ht="15" customHeight="1" x14ac:dyDescent="0.25"/>
    <row r="437" spans="1:5" ht="15" customHeight="1" x14ac:dyDescent="0.25"/>
    <row r="438" spans="1:5" ht="16.5" customHeight="1" x14ac:dyDescent="0.25"/>
    <row r="439" spans="1:5" ht="15" customHeight="1" x14ac:dyDescent="0.25"/>
    <row r="440" spans="1:5" ht="15" customHeight="1" x14ac:dyDescent="0.25"/>
    <row r="441" spans="1:5" ht="15" customHeight="1" x14ac:dyDescent="0.25"/>
    <row r="442" spans="1:5" ht="15" customHeight="1" x14ac:dyDescent="0.25"/>
    <row r="443" spans="1:5" ht="15" customHeight="1" x14ac:dyDescent="0.25"/>
    <row r="444" spans="1:5" ht="15" customHeight="1" x14ac:dyDescent="0.25"/>
  </sheetData>
  <mergeCells count="132">
    <mergeCell ref="A424:A426"/>
    <mergeCell ref="A428:A432"/>
    <mergeCell ref="A7:E7"/>
    <mergeCell ref="A57:A64"/>
    <mergeCell ref="C61:C62"/>
    <mergeCell ref="A65:A72"/>
    <mergeCell ref="C69:C70"/>
    <mergeCell ref="A73:A80"/>
    <mergeCell ref="C77:C78"/>
    <mergeCell ref="A11:A13"/>
    <mergeCell ref="A14:A56"/>
    <mergeCell ref="C22:C26"/>
    <mergeCell ref="C28:C30"/>
    <mergeCell ref="C32:C34"/>
    <mergeCell ref="C36:C40"/>
    <mergeCell ref="C42:C46"/>
    <mergeCell ref="C48:C50"/>
    <mergeCell ref="C52:C56"/>
    <mergeCell ref="A105:A112"/>
    <mergeCell ref="C109:C110"/>
    <mergeCell ref="A113:A120"/>
    <mergeCell ref="C117:C118"/>
    <mergeCell ref="C125:C126"/>
    <mergeCell ref="A81:A88"/>
    <mergeCell ref="A129:A136"/>
    <mergeCell ref="C133:C134"/>
    <mergeCell ref="A137:A144"/>
    <mergeCell ref="C141:C142"/>
    <mergeCell ref="A145:A152"/>
    <mergeCell ref="C149:C150"/>
    <mergeCell ref="A194:A201"/>
    <mergeCell ref="C198:C201"/>
    <mergeCell ref="C85:C86"/>
    <mergeCell ref="A89:A96"/>
    <mergeCell ref="C93:C94"/>
    <mergeCell ref="A97:A104"/>
    <mergeCell ref="C101:C102"/>
    <mergeCell ref="A121:A128"/>
    <mergeCell ref="A153:A157"/>
    <mergeCell ref="C155:C157"/>
    <mergeCell ref="A158:A164"/>
    <mergeCell ref="C162:C164"/>
    <mergeCell ref="A172:A178"/>
    <mergeCell ref="C176:C178"/>
    <mergeCell ref="A179:A185"/>
    <mergeCell ref="C183:C185"/>
    <mergeCell ref="C191:C193"/>
    <mergeCell ref="A186:A193"/>
    <mergeCell ref="A202:A208"/>
    <mergeCell ref="A165:A171"/>
    <mergeCell ref="C169:C171"/>
    <mergeCell ref="A232:A239"/>
    <mergeCell ref="C236:C239"/>
    <mergeCell ref="C220:C223"/>
    <mergeCell ref="A224:A231"/>
    <mergeCell ref="C228:C231"/>
    <mergeCell ref="A216:A223"/>
    <mergeCell ref="C206:C208"/>
    <mergeCell ref="A209:A215"/>
    <mergeCell ref="C213:C215"/>
    <mergeCell ref="A264:A271"/>
    <mergeCell ref="A272:A279"/>
    <mergeCell ref="A280:A287"/>
    <mergeCell ref="C268:C271"/>
    <mergeCell ref="A240:A247"/>
    <mergeCell ref="C244:C247"/>
    <mergeCell ref="A248:A255"/>
    <mergeCell ref="C252:C255"/>
    <mergeCell ref="A256:A263"/>
    <mergeCell ref="C260:C263"/>
    <mergeCell ref="C284:C287"/>
    <mergeCell ref="C276:C279"/>
    <mergeCell ref="A303:A308"/>
    <mergeCell ref="C305:C308"/>
    <mergeCell ref="A309:A313"/>
    <mergeCell ref="C311:C313"/>
    <mergeCell ref="A314:A318"/>
    <mergeCell ref="C316:C318"/>
    <mergeCell ref="A288:A293"/>
    <mergeCell ref="C290:C291"/>
    <mergeCell ref="A294:A297"/>
    <mergeCell ref="C296:C297"/>
    <mergeCell ref="A298:A302"/>
    <mergeCell ref="C300:C302"/>
    <mergeCell ref="C336:C338"/>
    <mergeCell ref="A339:A343"/>
    <mergeCell ref="C341:C343"/>
    <mergeCell ref="A344:A348"/>
    <mergeCell ref="C346:C348"/>
    <mergeCell ref="A334:A338"/>
    <mergeCell ref="A319:A323"/>
    <mergeCell ref="C321:C323"/>
    <mergeCell ref="A324:A328"/>
    <mergeCell ref="C326:C328"/>
    <mergeCell ref="A329:A333"/>
    <mergeCell ref="C331:C333"/>
    <mergeCell ref="A364:A368"/>
    <mergeCell ref="C366:C368"/>
    <mergeCell ref="A369:A378"/>
    <mergeCell ref="C373:C378"/>
    <mergeCell ref="A379:A382"/>
    <mergeCell ref="C381:C382"/>
    <mergeCell ref="A349:A353"/>
    <mergeCell ref="C351:C353"/>
    <mergeCell ref="A354:A358"/>
    <mergeCell ref="C356:C358"/>
    <mergeCell ref="A359:A363"/>
    <mergeCell ref="C361:C363"/>
    <mergeCell ref="A417:B417"/>
    <mergeCell ref="A423:B423"/>
    <mergeCell ref="A427:B427"/>
    <mergeCell ref="A433:E433"/>
    <mergeCell ref="A383:B383"/>
    <mergeCell ref="A384:B384"/>
    <mergeCell ref="A391:B391"/>
    <mergeCell ref="A398:B398"/>
    <mergeCell ref="A405:B405"/>
    <mergeCell ref="A410:B410"/>
    <mergeCell ref="C385:C390"/>
    <mergeCell ref="C392:C397"/>
    <mergeCell ref="C399:C404"/>
    <mergeCell ref="C406:C409"/>
    <mergeCell ref="C411:C416"/>
    <mergeCell ref="C418:C422"/>
    <mergeCell ref="C424:C426"/>
    <mergeCell ref="C428:C432"/>
    <mergeCell ref="A385:A390"/>
    <mergeCell ref="A392:A397"/>
    <mergeCell ref="A399:A404"/>
    <mergeCell ref="A406:A409"/>
    <mergeCell ref="A411:A416"/>
    <mergeCell ref="A418:A422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2021-11-22T12:33:01Z</cp:lastPrinted>
  <dcterms:created xsi:type="dcterms:W3CDTF">2021-07-29T06:19:49Z</dcterms:created>
  <dcterms:modified xsi:type="dcterms:W3CDTF">2022-02-10T13:58:59Z</dcterms:modified>
</cp:coreProperties>
</file>