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1-12-02\"/>
    </mc:Choice>
  </mc:AlternateContent>
  <xr:revisionPtr revIDLastSave="0" documentId="13_ncr:1_{815E179C-4F71-4D68-ACD1-07CA54BAD51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 priedas (2)" sheetId="1" r:id="rId1"/>
  </sheets>
  <definedNames>
    <definedName name="__xlnm.Print_Titles" localSheetId="0">'1 priedas (2)'!$7:$7</definedName>
    <definedName name="_xlnm.Print_Titles" localSheetId="0">'1 priedas (2)'!$7:$7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7" i="1" l="1"/>
  <c r="D26" i="1" s="1"/>
  <c r="D25" i="1" l="1"/>
  <c r="D105" i="1"/>
  <c r="D16" i="1" l="1"/>
  <c r="D22" i="1" l="1"/>
  <c r="D87" i="1" l="1"/>
  <c r="D80" i="1" l="1"/>
  <c r="D77" i="1" s="1"/>
  <c r="D21" i="1" l="1"/>
  <c r="D9" i="1" l="1"/>
  <c r="D12" i="1"/>
  <c r="D19" i="1"/>
  <c r="D83" i="1"/>
  <c r="D94" i="1"/>
  <c r="D93" i="1" s="1"/>
  <c r="D11" i="1" l="1"/>
  <c r="D8" i="1" s="1"/>
  <c r="D76" i="1"/>
  <c r="D98" i="1" l="1"/>
  <c r="D106" i="1" s="1"/>
</calcChain>
</file>

<file path=xl/sharedStrings.xml><?xml version="1.0" encoding="utf-8"?>
<sst xmlns="http://schemas.openxmlformats.org/spreadsheetml/2006/main" count="198" uniqueCount="198">
  <si>
    <t>(tūkst. Eur)</t>
  </si>
  <si>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</si>
  <si>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</si>
  <si>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</si>
  <si>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</si>
  <si>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</si>
  <si>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</si>
  <si>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</si>
  <si>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</si>
  <si>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</si>
  <si>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</si>
  <si>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</si>
  <si>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</si>
  <si>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</si>
  <si>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</si>
  <si>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</si>
  <si>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</si>
  <si>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</si>
  <si>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</si>
  <si>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</si>
  <si>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</si>
  <si>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</si>
  <si>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</si>
  <si>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</si>
  <si>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</si>
  <si>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</si>
  <si>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</si>
  <si>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</si>
  <si>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</si>
  <si>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</si>
  <si>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</si>
  <si>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</si>
  <si>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</si>
  <si>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</si>
  <si>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Neformaliam vaikų švietimui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</si>
  <si>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</si>
  <si>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</si>
  <si>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</si>
  <si>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</si>
  <si>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</si>
  <si>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</si>
  <si>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</si>
  <si>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</si>
  <si>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</si>
  <si>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</si>
  <si>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</si>
  <si>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</si>
  <si>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</si>
  <si>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</si>
  <si>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</si>
  <si>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</si>
  <si>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</si>
  <si>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</si>
  <si>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</si>
  <si>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</si>
  <si>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</si>
  <si>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</si>
  <si>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</si>
  <si>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</si>
  <si>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</si>
  <si>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</si>
  <si>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</si>
  <si>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</si>
  <si>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</si>
  <si>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</si>
  <si>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</si>
  <si>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</si>
  <si>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</si>
  <si>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</si>
  <si>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</si>
  <si>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</si>
  <si>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</si>
  <si>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</si>
  <si>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</si>
  <si>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</si>
  <si>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</si>
  <si>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</si>
  <si>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</si>
  <si>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</si>
  <si>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</si>
  <si>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</si>
  <si>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</si>
  <si>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 xml:space="preserve">  Mokinių visuomenės sveikatos priežiūrai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</si>
  <si>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</si>
  <si>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</si>
  <si>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</si>
  <si>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</si>
  <si>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</si>
  <si>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</si>
  <si>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</si>
  <si>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</si>
  <si>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</si>
  <si>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2.2.1.5.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</si>
  <si>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</si>
  <si>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</si>
  <si>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</si>
  <si>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</si>
  <si>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</si>
  <si>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</si>
  <si>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</si>
  <si>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</si>
  <si>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</si>
  <si>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</si>
  <si>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</si>
  <si>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</si>
  <si>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</si>
  <si>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</si>
  <si>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</si>
  <si>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</si>
  <si>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</si>
  <si>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</si>
  <si>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</si>
  <si>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</si>
  <si>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</si>
  <si>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</si>
  <si>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</si>
  <si>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</si>
  <si>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</si>
  <si>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</si>
  <si>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</si>
  <si>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</si>
  <si>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</si>
  <si>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</si>
  <si>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</si>
  <si>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</si>
  <si>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</si>
  <si>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</si>
  <si>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</si>
  <si>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</si>
  <si>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</si>
  <si>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</si>
  <si>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</si>
  <si>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</si>
  <si>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</si>
  <si>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</si>
  <si>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</si>
  <si>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</si>
  <si>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</si>
  <si>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</si>
  <si>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</si>
  <si>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</si>
  <si>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</si>
  <si>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</si>
  <si>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</si>
  <si>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</si>
  <si>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</si>
  <si>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</si>
  <si>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</si>
  <si>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</si>
  <si>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</si>
  <si>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 xml:space="preserve">  Visuomenės sveikatos stiprinimui ir stebėsenai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</si>
  <si>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</si>
  <si>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</si>
  <si>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</si>
  <si>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</si>
  <si>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</si>
  <si>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Valstybės investicijų programai (VIP)</t>
  </si>
  <si>
    <t>2.2.1.10.</t>
  </si>
  <si>
    <t>2.2.1.11.</t>
  </si>
  <si>
    <t>2.2.1.12.</t>
  </si>
  <si>
    <t>2.2.1.13.</t>
  </si>
  <si>
    <t>Valstybės lėšos skaitmeniniam ugdymui</t>
  </si>
  <si>
    <t>PANEVĖŽIO RAJONO SAVIVALDYBĖS 2021 METŲ BIUDŽETO 
PAJAMOS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</si>
  <si>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</si>
  <si>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</si>
  <si>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</si>
  <si>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</si>
  <si>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>2.2.1.1.24.</t>
  </si>
  <si>
    <t xml:space="preserve">  Tarpinstitucinio bendradarbiavimo koordinatoriaus pareigybės išlaikymui</t>
  </si>
  <si>
    <t>Valstybės lėšos kultūros ir meno darbuotojų darbo užmokesčiui</t>
  </si>
  <si>
    <t>Vyriausybės rezervo lėšos mokinių konsultacijoms, patiriantiems mokymosi sunkumų</t>
  </si>
  <si>
    <t>Valstybės lėšos socialinių paslaugų šakos kolektyvinės sutarties įsipareigojimams įgyvendinti</t>
  </si>
  <si>
    <t>Vietinės rinkliavos už komunalinių atliekų surinkimą ir tvarkymą likutis</t>
  </si>
  <si>
    <t xml:space="preserve">Valstybės lėšos įsteigti naujoms mokytojų padėjėjų pareigybėms </t>
  </si>
  <si>
    <t>2.2.1.14.</t>
  </si>
  <si>
    <t>2.2.1.15.</t>
  </si>
  <si>
    <t>Valstybės lėšos mokinių konsultacijoms, pasirinkusiems laikyti brandos egzaminus</t>
  </si>
  <si>
    <t>2.2.1.16.</t>
  </si>
  <si>
    <t>Vyriausybės rezervo lėšos Visuomenės sveiktos biuro darbuotojų darbo užmokesčiui</t>
  </si>
  <si>
    <t>2.2.1.17.</t>
  </si>
  <si>
    <t>2.2.1.18.</t>
  </si>
  <si>
    <t>Valstybės lėšos 2020 metais suteiktos valstybės biudžeto trumpalaikės paskolos negrąžintai daliai padengti</t>
  </si>
  <si>
    <t>2.2.1.19.</t>
  </si>
  <si>
    <t>Valstybės lėšos mokytojų skaičiaus optimizavimui</t>
  </si>
  <si>
    <t>2.2.1.20.</t>
  </si>
  <si>
    <t>Valstybės lėšos socialinių paslaugų srities darbuotojų darbo užmokesčiui</t>
  </si>
  <si>
    <t>2.2.1.21.</t>
  </si>
  <si>
    <t>Valstybės lėšos asmeninei pagalbai teikti ir administruoti</t>
  </si>
  <si>
    <t>2.2.1.22.</t>
  </si>
  <si>
    <t>Valstybės rezervo lėšos kompensuoti patirtas išlaidas dėl COVID-19 ligos</t>
  </si>
  <si>
    <t>Valstybės lėšos socialinę riziką patiriančių vaikų ikimokykliniam ugdymui</t>
  </si>
  <si>
    <t>2.2.1.23.</t>
  </si>
  <si>
    <t>Valstybės lėšos mokinių konsultacijoms, skirtų mokymosi praradimams kompensuoti</t>
  </si>
  <si>
    <t>2.2.1.24.</t>
  </si>
  <si>
    <t xml:space="preserve">Vyriausybės rezervo lėšos įstaigų patirtoms išlaidoms už skiepijimo nuo COVID-19 paslaugoms kompensuoti </t>
  </si>
  <si>
    <t>Valstybės lėšs bendruomeninei veiklai stiprinti</t>
  </si>
  <si>
    <t>2.2.1.25.</t>
  </si>
  <si>
    <t xml:space="preserve">                                                                        PATVIRTINTA
                                                                        Panevėžio rajono savivaldybės tarybos
                                                                        2021 m. gruodžio 2 d. sprendimu Nr. T-
                                                         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</si>
</sst>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8" fillId="0" borderId="0"/>
  </cellStyleXfs>
  <cellXfs count="66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3" fillId="0" borderId="0" xfId="1" applyFont="1"/>
    <xf numFmtId="0" fontId="1" fillId="0" borderId="0" xfId="1" applyFont="1" applyAlignment="1">
      <alignment horizontal="right"/>
    </xf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4" fillId="0" borderId="2" xfId="1" applyFont="1" applyBorder="1" applyAlignment="1">
      <alignment horizontal="left"/>
    </xf>
    <xf numFmtId="0" fontId="5" fillId="0" borderId="3" xfId="1" applyFont="1" applyBorder="1"/>
    <xf numFmtId="164" fontId="5" fillId="0" borderId="4" xfId="1" applyNumberFormat="1" applyFont="1" applyBorder="1"/>
    <xf numFmtId="0" fontId="7" fillId="0" borderId="3" xfId="1" applyFont="1" applyBorder="1"/>
    <xf numFmtId="0" fontId="4" fillId="0" borderId="5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/>
    <xf numFmtId="164" fontId="7" fillId="0" borderId="4" xfId="1" applyNumberFormat="1" applyFont="1" applyBorder="1"/>
    <xf numFmtId="0" fontId="5" fillId="0" borderId="2" xfId="1" applyFont="1" applyBorder="1" applyAlignment="1">
      <alignment horizontal="left"/>
    </xf>
    <xf numFmtId="0" fontId="8" fillId="0" borderId="7" xfId="1" applyBorder="1"/>
    <xf numFmtId="0" fontId="5" fillId="4" borderId="8" xfId="1" applyFont="1" applyFill="1" applyBorder="1"/>
    <xf numFmtId="164" fontId="4" fillId="5" borderId="1" xfId="1" applyNumberFormat="1" applyFont="1" applyFill="1" applyBorder="1"/>
    <xf numFmtId="164" fontId="4" fillId="5" borderId="5" xfId="1" applyNumberFormat="1" applyFont="1" applyFill="1" applyBorder="1"/>
    <xf numFmtId="164" fontId="4" fillId="6" borderId="6" xfId="1" applyNumberFormat="1" applyFont="1" applyFill="1" applyBorder="1"/>
    <xf numFmtId="0" fontId="7" fillId="3" borderId="9" xfId="1" applyFont="1" applyFill="1" applyBorder="1" applyAlignment="1">
      <alignment horizontal="justify" wrapText="1"/>
    </xf>
    <xf numFmtId="49" fontId="7" fillId="3" borderId="9" xfId="1" applyNumberFormat="1" applyFont="1" applyFill="1" applyBorder="1" applyAlignment="1">
      <alignment horizontal="left" vertical="center" wrapText="1"/>
    </xf>
    <xf numFmtId="0" fontId="5" fillId="4" borderId="10" xfId="1" applyFont="1" applyFill="1" applyBorder="1" applyAlignment="1">
      <alignment horizontal="left"/>
    </xf>
    <xf numFmtId="0" fontId="4" fillId="0" borderId="9" xfId="1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  <xf numFmtId="49" fontId="5" fillId="2" borderId="9" xfId="1" applyNumberFormat="1" applyFont="1" applyFill="1" applyBorder="1" applyAlignment="1">
      <alignment horizontal="left" wrapText="1"/>
    </xf>
    <xf numFmtId="0" fontId="5" fillId="2" borderId="9" xfId="1" applyFont="1" applyFill="1" applyBorder="1" applyAlignment="1">
      <alignment horizontal="justify" wrapText="1"/>
    </xf>
    <xf numFmtId="164" fontId="5" fillId="2" borderId="9" xfId="1" applyNumberFormat="1" applyFont="1" applyFill="1" applyBorder="1"/>
    <xf numFmtId="49" fontId="5" fillId="0" borderId="9" xfId="1" applyNumberFormat="1" applyFont="1" applyBorder="1" applyAlignment="1">
      <alignment horizontal="left" wrapText="1"/>
    </xf>
    <xf numFmtId="0" fontId="5" fillId="0" borderId="9" xfId="1" applyFont="1" applyBorder="1" applyAlignment="1">
      <alignment horizontal="justify" wrapText="1"/>
    </xf>
    <xf numFmtId="164" fontId="5" fillId="3" borderId="9" xfId="1" applyNumberFormat="1" applyFont="1" applyFill="1" applyBorder="1"/>
    <xf numFmtId="49" fontId="4" fillId="0" borderId="9" xfId="1" applyNumberFormat="1" applyFont="1" applyBorder="1" applyAlignment="1">
      <alignment horizontal="left" wrapText="1"/>
    </xf>
    <xf numFmtId="0" fontId="4" fillId="0" borderId="9" xfId="1" applyFont="1" applyBorder="1" applyAlignment="1">
      <alignment horizontal="justify" wrapText="1"/>
    </xf>
    <xf numFmtId="49" fontId="5" fillId="0" borderId="9" xfId="1" applyNumberFormat="1" applyFont="1" applyBorder="1" applyAlignment="1">
      <alignment horizontal="left" vertical="top" wrapText="1"/>
    </xf>
    <xf numFmtId="164" fontId="5" fillId="5" borderId="9" xfId="1" applyNumberFormat="1" applyFont="1" applyFill="1" applyBorder="1"/>
    <xf numFmtId="49" fontId="4" fillId="0" borderId="9" xfId="1" applyNumberFormat="1" applyFont="1" applyBorder="1" applyAlignment="1">
      <alignment horizontal="left" vertical="top" wrapText="1"/>
    </xf>
    <xf numFmtId="0" fontId="4" fillId="0" borderId="9" xfId="1" applyFont="1" applyBorder="1" applyAlignment="1">
      <alignment horizontal="justify" vertical="top" wrapText="1"/>
    </xf>
    <xf numFmtId="164" fontId="5" fillId="0" borderId="9" xfId="1" applyNumberFormat="1" applyFont="1" applyBorder="1"/>
    <xf numFmtId="164" fontId="4" fillId="5" borderId="9" xfId="1" applyNumberFormat="1" applyFont="1" applyFill="1" applyBorder="1"/>
    <xf numFmtId="49" fontId="7" fillId="0" borderId="9" xfId="1" applyNumberFormat="1" applyFont="1" applyBorder="1" applyAlignment="1">
      <alignment horizontal="left" wrapText="1"/>
    </xf>
    <xf numFmtId="0" fontId="7" fillId="0" borderId="9" xfId="1" applyFont="1" applyBorder="1" applyAlignment="1">
      <alignment horizontal="justify" wrapText="1"/>
    </xf>
    <xf numFmtId="164" fontId="7" fillId="5" borderId="9" xfId="1" applyNumberFormat="1" applyFont="1" applyFill="1" applyBorder="1"/>
    <xf numFmtId="49" fontId="4" fillId="0" borderId="9" xfId="1" applyNumberFormat="1" applyFont="1" applyBorder="1" applyAlignment="1">
      <alignment horizontal="right" wrapText="1"/>
    </xf>
    <xf numFmtId="0" fontId="4" fillId="0" borderId="9" xfId="1" applyFont="1" applyBorder="1" applyAlignment="1">
      <alignment horizontal="left" wrapText="1"/>
    </xf>
    <xf numFmtId="164" fontId="7" fillId="6" borderId="9" xfId="1" applyNumberFormat="1" applyFont="1" applyFill="1" applyBorder="1"/>
    <xf numFmtId="49" fontId="7" fillId="3" borderId="9" xfId="1" applyNumberFormat="1" applyFont="1" applyFill="1" applyBorder="1" applyAlignment="1">
      <alignment horizontal="left" wrapText="1"/>
    </xf>
    <xf numFmtId="164" fontId="7" fillId="5" borderId="9" xfId="1" applyNumberFormat="1" applyFont="1" applyFill="1" applyBorder="1" applyAlignment="1">
      <alignment vertical="center"/>
    </xf>
    <xf numFmtId="0" fontId="7" fillId="0" borderId="9" xfId="0" applyFont="1" applyBorder="1" applyAlignment="1">
      <alignment horizontal="justify" wrapText="1"/>
    </xf>
    <xf numFmtId="49" fontId="5" fillId="3" borderId="9" xfId="1" applyNumberFormat="1" applyFont="1" applyFill="1" applyBorder="1" applyAlignment="1">
      <alignment horizontal="left" wrapText="1"/>
    </xf>
    <xf numFmtId="0" fontId="5" fillId="3" borderId="9" xfId="1" applyFont="1" applyFill="1" applyBorder="1" applyAlignment="1">
      <alignment horizontal="justify" wrapText="1"/>
    </xf>
    <xf numFmtId="49" fontId="4" fillId="3" borderId="9" xfId="1" applyNumberFormat="1" applyFont="1" applyFill="1" applyBorder="1" applyAlignment="1">
      <alignment horizontal="left" wrapText="1"/>
    </xf>
    <xf numFmtId="0" fontId="4" fillId="3" borderId="9" xfId="1" applyFont="1" applyFill="1" applyBorder="1" applyAlignment="1">
      <alignment horizontal="justify" wrapText="1"/>
    </xf>
    <xf numFmtId="0" fontId="4" fillId="0" borderId="9" xfId="1" applyFont="1" applyBorder="1" applyAlignment="1">
      <alignment horizontal="left"/>
    </xf>
    <xf numFmtId="0" fontId="4" fillId="0" borderId="9" xfId="1" applyFont="1" applyBorder="1"/>
    <xf numFmtId="164" fontId="4" fillId="5" borderId="6" xfId="1" applyNumberFormat="1" applyFont="1" applyFill="1" applyBorder="1"/>
    <xf numFmtId="164" fontId="5" fillId="4" borderId="10" xfId="1" applyNumberFormat="1" applyFont="1" applyFill="1" applyBorder="1"/>
    <xf numFmtId="164" fontId="5" fillId="6" borderId="9" xfId="1" applyNumberFormat="1" applyFont="1" applyFill="1" applyBorder="1"/>
    <xf numFmtId="164" fontId="4" fillId="6" borderId="9" xfId="1" applyNumberFormat="1" applyFont="1" applyFill="1" applyBorder="1"/>
    <xf numFmtId="0" fontId="4" fillId="5" borderId="9" xfId="1" applyFont="1" applyFill="1" applyBorder="1"/>
    <xf numFmtId="164" fontId="6" fillId="5" borderId="9" xfId="1" applyNumberFormat="1" applyFont="1" applyFill="1" applyBorder="1"/>
    <xf numFmtId="0" fontId="1" fillId="0" borderId="0" xfId="1" applyFont="1" applyAlignment="1">
      <alignment horizontal="right"/>
    </xf>
    <xf numFmtId="0" fontId="1" fillId="0" borderId="0" xfId="1" applyFont="1" applyAlignment="1">
      <alignment horizontal="right" wrapText="1"/>
    </xf>
    <xf numFmtId="0" fontId="1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>
      <alignment horizontal="right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108"/>
  <sheetViews>
    <sheetView tabSelected="1" topLeftCell="A73" workbookViewId="0">
      <selection activeCell="D72" sqref="D72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4" width="11.28515625" style="1" customWidth="1"/>
    <col min="5" max="16384" width="8.7109375" style="1"/>
  </cols>
  <sheetData>
    <row r="1" spans="2:4" ht="6.75" customHeight="1" x14ac:dyDescent="0.2">
      <c r="C1" s="65"/>
      <c r="D1" s="65"/>
    </row>
    <row r="2" spans="2:4" ht="51.75" customHeight="1" x14ac:dyDescent="0.2">
      <c r="C2" s="63" t="s">
        <v>197</v>
      </c>
      <c r="D2" s="63"/>
    </row>
    <row r="3" spans="2:4" x14ac:dyDescent="0.2">
      <c r="C3" s="62"/>
      <c r="D3" s="61"/>
    </row>
    <row r="4" spans="2:4" ht="32.25" customHeight="1" x14ac:dyDescent="0.2">
      <c r="B4" s="64" t="s">
        <v>162</v>
      </c>
      <c r="C4" s="64"/>
      <c r="D4" s="64"/>
    </row>
    <row r="5" spans="2:4" ht="3" customHeight="1" x14ac:dyDescent="0.25">
      <c r="C5" s="3"/>
      <c r="D5" s="2"/>
    </row>
    <row r="6" spans="2:4" ht="18" customHeight="1" x14ac:dyDescent="0.2">
      <c r="D6" s="4" t="s">
        <v>0</v>
      </c>
    </row>
    <row r="7" spans="2:4" ht="15.75" customHeight="1" x14ac:dyDescent="0.2">
      <c r="B7" s="24"/>
      <c r="C7" s="25" t="s">
        <v>1</v>
      </c>
      <c r="D7" s="25" t="s">
        <v>2</v>
      </c>
    </row>
    <row r="8" spans="2:4" x14ac:dyDescent="0.2">
      <c r="B8" s="26" t="s">
        <v>3</v>
      </c>
      <c r="C8" s="27" t="s">
        <v>4</v>
      </c>
      <c r="D8" s="28">
        <f>D9+D11+D19</f>
        <v>23590</v>
      </c>
    </row>
    <row r="9" spans="2:4" x14ac:dyDescent="0.2">
      <c r="B9" s="29" t="s">
        <v>5</v>
      </c>
      <c r="C9" s="30" t="s">
        <v>6</v>
      </c>
      <c r="D9" s="31">
        <f>D10</f>
        <v>22599</v>
      </c>
    </row>
    <row r="10" spans="2:4" x14ac:dyDescent="0.2">
      <c r="B10" s="32" t="s">
        <v>7</v>
      </c>
      <c r="C10" s="33" t="s">
        <v>8</v>
      </c>
      <c r="D10" s="39">
        <v>22599</v>
      </c>
    </row>
    <row r="11" spans="2:4" x14ac:dyDescent="0.2">
      <c r="B11" s="34" t="s">
        <v>9</v>
      </c>
      <c r="C11" s="30" t="s">
        <v>10</v>
      </c>
      <c r="D11" s="35">
        <f>D12+D15+D16</f>
        <v>936</v>
      </c>
    </row>
    <row r="12" spans="2:4" x14ac:dyDescent="0.2">
      <c r="B12" s="32" t="s">
        <v>11</v>
      </c>
      <c r="C12" s="33" t="s">
        <v>12</v>
      </c>
      <c r="D12" s="60">
        <f>SUM(D13:D14)</f>
        <v>640</v>
      </c>
    </row>
    <row r="13" spans="2:4" x14ac:dyDescent="0.2">
      <c r="B13" s="36" t="s">
        <v>13</v>
      </c>
      <c r="C13" s="37" t="s">
        <v>14</v>
      </c>
      <c r="D13" s="60">
        <v>500</v>
      </c>
    </row>
    <row r="14" spans="2:4" x14ac:dyDescent="0.2">
      <c r="B14" s="36" t="s">
        <v>15</v>
      </c>
      <c r="C14" s="33" t="s">
        <v>16</v>
      </c>
      <c r="D14" s="60">
        <v>140</v>
      </c>
    </row>
    <row r="15" spans="2:4" x14ac:dyDescent="0.2">
      <c r="B15" s="32" t="s">
        <v>17</v>
      </c>
      <c r="C15" s="33" t="s">
        <v>18</v>
      </c>
      <c r="D15" s="39">
        <v>6</v>
      </c>
    </row>
    <row r="16" spans="2:4" x14ac:dyDescent="0.2">
      <c r="B16" s="32" t="s">
        <v>19</v>
      </c>
      <c r="C16" s="33" t="s">
        <v>20</v>
      </c>
      <c r="D16" s="39">
        <f>SUM(D17:D18)</f>
        <v>290</v>
      </c>
    </row>
    <row r="17" spans="2:4" x14ac:dyDescent="0.2">
      <c r="B17" s="32" t="s">
        <v>21</v>
      </c>
      <c r="C17" s="33" t="s">
        <v>22</v>
      </c>
      <c r="D17" s="39">
        <v>8</v>
      </c>
    </row>
    <row r="18" spans="2:4" x14ac:dyDescent="0.2">
      <c r="B18" s="32" t="s">
        <v>23</v>
      </c>
      <c r="C18" s="33" t="s">
        <v>24</v>
      </c>
      <c r="D18" s="39">
        <v>282</v>
      </c>
    </row>
    <row r="19" spans="2:4" x14ac:dyDescent="0.2">
      <c r="B19" s="29" t="s">
        <v>25</v>
      </c>
      <c r="C19" s="30" t="s">
        <v>26</v>
      </c>
      <c r="D19" s="35">
        <f>D20</f>
        <v>55</v>
      </c>
    </row>
    <row r="20" spans="2:4" ht="13.5" customHeight="1" x14ac:dyDescent="0.2">
      <c r="B20" s="32" t="s">
        <v>27</v>
      </c>
      <c r="C20" s="33" t="s">
        <v>28</v>
      </c>
      <c r="D20" s="39">
        <v>55</v>
      </c>
    </row>
    <row r="21" spans="2:4" x14ac:dyDescent="0.2">
      <c r="B21" s="26" t="s">
        <v>29</v>
      </c>
      <c r="C21" s="27" t="s">
        <v>30</v>
      </c>
      <c r="D21" s="28">
        <f>SUM(D22+D25)</f>
        <v>19377.2</v>
      </c>
    </row>
    <row r="22" spans="2:4" x14ac:dyDescent="0.2">
      <c r="B22" s="29" t="s">
        <v>31</v>
      </c>
      <c r="C22" s="30" t="s">
        <v>32</v>
      </c>
      <c r="D22" s="38">
        <f>SUM(SUM(D23:D24))</f>
        <v>1915.5</v>
      </c>
    </row>
    <row r="23" spans="2:4" x14ac:dyDescent="0.2">
      <c r="B23" s="32" t="s">
        <v>33</v>
      </c>
      <c r="C23" s="33" t="s">
        <v>34</v>
      </c>
      <c r="D23" s="39">
        <v>10.7</v>
      </c>
    </row>
    <row r="24" spans="2:4" x14ac:dyDescent="0.2">
      <c r="B24" s="32" t="s">
        <v>35</v>
      </c>
      <c r="C24" s="33" t="s">
        <v>36</v>
      </c>
      <c r="D24" s="39">
        <v>1904.8</v>
      </c>
    </row>
    <row r="25" spans="2:4" x14ac:dyDescent="0.2">
      <c r="B25" s="29" t="s">
        <v>37</v>
      </c>
      <c r="C25" s="30" t="s">
        <v>38</v>
      </c>
      <c r="D25" s="35">
        <f>SUM(SUM(D26))</f>
        <v>17461.7</v>
      </c>
    </row>
    <row r="26" spans="2:4" ht="14.25" customHeight="1" x14ac:dyDescent="0.2">
      <c r="B26" s="32" t="s">
        <v>39</v>
      </c>
      <c r="C26" s="33" t="s">
        <v>40</v>
      </c>
      <c r="D26" s="39">
        <f>D27+D52+D54+D74+D75+D55+D53+D62+D63+D64+D58+D65+D69+D56+D57+D73+D70+D71+D72+D59+D66+D67+D60+D61+D68</f>
        <v>17461.7</v>
      </c>
    </row>
    <row r="27" spans="2:4" x14ac:dyDescent="0.2">
      <c r="B27" s="40" t="s">
        <v>41</v>
      </c>
      <c r="C27" s="41" t="s">
        <v>42</v>
      </c>
      <c r="D27" s="42">
        <f>D28+D29+D30+D31+D32+D33+D34+D35+D36+D37+D38+D39+D40+D41+D42+D43+D44+D45+D46+D48+D50+D47+D49+D51</f>
        <v>4169.2000000000007</v>
      </c>
    </row>
    <row r="28" spans="2:4" x14ac:dyDescent="0.2">
      <c r="B28" s="43" t="s">
        <v>43</v>
      </c>
      <c r="C28" s="33" t="s">
        <v>44</v>
      </c>
      <c r="D28" s="59">
        <v>1.2</v>
      </c>
    </row>
    <row r="29" spans="2:4" ht="12.75" customHeight="1" x14ac:dyDescent="0.2">
      <c r="B29" s="43" t="s">
        <v>45</v>
      </c>
      <c r="C29" s="33" t="s">
        <v>46</v>
      </c>
      <c r="D29" s="59">
        <v>18.5</v>
      </c>
    </row>
    <row r="30" spans="2:4" x14ac:dyDescent="0.2">
      <c r="B30" s="43" t="s">
        <v>47</v>
      </c>
      <c r="C30" s="33" t="s">
        <v>48</v>
      </c>
      <c r="D30" s="59">
        <v>26.6</v>
      </c>
    </row>
    <row r="31" spans="2:4" x14ac:dyDescent="0.2">
      <c r="B31" s="43" t="s">
        <v>49</v>
      </c>
      <c r="C31" s="33" t="s">
        <v>50</v>
      </c>
      <c r="D31" s="39">
        <v>95.7</v>
      </c>
    </row>
    <row r="32" spans="2:4" x14ac:dyDescent="0.2">
      <c r="B32" s="43" t="s">
        <v>51</v>
      </c>
      <c r="C32" s="33" t="s">
        <v>52</v>
      </c>
      <c r="D32" s="59">
        <v>9.1999999999999993</v>
      </c>
    </row>
    <row r="33" spans="2:4" x14ac:dyDescent="0.2">
      <c r="B33" s="43" t="s">
        <v>53</v>
      </c>
      <c r="C33" s="33" t="s">
        <v>54</v>
      </c>
      <c r="D33" s="59">
        <v>0.6</v>
      </c>
    </row>
    <row r="34" spans="2:4" ht="24" x14ac:dyDescent="0.2">
      <c r="B34" s="43" t="s">
        <v>55</v>
      </c>
      <c r="C34" s="33" t="s">
        <v>56</v>
      </c>
      <c r="D34" s="39">
        <v>6.9</v>
      </c>
    </row>
    <row r="35" spans="2:4" x14ac:dyDescent="0.2">
      <c r="B35" s="43" t="s">
        <v>57</v>
      </c>
      <c r="C35" s="33" t="s">
        <v>58</v>
      </c>
      <c r="D35" s="59">
        <v>0.60000000000000009</v>
      </c>
    </row>
    <row r="36" spans="2:4" x14ac:dyDescent="0.2">
      <c r="B36" s="43" t="s">
        <v>59</v>
      </c>
      <c r="C36" s="33" t="s">
        <v>60</v>
      </c>
      <c r="D36" s="39">
        <v>15.6</v>
      </c>
    </row>
    <row r="37" spans="2:4" x14ac:dyDescent="0.2">
      <c r="B37" s="43" t="s">
        <v>61</v>
      </c>
      <c r="C37" s="33" t="s">
        <v>62</v>
      </c>
      <c r="D37" s="39">
        <v>453</v>
      </c>
    </row>
    <row r="38" spans="2:4" x14ac:dyDescent="0.2">
      <c r="B38" s="43" t="s">
        <v>63</v>
      </c>
      <c r="C38" s="33" t="s">
        <v>64</v>
      </c>
      <c r="D38" s="39">
        <v>3.9</v>
      </c>
    </row>
    <row r="39" spans="2:4" x14ac:dyDescent="0.2">
      <c r="B39" s="43" t="s">
        <v>65</v>
      </c>
      <c r="C39" s="33" t="s">
        <v>66</v>
      </c>
      <c r="D39" s="59">
        <v>969.8</v>
      </c>
    </row>
    <row r="40" spans="2:4" ht="12" customHeight="1" x14ac:dyDescent="0.2">
      <c r="B40" s="43" t="s">
        <v>67</v>
      </c>
      <c r="C40" s="33" t="s">
        <v>68</v>
      </c>
      <c r="D40" s="39">
        <v>25.2</v>
      </c>
    </row>
    <row r="41" spans="2:4" x14ac:dyDescent="0.2">
      <c r="B41" s="43" t="s">
        <v>69</v>
      </c>
      <c r="C41" s="33" t="s">
        <v>70</v>
      </c>
      <c r="D41" s="39">
        <v>496.4</v>
      </c>
    </row>
    <row r="42" spans="2:4" x14ac:dyDescent="0.2">
      <c r="B42" s="43" t="s">
        <v>71</v>
      </c>
      <c r="C42" s="33" t="s">
        <v>72</v>
      </c>
      <c r="D42" s="39">
        <v>1164.8</v>
      </c>
    </row>
    <row r="43" spans="2:4" x14ac:dyDescent="0.2">
      <c r="B43" s="43" t="s">
        <v>73</v>
      </c>
      <c r="C43" s="33" t="s">
        <v>74</v>
      </c>
      <c r="D43" s="39">
        <v>194.9</v>
      </c>
    </row>
    <row r="44" spans="2:4" x14ac:dyDescent="0.2">
      <c r="B44" s="43" t="s">
        <v>75</v>
      </c>
      <c r="C44" s="33" t="s">
        <v>76</v>
      </c>
      <c r="D44" s="59">
        <v>29.1</v>
      </c>
    </row>
    <row r="45" spans="2:4" x14ac:dyDescent="0.2">
      <c r="B45" s="43" t="s">
        <v>77</v>
      </c>
      <c r="C45" s="33" t="s">
        <v>78</v>
      </c>
      <c r="D45" s="39">
        <v>11.8</v>
      </c>
    </row>
    <row r="46" spans="2:4" x14ac:dyDescent="0.2">
      <c r="B46" s="43" t="s">
        <v>79</v>
      </c>
      <c r="C46" s="33" t="s">
        <v>80</v>
      </c>
      <c r="D46" s="39">
        <v>8.1999999999999993</v>
      </c>
    </row>
    <row r="47" spans="2:4" x14ac:dyDescent="0.2">
      <c r="B47" s="43" t="s">
        <v>81</v>
      </c>
      <c r="C47" s="33" t="s">
        <v>82</v>
      </c>
      <c r="D47" s="39">
        <v>203.4</v>
      </c>
    </row>
    <row r="48" spans="2:4" x14ac:dyDescent="0.2">
      <c r="B48" s="43" t="s">
        <v>83</v>
      </c>
      <c r="C48" s="33" t="s">
        <v>150</v>
      </c>
      <c r="D48" s="59">
        <v>109.4</v>
      </c>
    </row>
    <row r="49" spans="2:4" x14ac:dyDescent="0.2">
      <c r="B49" s="43" t="s">
        <v>84</v>
      </c>
      <c r="C49" s="44" t="s">
        <v>85</v>
      </c>
      <c r="D49" s="59">
        <v>68.099999999999994</v>
      </c>
    </row>
    <row r="50" spans="2:4" x14ac:dyDescent="0.2">
      <c r="B50" s="43" t="s">
        <v>86</v>
      </c>
      <c r="C50" s="33" t="s">
        <v>87</v>
      </c>
      <c r="D50" s="39">
        <v>237</v>
      </c>
    </row>
    <row r="51" spans="2:4" x14ac:dyDescent="0.2">
      <c r="B51" s="43" t="s">
        <v>167</v>
      </c>
      <c r="C51" s="33" t="s">
        <v>168</v>
      </c>
      <c r="D51" s="39">
        <v>19.3</v>
      </c>
    </row>
    <row r="52" spans="2:4" x14ac:dyDescent="0.2">
      <c r="B52" s="40" t="s">
        <v>88</v>
      </c>
      <c r="C52" s="41" t="s">
        <v>89</v>
      </c>
      <c r="D52" s="42">
        <v>8075.8</v>
      </c>
    </row>
    <row r="53" spans="2:4" x14ac:dyDescent="0.2">
      <c r="B53" s="40" t="s">
        <v>90</v>
      </c>
      <c r="C53" s="41" t="s">
        <v>161</v>
      </c>
      <c r="D53" s="42">
        <v>83.4</v>
      </c>
    </row>
    <row r="54" spans="2:4" x14ac:dyDescent="0.2">
      <c r="B54" s="40" t="s">
        <v>91</v>
      </c>
      <c r="C54" s="41" t="s">
        <v>93</v>
      </c>
      <c r="D54" s="45">
        <v>15.1</v>
      </c>
    </row>
    <row r="55" spans="2:4" ht="12.75" customHeight="1" x14ac:dyDescent="0.2">
      <c r="B55" s="40" t="s">
        <v>92</v>
      </c>
      <c r="C55" s="41" t="s">
        <v>156</v>
      </c>
      <c r="D55" s="45">
        <v>920</v>
      </c>
    </row>
    <row r="56" spans="2:4" ht="12.75" customHeight="1" x14ac:dyDescent="0.2">
      <c r="B56" s="40" t="s">
        <v>94</v>
      </c>
      <c r="C56" s="41" t="s">
        <v>173</v>
      </c>
      <c r="D56" s="45">
        <v>63.1</v>
      </c>
    </row>
    <row r="57" spans="2:4" ht="12.75" customHeight="1" x14ac:dyDescent="0.2">
      <c r="B57" s="40" t="s">
        <v>153</v>
      </c>
      <c r="C57" s="41" t="s">
        <v>176</v>
      </c>
      <c r="D57" s="45">
        <v>2.2999999999999998</v>
      </c>
    </row>
    <row r="58" spans="2:4" ht="12.75" customHeight="1" x14ac:dyDescent="0.2">
      <c r="B58" s="22" t="s">
        <v>154</v>
      </c>
      <c r="C58" s="21" t="s">
        <v>165</v>
      </c>
      <c r="D58" s="47">
        <v>146.30000000000001</v>
      </c>
    </row>
    <row r="59" spans="2:4" ht="12.75" customHeight="1" x14ac:dyDescent="0.2">
      <c r="B59" s="22" t="s">
        <v>155</v>
      </c>
      <c r="C59" s="21" t="s">
        <v>183</v>
      </c>
      <c r="D59" s="47">
        <v>13.8</v>
      </c>
    </row>
    <row r="60" spans="2:4" ht="12.75" customHeight="1" x14ac:dyDescent="0.2">
      <c r="B60" s="22" t="s">
        <v>157</v>
      </c>
      <c r="C60" s="21" t="s">
        <v>190</v>
      </c>
      <c r="D60" s="47">
        <v>26.6</v>
      </c>
    </row>
    <row r="61" spans="2:4" ht="12.75" customHeight="1" x14ac:dyDescent="0.2">
      <c r="B61" s="22" t="s">
        <v>158</v>
      </c>
      <c r="C61" s="21" t="s">
        <v>192</v>
      </c>
      <c r="D61" s="47">
        <v>40.9</v>
      </c>
    </row>
    <row r="62" spans="2:4" ht="12.75" customHeight="1" x14ac:dyDescent="0.2">
      <c r="B62" s="22" t="s">
        <v>159</v>
      </c>
      <c r="C62" s="21" t="s">
        <v>169</v>
      </c>
      <c r="D62" s="47">
        <v>33</v>
      </c>
    </row>
    <row r="63" spans="2:4" ht="12.75" customHeight="1" x14ac:dyDescent="0.2">
      <c r="B63" s="22" t="s">
        <v>160</v>
      </c>
      <c r="C63" s="21" t="s">
        <v>163</v>
      </c>
      <c r="D63" s="47">
        <v>41.2</v>
      </c>
    </row>
    <row r="64" spans="2:4" ht="12.75" customHeight="1" x14ac:dyDescent="0.2">
      <c r="B64" s="22" t="s">
        <v>174</v>
      </c>
      <c r="C64" s="21" t="s">
        <v>164</v>
      </c>
      <c r="D64" s="47">
        <v>47.4</v>
      </c>
    </row>
    <row r="65" spans="2:4" ht="12.75" customHeight="1" x14ac:dyDescent="0.2">
      <c r="B65" s="22" t="s">
        <v>175</v>
      </c>
      <c r="C65" s="21" t="s">
        <v>171</v>
      </c>
      <c r="D65" s="47">
        <v>4.5999999999999996</v>
      </c>
    </row>
    <row r="66" spans="2:4" ht="12.75" customHeight="1" x14ac:dyDescent="0.2">
      <c r="B66" s="22" t="s">
        <v>177</v>
      </c>
      <c r="C66" s="21" t="s">
        <v>185</v>
      </c>
      <c r="D66" s="47">
        <v>33</v>
      </c>
    </row>
    <row r="67" spans="2:4" ht="12.75" customHeight="1" x14ac:dyDescent="0.2">
      <c r="B67" s="22" t="s">
        <v>179</v>
      </c>
      <c r="C67" s="21" t="s">
        <v>187</v>
      </c>
      <c r="D67" s="47">
        <v>30.7</v>
      </c>
    </row>
    <row r="68" spans="2:4" ht="12.75" customHeight="1" x14ac:dyDescent="0.2">
      <c r="B68" s="22" t="s">
        <v>180</v>
      </c>
      <c r="C68" s="21" t="s">
        <v>195</v>
      </c>
      <c r="D68" s="47">
        <v>25.7</v>
      </c>
    </row>
    <row r="69" spans="2:4" ht="12.75" customHeight="1" x14ac:dyDescent="0.2">
      <c r="B69" s="22" t="s">
        <v>182</v>
      </c>
      <c r="C69" s="21" t="s">
        <v>170</v>
      </c>
      <c r="D69" s="47">
        <v>11.2</v>
      </c>
    </row>
    <row r="70" spans="2:4" ht="12.75" customHeight="1" x14ac:dyDescent="0.2">
      <c r="B70" s="22" t="s">
        <v>184</v>
      </c>
      <c r="C70" s="21" t="s">
        <v>178</v>
      </c>
      <c r="D70" s="47">
        <v>2.1</v>
      </c>
    </row>
    <row r="71" spans="2:4" ht="24" customHeight="1" x14ac:dyDescent="0.2">
      <c r="B71" s="22" t="s">
        <v>186</v>
      </c>
      <c r="C71" s="21" t="s">
        <v>194</v>
      </c>
      <c r="D71" s="47">
        <v>184.3</v>
      </c>
    </row>
    <row r="72" spans="2:4" ht="24" x14ac:dyDescent="0.2">
      <c r="B72" s="22" t="s">
        <v>188</v>
      </c>
      <c r="C72" s="21" t="s">
        <v>181</v>
      </c>
      <c r="D72" s="47">
        <v>923.9</v>
      </c>
    </row>
    <row r="73" spans="2:4" ht="12.75" customHeight="1" x14ac:dyDescent="0.2">
      <c r="B73" s="22" t="s">
        <v>191</v>
      </c>
      <c r="C73" s="21" t="s">
        <v>189</v>
      </c>
      <c r="D73" s="47">
        <v>98.8</v>
      </c>
    </row>
    <row r="74" spans="2:4" ht="12.75" customHeight="1" x14ac:dyDescent="0.2">
      <c r="B74" s="46" t="s">
        <v>193</v>
      </c>
      <c r="C74" s="48" t="s">
        <v>151</v>
      </c>
      <c r="D74" s="42">
        <v>1035</v>
      </c>
    </row>
    <row r="75" spans="2:4" ht="12.75" customHeight="1" x14ac:dyDescent="0.2">
      <c r="B75" s="46" t="s">
        <v>196</v>
      </c>
      <c r="C75" s="48" t="s">
        <v>152</v>
      </c>
      <c r="D75" s="42">
        <v>1434.3</v>
      </c>
    </row>
    <row r="76" spans="2:4" x14ac:dyDescent="0.2">
      <c r="B76" s="26" t="s">
        <v>95</v>
      </c>
      <c r="C76" s="27" t="s">
        <v>96</v>
      </c>
      <c r="D76" s="28">
        <f>D77+D83+D87+D91+D92</f>
        <v>1614.3000000000002</v>
      </c>
    </row>
    <row r="77" spans="2:4" ht="14.25" customHeight="1" x14ac:dyDescent="0.2">
      <c r="B77" s="49" t="s">
        <v>97</v>
      </c>
      <c r="C77" s="50" t="s">
        <v>98</v>
      </c>
      <c r="D77" s="31">
        <f>D78+D79+D80</f>
        <v>185</v>
      </c>
    </row>
    <row r="78" spans="2:4" ht="14.25" customHeight="1" x14ac:dyDescent="0.2">
      <c r="B78" s="51" t="s">
        <v>99</v>
      </c>
      <c r="C78" s="52" t="s">
        <v>100</v>
      </c>
      <c r="D78" s="39">
        <v>0</v>
      </c>
    </row>
    <row r="79" spans="2:4" x14ac:dyDescent="0.2">
      <c r="B79" s="51" t="s">
        <v>101</v>
      </c>
      <c r="C79" s="52" t="s">
        <v>102</v>
      </c>
      <c r="D79" s="39">
        <v>60</v>
      </c>
    </row>
    <row r="80" spans="2:4" x14ac:dyDescent="0.2">
      <c r="B80" s="51" t="s">
        <v>103</v>
      </c>
      <c r="C80" s="52" t="s">
        <v>104</v>
      </c>
      <c r="D80" s="39">
        <f>SUM(D81,D82)</f>
        <v>125</v>
      </c>
    </row>
    <row r="81" spans="2:4" ht="15" customHeight="1" x14ac:dyDescent="0.2">
      <c r="B81" s="51" t="s">
        <v>105</v>
      </c>
      <c r="C81" s="52" t="s">
        <v>106</v>
      </c>
      <c r="D81" s="39">
        <v>50</v>
      </c>
    </row>
    <row r="82" spans="2:4" ht="14.25" customHeight="1" x14ac:dyDescent="0.2">
      <c r="B82" s="51" t="s">
        <v>107</v>
      </c>
      <c r="C82" s="52" t="s">
        <v>108</v>
      </c>
      <c r="D82" s="39">
        <v>75</v>
      </c>
    </row>
    <row r="83" spans="2:4" x14ac:dyDescent="0.2">
      <c r="B83" s="49" t="s">
        <v>109</v>
      </c>
      <c r="C83" s="50" t="s">
        <v>110</v>
      </c>
      <c r="D83" s="35">
        <f>D84+D86+D85</f>
        <v>650.30000000000007</v>
      </c>
    </row>
    <row r="84" spans="2:4" ht="15.75" customHeight="1" x14ac:dyDescent="0.2">
      <c r="B84" s="32" t="s">
        <v>111</v>
      </c>
      <c r="C84" s="33" t="s">
        <v>112</v>
      </c>
      <c r="D84" s="39">
        <v>130</v>
      </c>
    </row>
    <row r="85" spans="2:4" ht="15.75" customHeight="1" x14ac:dyDescent="0.2">
      <c r="B85" s="32" t="s">
        <v>113</v>
      </c>
      <c r="C85" s="33" t="s">
        <v>114</v>
      </c>
      <c r="D85" s="39">
        <v>74.7</v>
      </c>
    </row>
    <row r="86" spans="2:4" ht="14.25" customHeight="1" x14ac:dyDescent="0.2">
      <c r="B86" s="32" t="s">
        <v>115</v>
      </c>
      <c r="C86" s="33" t="s">
        <v>116</v>
      </c>
      <c r="D86" s="39">
        <v>445.6</v>
      </c>
    </row>
    <row r="87" spans="2:4" ht="14.25" customHeight="1" x14ac:dyDescent="0.2">
      <c r="B87" s="29" t="s">
        <v>117</v>
      </c>
      <c r="C87" s="30" t="s">
        <v>118</v>
      </c>
      <c r="D87" s="35">
        <f>SUM(D88,D89)</f>
        <v>775</v>
      </c>
    </row>
    <row r="88" spans="2:4" ht="14.25" customHeight="1" x14ac:dyDescent="0.2">
      <c r="B88" s="32" t="s">
        <v>119</v>
      </c>
      <c r="C88" s="33" t="s">
        <v>120</v>
      </c>
      <c r="D88" s="39">
        <v>50</v>
      </c>
    </row>
    <row r="89" spans="2:4" ht="14.25" customHeight="1" x14ac:dyDescent="0.2">
      <c r="B89" s="32" t="s">
        <v>121</v>
      </c>
      <c r="C89" s="33" t="s">
        <v>122</v>
      </c>
      <c r="D89" s="39">
        <v>725</v>
      </c>
    </row>
    <row r="90" spans="2:4" ht="14.25" customHeight="1" x14ac:dyDescent="0.2">
      <c r="B90" s="32"/>
      <c r="C90" s="33" t="s">
        <v>123</v>
      </c>
      <c r="D90" s="39">
        <v>716</v>
      </c>
    </row>
    <row r="91" spans="2:4" x14ac:dyDescent="0.2">
      <c r="B91" s="29" t="s">
        <v>124</v>
      </c>
      <c r="C91" s="30" t="s">
        <v>125</v>
      </c>
      <c r="D91" s="35">
        <v>3</v>
      </c>
    </row>
    <row r="92" spans="2:4" ht="15.75" customHeight="1" x14ac:dyDescent="0.2">
      <c r="B92" s="29" t="s">
        <v>126</v>
      </c>
      <c r="C92" s="30" t="s">
        <v>127</v>
      </c>
      <c r="D92" s="35">
        <v>1</v>
      </c>
    </row>
    <row r="93" spans="2:4" ht="15" customHeight="1" x14ac:dyDescent="0.2">
      <c r="B93" s="26" t="s">
        <v>128</v>
      </c>
      <c r="C93" s="27" t="s">
        <v>129</v>
      </c>
      <c r="D93" s="28">
        <f>D94</f>
        <v>24</v>
      </c>
    </row>
    <row r="94" spans="2:4" x14ac:dyDescent="0.2">
      <c r="B94" s="29" t="s">
        <v>130</v>
      </c>
      <c r="C94" s="30" t="s">
        <v>131</v>
      </c>
      <c r="D94" s="57">
        <f>D95+D96</f>
        <v>24</v>
      </c>
    </row>
    <row r="95" spans="2:4" x14ac:dyDescent="0.2">
      <c r="B95" s="32" t="s">
        <v>132</v>
      </c>
      <c r="C95" s="33" t="s">
        <v>133</v>
      </c>
      <c r="D95" s="58">
        <v>1</v>
      </c>
    </row>
    <row r="96" spans="2:4" x14ac:dyDescent="0.2">
      <c r="B96" s="53" t="s">
        <v>134</v>
      </c>
      <c r="C96" s="54" t="s">
        <v>135</v>
      </c>
      <c r="D96" s="58">
        <v>23</v>
      </c>
    </row>
    <row r="97" spans="2:4" ht="13.5" thickBot="1" x14ac:dyDescent="0.25">
      <c r="B97" s="23" t="s">
        <v>148</v>
      </c>
      <c r="C97" s="17" t="s">
        <v>149</v>
      </c>
      <c r="D97" s="56">
        <v>460.2</v>
      </c>
    </row>
    <row r="98" spans="2:4" ht="13.5" thickBot="1" x14ac:dyDescent="0.25">
      <c r="B98" s="7"/>
      <c r="C98" s="8" t="s">
        <v>136</v>
      </c>
      <c r="D98" s="9">
        <f>D8+D21+D76+D93+D97</f>
        <v>45065.7</v>
      </c>
    </row>
    <row r="99" spans="2:4" ht="13.5" thickBot="1" x14ac:dyDescent="0.25">
      <c r="B99" s="7"/>
      <c r="C99" s="10" t="s">
        <v>137</v>
      </c>
      <c r="D99" s="9"/>
    </row>
    <row r="100" spans="2:4" x14ac:dyDescent="0.2">
      <c r="B100" s="11" t="s">
        <v>138</v>
      </c>
      <c r="C100" s="6" t="s">
        <v>139</v>
      </c>
      <c r="D100" s="19">
        <v>103.9</v>
      </c>
    </row>
    <row r="101" spans="2:4" x14ac:dyDescent="0.2">
      <c r="B101" s="5" t="s">
        <v>140</v>
      </c>
      <c r="C101" s="6" t="s">
        <v>141</v>
      </c>
      <c r="D101" s="18">
        <v>13.2</v>
      </c>
    </row>
    <row r="102" spans="2:4" x14ac:dyDescent="0.2">
      <c r="B102" s="5" t="s">
        <v>142</v>
      </c>
      <c r="C102" s="6" t="s">
        <v>143</v>
      </c>
      <c r="D102" s="18">
        <v>236.7</v>
      </c>
    </row>
    <row r="103" spans="2:4" x14ac:dyDescent="0.2">
      <c r="B103" s="12" t="s">
        <v>144</v>
      </c>
      <c r="C103" s="13" t="s">
        <v>172</v>
      </c>
      <c r="D103" s="55">
        <v>102.6</v>
      </c>
    </row>
    <row r="104" spans="2:4" ht="13.5" thickBot="1" x14ac:dyDescent="0.25">
      <c r="B104" s="12" t="s">
        <v>166</v>
      </c>
      <c r="C104" s="13" t="s">
        <v>145</v>
      </c>
      <c r="D104" s="20">
        <v>2265.9</v>
      </c>
    </row>
    <row r="105" spans="2:4" ht="13.5" thickBot="1" x14ac:dyDescent="0.25">
      <c r="B105" s="7"/>
      <c r="C105" s="10" t="s">
        <v>146</v>
      </c>
      <c r="D105" s="14">
        <f>SUM(D100:D104)</f>
        <v>2722.3</v>
      </c>
    </row>
    <row r="106" spans="2:4" ht="16.5" customHeight="1" thickBot="1" x14ac:dyDescent="0.25">
      <c r="B106" s="15"/>
      <c r="C106" s="8" t="s">
        <v>147</v>
      </c>
      <c r="D106" s="9">
        <f>D98+D105</f>
        <v>47788</v>
      </c>
    </row>
    <row r="108" spans="2:4" x14ac:dyDescent="0.2">
      <c r="C108" s="16"/>
    </row>
  </sheetData>
  <sheetProtection selectLockedCells="1" selectUnlockedCells="1"/>
  <mergeCells count="2">
    <mergeCell ref="B4:D4"/>
    <mergeCell ref="C1:D1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2021-11-22T12:37:26Z</cp:lastPrinted>
  <dcterms:created xsi:type="dcterms:W3CDTF">2019-02-14T11:37:44Z</dcterms:created>
  <dcterms:modified xsi:type="dcterms:W3CDTF">2021-11-23T12:02:20Z</dcterms:modified>
</cp:coreProperties>
</file>