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6-29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9" i="1" l="1"/>
  <c r="E36" i="1"/>
  <c r="D327" i="1"/>
  <c r="E327" i="1"/>
  <c r="D208" i="1"/>
  <c r="E208" i="1"/>
  <c r="G328" i="1"/>
  <c r="E236" i="1"/>
  <c r="E333" i="1"/>
  <c r="D257" i="1"/>
  <c r="E256" i="1"/>
  <c r="E257" i="1"/>
  <c r="E249" i="1"/>
  <c r="D259" i="1"/>
  <c r="D36" i="1"/>
  <c r="D39" i="1"/>
  <c r="E76" i="1"/>
  <c r="G332" i="1"/>
  <c r="G45" i="1"/>
  <c r="D44" i="1"/>
  <c r="E86" i="1"/>
  <c r="G131" i="1"/>
  <c r="E261" i="1"/>
  <c r="E266" i="1"/>
  <c r="D262" i="1"/>
  <c r="E262" i="1"/>
  <c r="D267" i="1"/>
  <c r="D264" i="1"/>
  <c r="E331" i="1"/>
  <c r="G294" i="1"/>
  <c r="D211" i="1"/>
  <c r="G162" i="1"/>
  <c r="D163" i="1"/>
  <c r="E147" i="1"/>
  <c r="E326" i="1"/>
  <c r="G146" i="1"/>
  <c r="G297" i="1" l="1"/>
  <c r="G296" i="1"/>
  <c r="E297" i="1"/>
  <c r="D300" i="1"/>
  <c r="E320" i="1" l="1"/>
  <c r="E321" i="1"/>
  <c r="G321" i="1"/>
  <c r="G320" i="1"/>
  <c r="E332" i="1"/>
  <c r="G98" i="1"/>
  <c r="D100" i="1"/>
  <c r="D99" i="1"/>
  <c r="E98" i="1"/>
  <c r="D101" i="1"/>
  <c r="D98" i="1" l="1"/>
  <c r="G338" i="1"/>
  <c r="D187" i="1"/>
  <c r="G129" i="1" l="1"/>
  <c r="E346" i="1"/>
  <c r="F346" i="1"/>
  <c r="G346" i="1"/>
  <c r="G344" i="1"/>
  <c r="D344" i="1" s="1"/>
  <c r="E344" i="1"/>
  <c r="E343" i="1"/>
  <c r="F333" i="1"/>
  <c r="F330" i="1" s="1"/>
  <c r="G228" i="1"/>
  <c r="G326" i="1"/>
  <c r="E325" i="1"/>
  <c r="G322" i="1"/>
  <c r="E311" i="1"/>
  <c r="F311" i="1"/>
  <c r="G311" i="1"/>
  <c r="D314" i="1"/>
  <c r="D315" i="1"/>
  <c r="D220" i="1"/>
  <c r="D219" i="1"/>
  <c r="D218" i="1"/>
  <c r="E217" i="1"/>
  <c r="D217" i="1" s="1"/>
  <c r="D214" i="1"/>
  <c r="G177" i="1" l="1"/>
  <c r="E150" i="1" l="1"/>
  <c r="D153" i="1"/>
  <c r="D80" i="1"/>
  <c r="D79" i="1"/>
  <c r="E78" i="1"/>
  <c r="D78" i="1" s="1"/>
  <c r="D339" i="1" l="1"/>
  <c r="E129" i="1"/>
  <c r="D132" i="1"/>
  <c r="E83" i="1"/>
  <c r="D86" i="1"/>
  <c r="E73" i="1"/>
  <c r="G73" i="1"/>
  <c r="D76" i="1"/>
  <c r="E337" i="1"/>
  <c r="E241" i="1" l="1"/>
  <c r="G241" i="1"/>
  <c r="D244" i="1"/>
  <c r="E182" i="1"/>
  <c r="G182" i="1"/>
  <c r="G181" i="1" s="1"/>
  <c r="D185" i="1"/>
  <c r="E166" i="1"/>
  <c r="G166" i="1"/>
  <c r="D169" i="1"/>
  <c r="E194" i="1"/>
  <c r="D197" i="1"/>
  <c r="E144" i="1"/>
  <c r="G144" i="1"/>
  <c r="D147" i="1"/>
  <c r="D67" i="1"/>
  <c r="F15" i="1"/>
  <c r="D350" i="1"/>
  <c r="E349" i="1"/>
  <c r="D349" i="1" s="1"/>
  <c r="E354" i="1"/>
  <c r="D354" i="1" s="1"/>
  <c r="E351" i="1"/>
  <c r="D351" i="1" s="1"/>
  <c r="D28" i="1"/>
  <c r="E348" i="1" l="1"/>
  <c r="E353" i="1"/>
  <c r="D353" i="1" s="1"/>
  <c r="F345" i="1"/>
  <c r="F342" i="1" s="1"/>
  <c r="D346" i="1" l="1"/>
  <c r="E24" i="1"/>
  <c r="G24" i="1"/>
  <c r="D27" i="1"/>
  <c r="G345" i="1"/>
  <c r="G342" i="1" s="1"/>
  <c r="E345" i="1"/>
  <c r="D26" i="1"/>
  <c r="D25" i="1"/>
  <c r="E347" i="1"/>
  <c r="F347" i="1"/>
  <c r="F341" i="1" s="1"/>
  <c r="E342" i="1" l="1"/>
  <c r="D24" i="1"/>
  <c r="F120" i="1" l="1"/>
  <c r="G120" i="1"/>
  <c r="D126" i="1"/>
  <c r="F106" i="1"/>
  <c r="G106" i="1"/>
  <c r="D114" i="1"/>
  <c r="E115" i="1"/>
  <c r="F115" i="1"/>
  <c r="G115" i="1"/>
  <c r="D119" i="1"/>
  <c r="F88" i="1"/>
  <c r="D96" i="1"/>
  <c r="F68" i="1"/>
  <c r="F59" i="1"/>
  <c r="F50" i="1"/>
  <c r="G50" i="1"/>
  <c r="D58" i="1"/>
  <c r="F42" i="1"/>
  <c r="D49" i="1"/>
  <c r="D41" i="1"/>
  <c r="E338" i="1"/>
  <c r="E336" i="1" s="1"/>
  <c r="G337" i="1"/>
  <c r="F276" i="1"/>
  <c r="G276" i="1"/>
  <c r="D282" i="1"/>
  <c r="D112" i="1"/>
  <c r="D111" i="1"/>
  <c r="E110" i="1"/>
  <c r="G102" i="1"/>
  <c r="G97" i="1" s="1"/>
  <c r="G92" i="1"/>
  <c r="G88" i="1" s="1"/>
  <c r="G42" i="1"/>
  <c r="F32" i="1"/>
  <c r="G32" i="1"/>
  <c r="D38" i="1"/>
  <c r="D37" i="1"/>
  <c r="E334" i="1"/>
  <c r="D72" i="1"/>
  <c r="F248" i="1"/>
  <c r="G248" i="1"/>
  <c r="E248" i="1"/>
  <c r="D309" i="1"/>
  <c r="D308" i="1"/>
  <c r="G307" i="1"/>
  <c r="F307" i="1"/>
  <c r="E307" i="1"/>
  <c r="G303" i="1"/>
  <c r="E277" i="1"/>
  <c r="E276" i="1" s="1"/>
  <c r="D280" i="1"/>
  <c r="F291" i="1"/>
  <c r="G292" i="1"/>
  <c r="G291" i="1" s="1"/>
  <c r="G271" i="1"/>
  <c r="F271" i="1"/>
  <c r="D275" i="1"/>
  <c r="D274" i="1"/>
  <c r="D273" i="1"/>
  <c r="E272" i="1"/>
  <c r="D272" i="1" s="1"/>
  <c r="D269" i="1"/>
  <c r="D268" i="1"/>
  <c r="D258" i="1"/>
  <c r="D243" i="1"/>
  <c r="D242" i="1"/>
  <c r="G156" i="1"/>
  <c r="E328" i="1"/>
  <c r="G222" i="1"/>
  <c r="E213" i="1"/>
  <c r="F213" i="1"/>
  <c r="G213" i="1"/>
  <c r="D215" i="1"/>
  <c r="G188" i="1"/>
  <c r="G160" i="1"/>
  <c r="G149" i="1"/>
  <c r="G139" i="1"/>
  <c r="D121" i="1"/>
  <c r="E122" i="1"/>
  <c r="E120" i="1" s="1"/>
  <c r="D123" i="1"/>
  <c r="D124" i="1"/>
  <c r="D125" i="1"/>
  <c r="D128" i="1"/>
  <c r="G69" i="1"/>
  <c r="G68" i="1" s="1"/>
  <c r="D62" i="1"/>
  <c r="D61" i="1"/>
  <c r="E60" i="1"/>
  <c r="D60" i="1" s="1"/>
  <c r="E33" i="1"/>
  <c r="D35" i="1"/>
  <c r="D34" i="1"/>
  <c r="E16" i="1"/>
  <c r="E32" i="1" l="1"/>
  <c r="G336" i="1"/>
  <c r="E324" i="1"/>
  <c r="D325" i="1"/>
  <c r="G324" i="1"/>
  <c r="D326" i="1"/>
  <c r="D110" i="1"/>
  <c r="D307" i="1"/>
  <c r="E271" i="1"/>
  <c r="D271" i="1" s="1"/>
  <c r="D241" i="1"/>
  <c r="D33" i="1"/>
  <c r="D254" i="1" l="1"/>
  <c r="E203" i="1" l="1"/>
  <c r="D104" i="1" l="1"/>
  <c r="D103" i="1"/>
  <c r="E102" i="1"/>
  <c r="D284" i="1"/>
  <c r="D279" i="1"/>
  <c r="D278" i="1"/>
  <c r="D277" i="1"/>
  <c r="E233" i="1"/>
  <c r="D234" i="1"/>
  <c r="D235" i="1"/>
  <c r="F222" i="1"/>
  <c r="D109" i="1"/>
  <c r="D108" i="1"/>
  <c r="E107" i="1"/>
  <c r="G63" i="1"/>
  <c r="G59" i="1" s="1"/>
  <c r="D102" i="1" l="1"/>
  <c r="E97" i="1"/>
  <c r="D107" i="1"/>
  <c r="E106" i="1"/>
  <c r="D252" i="1"/>
  <c r="D294" i="1"/>
  <c r="D293" i="1"/>
  <c r="E292" i="1"/>
  <c r="E228" i="1"/>
  <c r="G203" i="1"/>
  <c r="G199" i="1"/>
  <c r="F199" i="1"/>
  <c r="D200" i="1"/>
  <c r="F81" i="1"/>
  <c r="G81" i="1"/>
  <c r="D85" i="1"/>
  <c r="D84" i="1"/>
  <c r="E81" i="1"/>
  <c r="D71" i="1"/>
  <c r="D70" i="1"/>
  <c r="E69" i="1"/>
  <c r="E68" i="1" s="1"/>
  <c r="D69" i="1" l="1"/>
  <c r="D292" i="1"/>
  <c r="E291" i="1"/>
  <c r="D291" i="1" s="1"/>
  <c r="E199" i="1"/>
  <c r="D199" i="1" s="1"/>
  <c r="D83" i="1"/>
  <c r="D20" i="1" l="1"/>
  <c r="E92" i="1" l="1"/>
  <c r="E63" i="1"/>
  <c r="E59" i="1" s="1"/>
  <c r="E54" i="1"/>
  <c r="D56" i="1"/>
  <c r="E45" i="1"/>
  <c r="E42" i="1" s="1"/>
  <c r="D131" i="1" l="1"/>
  <c r="D117" i="1"/>
  <c r="D65" i="1"/>
  <c r="D64" i="1"/>
  <c r="D63" i="1"/>
  <c r="D66" i="1"/>
  <c r="D47" i="1"/>
  <c r="D46" i="1"/>
  <c r="D45" i="1" l="1"/>
  <c r="G233" i="1"/>
  <c r="D233" i="1" s="1"/>
  <c r="D236" i="1"/>
  <c r="F310" i="1" l="1"/>
  <c r="D179" i="1" l="1"/>
  <c r="D178" i="1"/>
  <c r="E177" i="1"/>
  <c r="D177" i="1" s="1"/>
  <c r="E310" i="1" l="1"/>
  <c r="D313" i="1"/>
  <c r="E341" i="1" l="1"/>
  <c r="F240" i="1" l="1"/>
  <c r="G240" i="1"/>
  <c r="F227" i="1" l="1"/>
  <c r="G227" i="1"/>
  <c r="D225" i="1"/>
  <c r="D224" i="1"/>
  <c r="E223" i="1"/>
  <c r="E222" i="1" s="1"/>
  <c r="E172" i="1"/>
  <c r="G172" i="1"/>
  <c r="F127" i="1"/>
  <c r="G127" i="1"/>
  <c r="F97" i="1"/>
  <c r="E21" i="1"/>
  <c r="E15" i="1" s="1"/>
  <c r="G21" i="1"/>
  <c r="D223" i="1" l="1"/>
  <c r="D75" i="1"/>
  <c r="D74" i="1"/>
  <c r="D345" i="1" l="1"/>
  <c r="D311" i="1"/>
  <c r="D312" i="1"/>
  <c r="D263" i="1" l="1"/>
  <c r="G310" i="1"/>
  <c r="G16" i="1" l="1"/>
  <c r="G15" i="1" s="1"/>
  <c r="D91" i="1" l="1"/>
  <c r="D90" i="1"/>
  <c r="E89" i="1"/>
  <c r="E88" i="1" s="1"/>
  <c r="G171" i="1" l="1"/>
  <c r="D162" i="1" l="1"/>
  <c r="D43" i="1" l="1"/>
  <c r="D18" i="1" l="1"/>
  <c r="D17" i="1"/>
  <c r="D16" i="1" l="1"/>
  <c r="E283" i="1" l="1"/>
  <c r="D249" i="1"/>
  <c r="D251" i="1"/>
  <c r="D250" i="1"/>
  <c r="G237" i="1"/>
  <c r="F237" i="1"/>
  <c r="E237" i="1"/>
  <c r="D237" i="1" l="1"/>
  <c r="D238" i="1"/>
  <c r="E303" i="1" l="1"/>
  <c r="E240" i="1"/>
  <c r="D230" i="1"/>
  <c r="D229" i="1"/>
  <c r="E227" i="1"/>
  <c r="D161" i="1"/>
  <c r="E160" i="1"/>
  <c r="D160" i="1" s="1"/>
  <c r="D228" i="1" l="1"/>
  <c r="F348" i="1" l="1"/>
  <c r="G348" i="1"/>
  <c r="D348" i="1" s="1"/>
  <c r="D332" i="1"/>
  <c r="G319" i="1"/>
  <c r="D320" i="1"/>
  <c r="D333" i="1" l="1"/>
  <c r="D338" i="1"/>
  <c r="D321" i="1"/>
  <c r="D319" i="1" s="1"/>
  <c r="E319" i="1"/>
  <c r="D246" i="1"/>
  <c r="G208" i="1"/>
  <c r="D191" i="1"/>
  <c r="D190" i="1"/>
  <c r="E189" i="1"/>
  <c r="D174" i="1"/>
  <c r="D173" i="1"/>
  <c r="E171" i="1"/>
  <c r="E135" i="1"/>
  <c r="E134" i="1" s="1"/>
  <c r="G134" i="1"/>
  <c r="D138" i="1"/>
  <c r="D115" i="1"/>
  <c r="D189" i="1" l="1"/>
  <c r="D172" i="1"/>
  <c r="D82" i="1"/>
  <c r="F318" i="1" l="1"/>
  <c r="D29" i="1" l="1"/>
  <c r="F286" i="1"/>
  <c r="G286" i="1"/>
  <c r="D289" i="1"/>
  <c r="D288" i="1"/>
  <c r="E287" i="1"/>
  <c r="D287" i="1" s="1"/>
  <c r="D285" i="1"/>
  <c r="F253" i="1"/>
  <c r="G253" i="1"/>
  <c r="E253" i="1"/>
  <c r="E216" i="1"/>
  <c r="F207" i="1"/>
  <c r="E207" i="1"/>
  <c r="G207" i="1"/>
  <c r="D209" i="1"/>
  <c r="D210" i="1"/>
  <c r="F149" i="1"/>
  <c r="D154" i="1"/>
  <c r="E51" i="1"/>
  <c r="E50" i="1" s="1"/>
  <c r="D53" i="1"/>
  <c r="D52" i="1"/>
  <c r="G330" i="1" l="1"/>
  <c r="E286" i="1"/>
  <c r="E330" i="1" l="1"/>
  <c r="E355" i="1" l="1"/>
  <c r="D355" i="1" s="1"/>
  <c r="F352" i="1"/>
  <c r="D347" i="1"/>
  <c r="E340" i="1"/>
  <c r="D340" i="1" s="1"/>
  <c r="F335" i="1"/>
  <c r="D334" i="1"/>
  <c r="D331" i="1"/>
  <c r="F329" i="1"/>
  <c r="F323" i="1"/>
  <c r="E322" i="1"/>
  <c r="G318" i="1"/>
  <c r="D316" i="1"/>
  <c r="D306" i="1"/>
  <c r="D305" i="1"/>
  <c r="D304" i="1"/>
  <c r="E302" i="1"/>
  <c r="G302" i="1"/>
  <c r="F302" i="1"/>
  <c r="D301" i="1"/>
  <c r="D299" i="1"/>
  <c r="D298" i="1"/>
  <c r="E296" i="1"/>
  <c r="F296" i="1"/>
  <c r="D295" i="1"/>
  <c r="D290" i="1"/>
  <c r="G283" i="1"/>
  <c r="D283" i="1" s="1"/>
  <c r="F283" i="1"/>
  <c r="D281" i="1"/>
  <c r="D270" i="1"/>
  <c r="F266" i="1"/>
  <c r="D265" i="1"/>
  <c r="G261" i="1"/>
  <c r="F261" i="1"/>
  <c r="D260" i="1"/>
  <c r="G256" i="1"/>
  <c r="F256" i="1"/>
  <c r="D255" i="1"/>
  <c r="D247" i="1"/>
  <c r="E245" i="1"/>
  <c r="F245" i="1"/>
  <c r="D239" i="1"/>
  <c r="E232" i="1"/>
  <c r="F232" i="1"/>
  <c r="D231" i="1"/>
  <c r="D226" i="1"/>
  <c r="D221" i="1"/>
  <c r="G216" i="1"/>
  <c r="F216" i="1"/>
  <c r="D212" i="1"/>
  <c r="D206" i="1"/>
  <c r="D205" i="1"/>
  <c r="D204" i="1"/>
  <c r="G202" i="1"/>
  <c r="E202" i="1"/>
  <c r="F202" i="1"/>
  <c r="D201" i="1"/>
  <c r="D198" i="1"/>
  <c r="D196" i="1"/>
  <c r="D195" i="1"/>
  <c r="G193" i="1"/>
  <c r="E193" i="1"/>
  <c r="F193" i="1"/>
  <c r="D192" i="1"/>
  <c r="E188" i="1"/>
  <c r="F188" i="1"/>
  <c r="D186" i="1"/>
  <c r="D184" i="1"/>
  <c r="D183" i="1"/>
  <c r="E181" i="1"/>
  <c r="F181" i="1"/>
  <c r="D180" i="1"/>
  <c r="G176" i="1"/>
  <c r="F176" i="1"/>
  <c r="D175" i="1"/>
  <c r="F171" i="1"/>
  <c r="D170" i="1"/>
  <c r="D168" i="1"/>
  <c r="D167" i="1"/>
  <c r="E165" i="1"/>
  <c r="G165" i="1"/>
  <c r="F165" i="1"/>
  <c r="D164" i="1"/>
  <c r="E159" i="1"/>
  <c r="F159" i="1"/>
  <c r="D158" i="1"/>
  <c r="D157" i="1"/>
  <c r="E156" i="1"/>
  <c r="E155" i="1" s="1"/>
  <c r="F155" i="1"/>
  <c r="D152" i="1"/>
  <c r="D151" i="1"/>
  <c r="D148" i="1"/>
  <c r="D146" i="1"/>
  <c r="D145" i="1"/>
  <c r="E143" i="1"/>
  <c r="F143" i="1"/>
  <c r="D142" i="1"/>
  <c r="D141" i="1"/>
  <c r="E140" i="1"/>
  <c r="D140" i="1" s="1"/>
  <c r="F139" i="1"/>
  <c r="D137" i="1"/>
  <c r="D136" i="1"/>
  <c r="D135" i="1"/>
  <c r="F134" i="1"/>
  <c r="D133" i="1"/>
  <c r="D130" i="1"/>
  <c r="E127" i="1"/>
  <c r="D122" i="1"/>
  <c r="D118" i="1"/>
  <c r="D116" i="1"/>
  <c r="D113" i="1"/>
  <c r="D105" i="1"/>
  <c r="D95" i="1"/>
  <c r="D94" i="1"/>
  <c r="D93" i="1"/>
  <c r="D89" i="1"/>
  <c r="D87" i="1"/>
  <c r="D77" i="1"/>
  <c r="D57" i="1"/>
  <c r="D55" i="1"/>
  <c r="D51" i="1"/>
  <c r="D48" i="1"/>
  <c r="D40" i="1"/>
  <c r="D31" i="1"/>
  <c r="D23" i="1"/>
  <c r="D22" i="1"/>
  <c r="D19" i="1"/>
  <c r="D14" i="1"/>
  <c r="G13" i="1"/>
  <c r="F13" i="1"/>
  <c r="E13" i="1"/>
  <c r="F317" i="1" l="1"/>
  <c r="D328" i="1"/>
  <c r="D120" i="1"/>
  <c r="D322" i="1"/>
  <c r="E318" i="1"/>
  <c r="D150" i="1"/>
  <c r="E149" i="1"/>
  <c r="D149" i="1" s="1"/>
  <c r="D92" i="1"/>
  <c r="D88" i="1"/>
  <c r="D276" i="1"/>
  <c r="D59" i="1"/>
  <c r="D286" i="1"/>
  <c r="D303" i="1"/>
  <c r="D310" i="1"/>
  <c r="D166" i="1"/>
  <c r="D240" i="1"/>
  <c r="D156" i="1"/>
  <c r="D202" i="1"/>
  <c r="G245" i="1"/>
  <c r="D245" i="1" s="1"/>
  <c r="D50" i="1"/>
  <c r="D81" i="1"/>
  <c r="D203" i="1"/>
  <c r="D207" i="1"/>
  <c r="E335" i="1"/>
  <c r="D106" i="1"/>
  <c r="E352" i="1"/>
  <c r="D21" i="1"/>
  <c r="G155" i="1"/>
  <c r="D155" i="1" s="1"/>
  <c r="D165" i="1"/>
  <c r="D194" i="1"/>
  <c r="D227" i="1"/>
  <c r="D324" i="1"/>
  <c r="D216" i="1"/>
  <c r="D253" i="1"/>
  <c r="D296" i="1"/>
  <c r="D13" i="1"/>
  <c r="D42" i="1"/>
  <c r="D73" i="1"/>
  <c r="D129" i="1"/>
  <c r="D171" i="1"/>
  <c r="D182" i="1"/>
  <c r="D188" i="1"/>
  <c r="D193" i="1"/>
  <c r="G266" i="1"/>
  <c r="D266" i="1" s="1"/>
  <c r="D68" i="1"/>
  <c r="D127" i="1"/>
  <c r="D181" i="1"/>
  <c r="D222" i="1"/>
  <c r="D261" i="1"/>
  <c r="D297" i="1"/>
  <c r="D302" i="1"/>
  <c r="D144" i="1"/>
  <c r="G143" i="1"/>
  <c r="D143" i="1" s="1"/>
  <c r="G232" i="1"/>
  <c r="D232" i="1" s="1"/>
  <c r="D248" i="1"/>
  <c r="D30" i="1"/>
  <c r="D134" i="1"/>
  <c r="D97" i="1"/>
  <c r="E176" i="1"/>
  <c r="D176" i="1" s="1"/>
  <c r="D213" i="1"/>
  <c r="D256" i="1"/>
  <c r="D337" i="1"/>
  <c r="D54" i="1"/>
  <c r="E139" i="1"/>
  <c r="D139" i="1" s="1"/>
  <c r="G159" i="1"/>
  <c r="D159" i="1" s="1"/>
  <c r="E323" i="1"/>
  <c r="E329" i="1"/>
  <c r="E317" i="1" l="1"/>
  <c r="D318" i="1"/>
  <c r="G352" i="1"/>
  <c r="D15" i="1"/>
  <c r="G323" i="1"/>
  <c r="D323" i="1" s="1"/>
  <c r="G335" i="1"/>
  <c r="D335" i="1" s="1"/>
  <c r="D336" i="1"/>
  <c r="D330" i="1"/>
  <c r="G329" i="1"/>
  <c r="D329" i="1" s="1"/>
  <c r="D352" i="1" l="1"/>
  <c r="D32" i="1" l="1"/>
  <c r="D343" i="1" l="1"/>
  <c r="D342" i="1"/>
  <c r="G341" i="1" l="1"/>
  <c r="G317" i="1" s="1"/>
  <c r="D341" i="1" l="1"/>
  <c r="D317" i="1"/>
</calcChain>
</file>

<file path=xl/sharedStrings.xml><?xml version="1.0" encoding="utf-8"?>
<sst xmlns="http://schemas.openxmlformats.org/spreadsheetml/2006/main" count="514" uniqueCount="144">
  <si>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</si>
  <si>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</si>
  <si>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</si>
  <si>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</si>
  <si>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</si>
  <si>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</si>
  <si>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</si>
  <si>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</si>
  <si>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</si>
  <si>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</si>
  <si>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</si>
  <si>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</si>
  <si>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</si>
  <si>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</si>
  <si>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</si>
  <si>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</si>
  <si>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</si>
  <si>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</si>
  <si>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</si>
  <si>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</si>
  <si>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</si>
  <si>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</si>
  <si>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</si>
  <si>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</si>
  <si>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</si>
  <si>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</si>
  <si>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</si>
  <si>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</si>
  <si>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</si>
  <si>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</si>
  <si>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</si>
  <si>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</si>
  <si>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</si>
  <si>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</si>
  <si>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</si>
  <si>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</si>
  <si>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</si>
  <si>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</si>
  <si>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</si>
  <si>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</si>
  <si>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</si>
  <si>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</si>
  <si>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</si>
  <si>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</si>
  <si>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</si>
  <si>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</si>
  <si>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</si>
  <si>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</si>
  <si>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</si>
  <si>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</si>
  <si>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</si>
  <si>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</si>
  <si>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</si>
  <si>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</si>
  <si>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</si>
  <si>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</si>
  <si>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</si>
  <si>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</si>
  <si>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</si>
  <si>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</si>
  <si>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</si>
  <si>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</si>
  <si>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</si>
  <si>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</si>
  <si>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</si>
  <si>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</si>
  <si>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</si>
  <si>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</si>
  <si>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</si>
  <si>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</si>
  <si>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</si>
  <si>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</si>
  <si>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</si>
  <si>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</si>
  <si>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</si>
  <si>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</si>
  <si>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</si>
  <si>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</si>
  <si>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</si>
  <si>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</si>
  <si>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</si>
  <si>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</si>
  <si>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</si>
  <si>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</si>
  <si>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</si>
  <si>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</si>
  <si>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</si>
  <si>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</si>
  <si>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</si>
  <si>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</si>
  <si>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</si>
  <si>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</si>
  <si>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</si>
  <si>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</si>
  <si>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</si>
  <si>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</si>
  <si>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</si>
  <si>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</si>
  <si>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</si>
  <si>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</si>
  <si>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</si>
  <si>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</si>
  <si>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</si>
  <si>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</si>
  <si>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</si>
  <si>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</si>
  <si>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</si>
  <si>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</si>
  <si>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</si>
  <si>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</si>
  <si>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</si>
  <si>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</si>
  <si>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</si>
  <si>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</si>
  <si>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</si>
  <si>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</si>
  <si>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</si>
  <si>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</si>
  <si>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</si>
  <si>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</si>
  <si>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</si>
  <si>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</si>
  <si>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</si>
  <si>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</si>
  <si>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</si>
  <si>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</si>
  <si>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</si>
  <si>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</si>
  <si>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</si>
  <si>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</si>
  <si>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</si>
  <si>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</si>
  <si>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</si>
  <si>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</si>
  <si>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</si>
  <si>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</si>
  <si>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</si>
  <si>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</si>
  <si>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</si>
  <si>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</si>
  <si>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</si>
  <si>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</si>
  <si>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</si>
  <si>
    <t>2021 m. birželio 29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</si>
</sst>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0" fontId="21" fillId="3" borderId="2" xfId="0" applyFont="1" applyFill="1" applyBorder="1" applyAlignment="1">
      <alignment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1" fontId="9" fillId="3" borderId="2" xfId="0" applyNumberFormat="1" applyFont="1" applyFill="1" applyBorder="1"/>
    <xf numFmtId="164" fontId="14" fillId="3" borderId="2" xfId="0" applyNumberFormat="1" applyFont="1" applyFill="1" applyBorder="1"/>
    <xf numFmtId="1" fontId="14" fillId="3" borderId="2" xfId="0" applyNumberFormat="1" applyFont="1" applyFill="1" applyBorder="1"/>
    <xf numFmtId="2" fontId="14" fillId="3" borderId="2" xfId="0" applyNumberFormat="1" applyFont="1" applyFill="1" applyBorder="1"/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18" fillId="2" borderId="20" xfId="1" applyNumberFormat="1" applyFont="1" applyFill="1" applyBorder="1" applyAlignment="1" applyProtection="1">
      <alignment horizontal="center" vertical="center"/>
    </xf>
    <xf numFmtId="49" fontId="18" fillId="2" borderId="21" xfId="1" applyNumberFormat="1" applyFont="1" applyFill="1" applyBorder="1" applyAlignment="1" applyProtection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49" fontId="18" fillId="2" borderId="19" xfId="1" applyNumberFormat="1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</cellXfs>
  <cellStyles count="2"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6"/>
  <sheetViews>
    <sheetView tabSelected="1" workbookViewId="0">
      <selection activeCell="N15" sqref="N15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143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25" t="s">
        <v>140</v>
      </c>
      <c r="B7" s="125"/>
      <c r="C7" s="125"/>
      <c r="D7" s="125"/>
      <c r="E7" s="125"/>
      <c r="F7" s="125"/>
      <c r="G7" s="125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26" t="s">
        <v>2</v>
      </c>
      <c r="G9" s="126"/>
    </row>
    <row r="10" spans="1:7" x14ac:dyDescent="0.25">
      <c r="A10" s="127" t="s">
        <v>3</v>
      </c>
      <c r="B10" s="128" t="s">
        <v>4</v>
      </c>
      <c r="C10" s="127" t="s">
        <v>5</v>
      </c>
      <c r="D10" s="128" t="s">
        <v>6</v>
      </c>
      <c r="E10" s="128" t="s">
        <v>7</v>
      </c>
      <c r="F10" s="128"/>
      <c r="G10" s="128"/>
    </row>
    <row r="11" spans="1:7" x14ac:dyDescent="0.25">
      <c r="A11" s="127"/>
      <c r="B11" s="128"/>
      <c r="C11" s="127"/>
      <c r="D11" s="128"/>
      <c r="E11" s="128" t="s">
        <v>8</v>
      </c>
      <c r="F11" s="128"/>
      <c r="G11" s="128" t="s">
        <v>9</v>
      </c>
    </row>
    <row r="12" spans="1:7" ht="38.25" x14ac:dyDescent="0.25">
      <c r="A12" s="127"/>
      <c r="B12" s="129"/>
      <c r="C12" s="127"/>
      <c r="D12" s="128"/>
      <c r="E12" s="3" t="s">
        <v>10</v>
      </c>
      <c r="F12" s="4" t="s">
        <v>11</v>
      </c>
      <c r="G12" s="128"/>
    </row>
    <row r="13" spans="1:7" x14ac:dyDescent="0.25">
      <c r="A13" s="130" t="s">
        <v>12</v>
      </c>
      <c r="B13" s="55" t="s">
        <v>13</v>
      </c>
      <c r="C13" s="56"/>
      <c r="D13" s="41">
        <f t="shared" ref="D13:D31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31"/>
      <c r="B14" s="59" t="s">
        <v>14</v>
      </c>
      <c r="C14" s="69" t="s">
        <v>15</v>
      </c>
      <c r="D14" s="60">
        <f t="shared" si="0"/>
        <v>0.1</v>
      </c>
      <c r="E14" s="7">
        <v>0.1</v>
      </c>
      <c r="F14" s="7"/>
      <c r="G14" s="8"/>
    </row>
    <row r="15" spans="1:7" x14ac:dyDescent="0.25">
      <c r="A15" s="130" t="s">
        <v>16</v>
      </c>
      <c r="B15" s="43" t="s">
        <v>17</v>
      </c>
      <c r="C15" s="58"/>
      <c r="D15" s="44">
        <f t="shared" si="0"/>
        <v>1350.3</v>
      </c>
      <c r="E15" s="44">
        <f>SUM(E31+E30+E29+E24+E21+E19+E16+E20+E28)</f>
        <v>417.20000000000005</v>
      </c>
      <c r="F15" s="44">
        <f t="shared" ref="F15" si="1">SUM(F31+F30+F29+F24+F21+F19+F16+F20+F28)</f>
        <v>5.7</v>
      </c>
      <c r="G15" s="44">
        <f>SUM(G31+G30+G29+G24+G21+G19+G16+G20+G28)</f>
        <v>933.09999999999991</v>
      </c>
    </row>
    <row r="16" spans="1:7" ht="15" customHeight="1" x14ac:dyDescent="0.25">
      <c r="A16" s="132"/>
      <c r="B16" s="66" t="s">
        <v>23</v>
      </c>
      <c r="C16" s="81" t="s">
        <v>15</v>
      </c>
      <c r="D16" s="67">
        <f t="shared" ref="D16" si="2">SUM(G16+E16)</f>
        <v>351.1</v>
      </c>
      <c r="E16" s="13">
        <f t="shared" ref="E16:G16" si="3">SUM(E17+E18)</f>
        <v>11.8</v>
      </c>
      <c r="F16" s="13"/>
      <c r="G16" s="13">
        <f t="shared" si="3"/>
        <v>339.3</v>
      </c>
    </row>
    <row r="17" spans="1:7" ht="12.75" customHeight="1" x14ac:dyDescent="0.25">
      <c r="A17" s="132"/>
      <c r="B17" s="61" t="s">
        <v>19</v>
      </c>
      <c r="C17" s="104"/>
      <c r="D17" s="62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32"/>
      <c r="B18" s="61" t="s">
        <v>20</v>
      </c>
      <c r="C18" s="105"/>
      <c r="D18" s="62">
        <f>SUM(G18+E18)</f>
        <v>337.7</v>
      </c>
      <c r="E18" s="14"/>
      <c r="F18" s="14"/>
      <c r="G18" s="14">
        <v>337.7</v>
      </c>
    </row>
    <row r="19" spans="1:7" ht="15" customHeight="1" x14ac:dyDescent="0.25">
      <c r="A19" s="132"/>
      <c r="B19" s="63" t="s">
        <v>21</v>
      </c>
      <c r="C19" s="69" t="s">
        <v>15</v>
      </c>
      <c r="D19" s="64">
        <f t="shared" si="0"/>
        <v>34.200000000000003</v>
      </c>
      <c r="E19" s="12">
        <v>20.100000000000001</v>
      </c>
      <c r="F19" s="12"/>
      <c r="G19" s="12">
        <v>14.1</v>
      </c>
    </row>
    <row r="20" spans="1:7" ht="15" customHeight="1" x14ac:dyDescent="0.25">
      <c r="A20" s="132"/>
      <c r="B20" s="5" t="s">
        <v>139</v>
      </c>
      <c r="C20" s="72" t="s">
        <v>24</v>
      </c>
      <c r="D20" s="7">
        <f t="shared" ref="D20" si="4">SUM(G20+E20)</f>
        <v>15</v>
      </c>
      <c r="E20" s="53">
        <v>15</v>
      </c>
      <c r="F20" s="53">
        <v>5.7</v>
      </c>
      <c r="G20" s="53"/>
    </row>
    <row r="21" spans="1:7" ht="15" customHeight="1" x14ac:dyDescent="0.25">
      <c r="A21" s="132"/>
      <c r="B21" s="66" t="s">
        <v>23</v>
      </c>
      <c r="C21" s="82" t="s">
        <v>26</v>
      </c>
      <c r="D21" s="67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32"/>
      <c r="B22" s="61" t="s">
        <v>19</v>
      </c>
      <c r="C22" s="106"/>
      <c r="D22" s="62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32"/>
      <c r="B23" s="61" t="s">
        <v>20</v>
      </c>
      <c r="C23" s="107"/>
      <c r="D23" s="62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32"/>
      <c r="B24" s="66" t="s">
        <v>23</v>
      </c>
      <c r="C24" s="65" t="s">
        <v>27</v>
      </c>
      <c r="D24" s="67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32"/>
      <c r="B25" s="61" t="s">
        <v>19</v>
      </c>
      <c r="C25" s="116"/>
      <c r="D25" s="62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32"/>
      <c r="B26" s="61" t="s">
        <v>25</v>
      </c>
      <c r="C26" s="122"/>
      <c r="D26" s="62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32"/>
      <c r="B27" s="61" t="s">
        <v>8</v>
      </c>
      <c r="C27" s="122"/>
      <c r="D27" s="62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32"/>
      <c r="B28" s="5" t="s">
        <v>139</v>
      </c>
      <c r="C28" s="110" t="s">
        <v>28</v>
      </c>
      <c r="D28" s="60">
        <f t="shared" si="0"/>
        <v>9</v>
      </c>
      <c r="E28" s="7">
        <v>9</v>
      </c>
      <c r="F28" s="14"/>
      <c r="G28" s="14"/>
    </row>
    <row r="29" spans="1:7" ht="15" customHeight="1" x14ac:dyDescent="0.25">
      <c r="A29" s="132"/>
      <c r="B29" s="90" t="s">
        <v>29</v>
      </c>
      <c r="C29" s="110"/>
      <c r="D29" s="60">
        <f t="shared" si="0"/>
        <v>13.2</v>
      </c>
      <c r="E29" s="7">
        <v>13.2</v>
      </c>
      <c r="F29" s="7"/>
      <c r="G29" s="7"/>
    </row>
    <row r="30" spans="1:7" ht="15" customHeight="1" x14ac:dyDescent="0.25">
      <c r="A30" s="132"/>
      <c r="B30" s="66" t="s">
        <v>14</v>
      </c>
      <c r="C30" s="104" t="s">
        <v>30</v>
      </c>
      <c r="D30" s="60">
        <f t="shared" si="0"/>
        <v>107.3</v>
      </c>
      <c r="E30" s="7">
        <v>107.3</v>
      </c>
      <c r="F30" s="7"/>
      <c r="G30" s="7"/>
    </row>
    <row r="31" spans="1:7" ht="15" customHeight="1" x14ac:dyDescent="0.25">
      <c r="A31" s="132"/>
      <c r="B31" s="90" t="s">
        <v>29</v>
      </c>
      <c r="C31" s="105"/>
      <c r="D31" s="60">
        <f t="shared" si="0"/>
        <v>103.9</v>
      </c>
      <c r="E31" s="17">
        <v>103.9</v>
      </c>
      <c r="F31" s="18"/>
      <c r="G31" s="17"/>
    </row>
    <row r="32" spans="1:7" x14ac:dyDescent="0.25">
      <c r="A32" s="113" t="s">
        <v>31</v>
      </c>
      <c r="B32" s="45" t="s">
        <v>32</v>
      </c>
      <c r="C32" s="68"/>
      <c r="D32" s="47">
        <f t="shared" ref="D32:D137" si="8">SUM(G32+E32)</f>
        <v>38.700000000000003</v>
      </c>
      <c r="E32" s="47">
        <f>SUM(E33+E40+E36+E41)</f>
        <v>38.700000000000003</v>
      </c>
      <c r="F32" s="48">
        <f t="shared" ref="F32" si="9">SUM(F33+F40+F36)</f>
        <v>0</v>
      </c>
      <c r="G32" s="48">
        <f>SUM(G33+G40+G36)</f>
        <v>0</v>
      </c>
    </row>
    <row r="33" spans="1:7" x14ac:dyDescent="0.25">
      <c r="A33" s="114"/>
      <c r="B33" s="66" t="s">
        <v>23</v>
      </c>
      <c r="C33" s="81" t="s">
        <v>15</v>
      </c>
      <c r="D33" s="67">
        <f t="shared" si="8"/>
        <v>14.9</v>
      </c>
      <c r="E33" s="13">
        <f t="shared" ref="E33" si="10">SUM(E34:E35)</f>
        <v>14.9</v>
      </c>
      <c r="F33" s="13"/>
      <c r="G33" s="13"/>
    </row>
    <row r="34" spans="1:7" ht="12.75" customHeight="1" x14ac:dyDescent="0.25">
      <c r="A34" s="114"/>
      <c r="B34" s="61" t="s">
        <v>19</v>
      </c>
      <c r="C34" s="104"/>
      <c r="D34" s="62">
        <f t="shared" ref="D34:D39" si="11">SUM(G34+E34)</f>
        <v>0.9</v>
      </c>
      <c r="E34" s="14">
        <v>0.9</v>
      </c>
      <c r="F34" s="14"/>
      <c r="G34" s="14"/>
    </row>
    <row r="35" spans="1:7" ht="12.75" customHeight="1" x14ac:dyDescent="0.25">
      <c r="A35" s="114"/>
      <c r="B35" s="61" t="s">
        <v>20</v>
      </c>
      <c r="C35" s="105"/>
      <c r="D35" s="62">
        <f t="shared" si="11"/>
        <v>14</v>
      </c>
      <c r="E35" s="14">
        <v>14</v>
      </c>
      <c r="F35" s="14"/>
      <c r="G35" s="14"/>
    </row>
    <row r="36" spans="1:7" x14ac:dyDescent="0.25">
      <c r="A36" s="114"/>
      <c r="B36" s="66" t="s">
        <v>23</v>
      </c>
      <c r="C36" s="81" t="s">
        <v>26</v>
      </c>
      <c r="D36" s="67">
        <f t="shared" si="11"/>
        <v>23.3</v>
      </c>
      <c r="E36" s="13">
        <f>SUM(E37:E39)</f>
        <v>23.3</v>
      </c>
      <c r="F36" s="13"/>
      <c r="G36" s="13"/>
    </row>
    <row r="37" spans="1:7" ht="12.75" customHeight="1" x14ac:dyDescent="0.25">
      <c r="A37" s="114"/>
      <c r="B37" s="61" t="s">
        <v>19</v>
      </c>
      <c r="C37" s="104"/>
      <c r="D37" s="62">
        <f t="shared" si="11"/>
        <v>0.3</v>
      </c>
      <c r="E37" s="14">
        <v>0.3</v>
      </c>
      <c r="F37" s="14"/>
      <c r="G37" s="14"/>
    </row>
    <row r="38" spans="1:7" ht="12.75" customHeight="1" x14ac:dyDescent="0.25">
      <c r="A38" s="114"/>
      <c r="B38" s="61" t="s">
        <v>20</v>
      </c>
      <c r="C38" s="138"/>
      <c r="D38" s="62">
        <f t="shared" si="11"/>
        <v>21</v>
      </c>
      <c r="E38" s="14">
        <v>21</v>
      </c>
      <c r="F38" s="14"/>
      <c r="G38" s="14"/>
    </row>
    <row r="39" spans="1:7" ht="12.75" customHeight="1" x14ac:dyDescent="0.25">
      <c r="A39" s="114"/>
      <c r="B39" s="61" t="s">
        <v>8</v>
      </c>
      <c r="C39" s="105"/>
      <c r="D39" s="62">
        <f t="shared" si="11"/>
        <v>2</v>
      </c>
      <c r="E39" s="14">
        <v>2</v>
      </c>
      <c r="F39" s="14"/>
      <c r="G39" s="14"/>
    </row>
    <row r="40" spans="1:7" x14ac:dyDescent="0.25">
      <c r="A40" s="114"/>
      <c r="B40" s="11" t="s">
        <v>21</v>
      </c>
      <c r="C40" s="77" t="s">
        <v>26</v>
      </c>
      <c r="D40" s="13">
        <f t="shared" si="8"/>
        <v>0.4</v>
      </c>
      <c r="E40" s="13">
        <v>0.4</v>
      </c>
      <c r="F40" s="100"/>
      <c r="G40" s="100"/>
    </row>
    <row r="41" spans="1:7" x14ac:dyDescent="0.25">
      <c r="A41" s="115"/>
      <c r="B41" s="5" t="s">
        <v>14</v>
      </c>
      <c r="C41" s="77" t="s">
        <v>27</v>
      </c>
      <c r="D41" s="13">
        <f t="shared" si="8"/>
        <v>0.1</v>
      </c>
      <c r="E41" s="13">
        <v>0.1</v>
      </c>
      <c r="F41" s="100"/>
      <c r="G41" s="100"/>
    </row>
    <row r="42" spans="1:7" x14ac:dyDescent="0.25">
      <c r="A42" s="113" t="s">
        <v>141</v>
      </c>
      <c r="B42" s="45" t="s">
        <v>33</v>
      </c>
      <c r="C42" s="46"/>
      <c r="D42" s="47">
        <f t="shared" si="8"/>
        <v>39.6</v>
      </c>
      <c r="E42" s="47">
        <f t="shared" ref="E42:F42" si="12">SUM(E43+E45+E48+E49)</f>
        <v>33.6</v>
      </c>
      <c r="F42" s="48">
        <f t="shared" si="12"/>
        <v>0</v>
      </c>
      <c r="G42" s="47">
        <f>SUM(G43+G45+G48+G49)</f>
        <v>6</v>
      </c>
    </row>
    <row r="43" spans="1:7" x14ac:dyDescent="0.25">
      <c r="A43" s="114"/>
      <c r="B43" s="5" t="s">
        <v>14</v>
      </c>
      <c r="C43" s="54" t="s">
        <v>15</v>
      </c>
      <c r="D43" s="13">
        <f t="shared" ref="D43:D47" si="13">SUM(G43+E43)</f>
        <v>0.9</v>
      </c>
      <c r="E43" s="13">
        <v>0.9</v>
      </c>
      <c r="F43" s="101"/>
      <c r="G43" s="101"/>
    </row>
    <row r="44" spans="1:7" ht="26.25" x14ac:dyDescent="0.25">
      <c r="A44" s="114"/>
      <c r="B44" s="16" t="s">
        <v>142</v>
      </c>
      <c r="C44" s="54" t="s">
        <v>24</v>
      </c>
      <c r="D44" s="13">
        <f t="shared" si="13"/>
        <v>11.1</v>
      </c>
      <c r="E44" s="13"/>
      <c r="F44" s="101"/>
      <c r="G44" s="13">
        <v>11.1</v>
      </c>
    </row>
    <row r="45" spans="1:7" x14ac:dyDescent="0.25">
      <c r="A45" s="114"/>
      <c r="B45" s="5" t="s">
        <v>23</v>
      </c>
      <c r="C45" s="54" t="s">
        <v>26</v>
      </c>
      <c r="D45" s="13">
        <f t="shared" si="13"/>
        <v>36.700000000000003</v>
      </c>
      <c r="E45" s="13">
        <f>SUM(E46:E47)</f>
        <v>30.7</v>
      </c>
      <c r="F45" s="13"/>
      <c r="G45" s="13">
        <f>SUM(G46:G47)</f>
        <v>6</v>
      </c>
    </row>
    <row r="46" spans="1:7" ht="12.75" customHeight="1" x14ac:dyDescent="0.25">
      <c r="A46" s="114"/>
      <c r="B46" s="9" t="s">
        <v>19</v>
      </c>
      <c r="C46" s="123"/>
      <c r="D46" s="50">
        <f t="shared" si="13"/>
        <v>0.7</v>
      </c>
      <c r="E46" s="50">
        <v>0.7</v>
      </c>
      <c r="F46" s="7"/>
      <c r="G46" s="7"/>
    </row>
    <row r="47" spans="1:7" ht="12.75" customHeight="1" x14ac:dyDescent="0.25">
      <c r="A47" s="114"/>
      <c r="B47" s="9" t="s">
        <v>20</v>
      </c>
      <c r="C47" s="124"/>
      <c r="D47" s="50">
        <f t="shared" si="13"/>
        <v>36</v>
      </c>
      <c r="E47" s="50">
        <v>30</v>
      </c>
      <c r="F47" s="7"/>
      <c r="G47" s="50">
        <v>6</v>
      </c>
    </row>
    <row r="48" spans="1:7" x14ac:dyDescent="0.25">
      <c r="A48" s="114"/>
      <c r="B48" s="11" t="s">
        <v>21</v>
      </c>
      <c r="C48" s="77" t="s">
        <v>26</v>
      </c>
      <c r="D48" s="7">
        <f t="shared" si="8"/>
        <v>1.9</v>
      </c>
      <c r="E48" s="7">
        <v>1.9</v>
      </c>
      <c r="F48" s="20"/>
      <c r="G48" s="20"/>
    </row>
    <row r="49" spans="1:7" x14ac:dyDescent="0.25">
      <c r="A49" s="78"/>
      <c r="B49" s="5" t="s">
        <v>14</v>
      </c>
      <c r="C49" s="77" t="s">
        <v>27</v>
      </c>
      <c r="D49" s="7">
        <f t="shared" ref="D49" si="14">SUM(G49+E49)</f>
        <v>0.1</v>
      </c>
      <c r="E49" s="7">
        <v>0.1</v>
      </c>
      <c r="F49" s="20"/>
      <c r="G49" s="20"/>
    </row>
    <row r="50" spans="1:7" x14ac:dyDescent="0.25">
      <c r="A50" s="113" t="s">
        <v>34</v>
      </c>
      <c r="B50" s="45" t="s">
        <v>35</v>
      </c>
      <c r="C50" s="75"/>
      <c r="D50" s="47">
        <f t="shared" si="8"/>
        <v>9.3999999999999986</v>
      </c>
      <c r="E50" s="47">
        <f t="shared" ref="E50:F50" si="15">SUM(E51+E54+E57+E58)</f>
        <v>9.3999999999999986</v>
      </c>
      <c r="F50" s="48">
        <f t="shared" si="15"/>
        <v>0</v>
      </c>
      <c r="G50" s="48">
        <f>SUM(G51+G54+G57+G58)</f>
        <v>0</v>
      </c>
    </row>
    <row r="51" spans="1:7" x14ac:dyDescent="0.25">
      <c r="A51" s="114"/>
      <c r="B51" s="66" t="s">
        <v>23</v>
      </c>
      <c r="C51" s="81" t="s">
        <v>15</v>
      </c>
      <c r="D51" s="60">
        <f t="shared" si="8"/>
        <v>5.6</v>
      </c>
      <c r="E51" s="7">
        <f>SUM(E52:E53)</f>
        <v>5.6</v>
      </c>
      <c r="F51" s="20"/>
      <c r="G51" s="20"/>
    </row>
    <row r="52" spans="1:7" s="52" customFormat="1" ht="12.75" customHeight="1" x14ac:dyDescent="0.2">
      <c r="A52" s="114"/>
      <c r="B52" s="61" t="s">
        <v>19</v>
      </c>
      <c r="C52" s="104"/>
      <c r="D52" s="74">
        <f t="shared" si="8"/>
        <v>0.6</v>
      </c>
      <c r="E52" s="50">
        <v>0.6</v>
      </c>
      <c r="F52" s="50"/>
      <c r="G52" s="50"/>
    </row>
    <row r="53" spans="1:7" s="52" customFormat="1" ht="12.75" customHeight="1" x14ac:dyDescent="0.2">
      <c r="A53" s="114"/>
      <c r="B53" s="61" t="s">
        <v>20</v>
      </c>
      <c r="C53" s="105"/>
      <c r="D53" s="74">
        <f t="shared" si="8"/>
        <v>5</v>
      </c>
      <c r="E53" s="50">
        <v>5</v>
      </c>
      <c r="F53" s="50"/>
      <c r="G53" s="50"/>
    </row>
    <row r="54" spans="1:7" x14ac:dyDescent="0.25">
      <c r="A54" s="114"/>
      <c r="B54" s="66" t="s">
        <v>23</v>
      </c>
      <c r="C54" s="81" t="s">
        <v>26</v>
      </c>
      <c r="D54" s="60">
        <f t="shared" si="8"/>
        <v>2.2999999999999998</v>
      </c>
      <c r="E54" s="7">
        <f>SUM(E55:E56)</f>
        <v>2.2999999999999998</v>
      </c>
      <c r="F54" s="7"/>
      <c r="G54" s="7"/>
    </row>
    <row r="55" spans="1:7" s="52" customFormat="1" ht="12.75" customHeight="1" x14ac:dyDescent="0.2">
      <c r="A55" s="114"/>
      <c r="B55" s="61" t="s">
        <v>19</v>
      </c>
      <c r="C55" s="104"/>
      <c r="D55" s="62">
        <f t="shared" si="8"/>
        <v>0.3</v>
      </c>
      <c r="E55" s="14">
        <v>0.3</v>
      </c>
      <c r="F55" s="15"/>
      <c r="G55" s="14"/>
    </row>
    <row r="56" spans="1:7" s="52" customFormat="1" ht="12.75" customHeight="1" x14ac:dyDescent="0.2">
      <c r="A56" s="114"/>
      <c r="B56" s="61" t="s">
        <v>20</v>
      </c>
      <c r="C56" s="105"/>
      <c r="D56" s="62">
        <f t="shared" si="8"/>
        <v>2</v>
      </c>
      <c r="E56" s="14">
        <v>2</v>
      </c>
      <c r="F56" s="15"/>
      <c r="G56" s="14"/>
    </row>
    <row r="57" spans="1:7" x14ac:dyDescent="0.25">
      <c r="A57" s="114"/>
      <c r="B57" s="11" t="s">
        <v>21</v>
      </c>
      <c r="C57" s="73" t="s">
        <v>26</v>
      </c>
      <c r="D57" s="7">
        <f t="shared" si="8"/>
        <v>1.4</v>
      </c>
      <c r="E57" s="7">
        <v>1.4</v>
      </c>
      <c r="F57" s="20"/>
      <c r="G57" s="20"/>
    </row>
    <row r="58" spans="1:7" x14ac:dyDescent="0.25">
      <c r="A58" s="78"/>
      <c r="B58" s="5" t="s">
        <v>14</v>
      </c>
      <c r="C58" s="77" t="s">
        <v>27</v>
      </c>
      <c r="D58" s="7">
        <f t="shared" si="8"/>
        <v>0.1</v>
      </c>
      <c r="E58" s="7">
        <v>0.1</v>
      </c>
      <c r="F58" s="20"/>
      <c r="G58" s="20"/>
    </row>
    <row r="59" spans="1:7" x14ac:dyDescent="0.25">
      <c r="A59" s="113" t="s">
        <v>36</v>
      </c>
      <c r="B59" s="45" t="s">
        <v>37</v>
      </c>
      <c r="C59" s="46"/>
      <c r="D59" s="47">
        <f t="shared" si="8"/>
        <v>34.4</v>
      </c>
      <c r="E59" s="47">
        <f t="shared" ref="E59:F59" si="16">SUM(E60+E63+E66+E67)</f>
        <v>18.2</v>
      </c>
      <c r="F59" s="48">
        <f t="shared" si="16"/>
        <v>0</v>
      </c>
      <c r="G59" s="47">
        <f>SUM(G60+G63+G66+G67)</f>
        <v>16.2</v>
      </c>
    </row>
    <row r="60" spans="1:7" x14ac:dyDescent="0.25">
      <c r="A60" s="114"/>
      <c r="B60" s="66" t="s">
        <v>23</v>
      </c>
      <c r="C60" s="84" t="s">
        <v>15</v>
      </c>
      <c r="D60" s="60">
        <f t="shared" ref="D60:D62" si="17">SUM(G60+E60)</f>
        <v>7.2</v>
      </c>
      <c r="E60" s="7">
        <f>SUM(E61:E62)</f>
        <v>7.2</v>
      </c>
      <c r="F60" s="20"/>
      <c r="G60" s="20"/>
    </row>
    <row r="61" spans="1:7" ht="12.75" customHeight="1" x14ac:dyDescent="0.25">
      <c r="A61" s="114"/>
      <c r="B61" s="61" t="s">
        <v>19</v>
      </c>
      <c r="C61" s="85"/>
      <c r="D61" s="74">
        <f t="shared" si="17"/>
        <v>0.9</v>
      </c>
      <c r="E61" s="50">
        <v>0.9</v>
      </c>
      <c r="F61" s="50"/>
      <c r="G61" s="50"/>
    </row>
    <row r="62" spans="1:7" ht="12.75" customHeight="1" x14ac:dyDescent="0.25">
      <c r="A62" s="114"/>
      <c r="B62" s="61" t="s">
        <v>20</v>
      </c>
      <c r="C62" s="86"/>
      <c r="D62" s="74">
        <f t="shared" si="17"/>
        <v>6.3</v>
      </c>
      <c r="E62" s="50">
        <v>6.3</v>
      </c>
      <c r="F62" s="50"/>
      <c r="G62" s="50"/>
    </row>
    <row r="63" spans="1:7" x14ac:dyDescent="0.25">
      <c r="A63" s="114"/>
      <c r="B63" s="66" t="s">
        <v>23</v>
      </c>
      <c r="C63" s="82" t="s">
        <v>26</v>
      </c>
      <c r="D63" s="60">
        <f t="shared" si="8"/>
        <v>26.2</v>
      </c>
      <c r="E63" s="7">
        <f>SUM(E64:E65)</f>
        <v>10</v>
      </c>
      <c r="F63" s="7"/>
      <c r="G63" s="7">
        <f>SUM(G64:G65)</f>
        <v>16.2</v>
      </c>
    </row>
    <row r="64" spans="1:7" ht="12.75" customHeight="1" x14ac:dyDescent="0.25">
      <c r="A64" s="114"/>
      <c r="B64" s="61" t="s">
        <v>19</v>
      </c>
      <c r="C64" s="106"/>
      <c r="D64" s="74">
        <f t="shared" si="8"/>
        <v>0.6</v>
      </c>
      <c r="E64" s="50">
        <v>0.6</v>
      </c>
      <c r="F64" s="7"/>
      <c r="G64" s="7"/>
    </row>
    <row r="65" spans="1:7" ht="12.75" customHeight="1" x14ac:dyDescent="0.25">
      <c r="A65" s="114"/>
      <c r="B65" s="61" t="s">
        <v>20</v>
      </c>
      <c r="C65" s="107"/>
      <c r="D65" s="74">
        <f t="shared" si="8"/>
        <v>25.6</v>
      </c>
      <c r="E65" s="50">
        <v>9.4</v>
      </c>
      <c r="F65" s="7"/>
      <c r="G65" s="50">
        <v>16.2</v>
      </c>
    </row>
    <row r="66" spans="1:7" x14ac:dyDescent="0.25">
      <c r="A66" s="114"/>
      <c r="B66" s="11" t="s">
        <v>21</v>
      </c>
      <c r="C66" s="73" t="s">
        <v>26</v>
      </c>
      <c r="D66" s="7">
        <f t="shared" si="8"/>
        <v>0.9</v>
      </c>
      <c r="E66" s="7">
        <v>0.9</v>
      </c>
      <c r="F66" s="7"/>
      <c r="G66" s="20"/>
    </row>
    <row r="67" spans="1:7" x14ac:dyDescent="0.25">
      <c r="A67" s="78"/>
      <c r="B67" s="5" t="s">
        <v>14</v>
      </c>
      <c r="C67" s="77" t="s">
        <v>27</v>
      </c>
      <c r="D67" s="60">
        <f t="shared" ref="D67" si="18">SUM(G67+E67)</f>
        <v>0.1</v>
      </c>
      <c r="E67" s="7">
        <v>0.1</v>
      </c>
      <c r="F67" s="7"/>
      <c r="G67" s="20"/>
    </row>
    <row r="68" spans="1:7" x14ac:dyDescent="0.25">
      <c r="A68" s="113" t="s">
        <v>38</v>
      </c>
      <c r="B68" s="45" t="s">
        <v>39</v>
      </c>
      <c r="C68" s="75"/>
      <c r="D68" s="47">
        <f t="shared" si="8"/>
        <v>70.3</v>
      </c>
      <c r="E68" s="47">
        <f>SUM(E69+E73+E77+E72+E78)</f>
        <v>10.299999999999999</v>
      </c>
      <c r="F68" s="48">
        <f t="shared" ref="F68" si="19">SUM(F69+F73+F77+F72+F78)</f>
        <v>0</v>
      </c>
      <c r="G68" s="47">
        <f>SUM(G69+G73+G77+G72+G78)</f>
        <v>60</v>
      </c>
    </row>
    <row r="69" spans="1:7" x14ac:dyDescent="0.25">
      <c r="A69" s="114"/>
      <c r="B69" s="66" t="s">
        <v>23</v>
      </c>
      <c r="C69" s="81" t="s">
        <v>15</v>
      </c>
      <c r="D69" s="60">
        <f t="shared" ref="D69:D72" si="20">SUM(G69+E69)</f>
        <v>7.6</v>
      </c>
      <c r="E69" s="7">
        <f>SUM(E70:E71)</f>
        <v>0.6</v>
      </c>
      <c r="F69" s="7"/>
      <c r="G69" s="7">
        <f t="shared" ref="G69" si="21">SUM(G70:G71)</f>
        <v>7</v>
      </c>
    </row>
    <row r="70" spans="1:7" ht="12.75" customHeight="1" x14ac:dyDescent="0.25">
      <c r="A70" s="114"/>
      <c r="B70" s="9" t="s">
        <v>19</v>
      </c>
      <c r="C70" s="80"/>
      <c r="D70" s="50">
        <f t="shared" si="20"/>
        <v>0.6</v>
      </c>
      <c r="E70" s="50">
        <v>0.6</v>
      </c>
      <c r="F70" s="50"/>
      <c r="G70" s="50"/>
    </row>
    <row r="71" spans="1:7" ht="12.75" customHeight="1" x14ac:dyDescent="0.25">
      <c r="A71" s="114"/>
      <c r="B71" s="61" t="s">
        <v>20</v>
      </c>
      <c r="C71" s="83"/>
      <c r="D71" s="50">
        <f t="shared" si="20"/>
        <v>7</v>
      </c>
      <c r="E71" s="50"/>
      <c r="F71" s="50"/>
      <c r="G71" s="50">
        <v>7</v>
      </c>
    </row>
    <row r="72" spans="1:7" ht="26.25" x14ac:dyDescent="0.25">
      <c r="A72" s="114"/>
      <c r="B72" s="16" t="s">
        <v>142</v>
      </c>
      <c r="C72" s="82" t="s">
        <v>24</v>
      </c>
      <c r="D72" s="89">
        <f t="shared" si="20"/>
        <v>23</v>
      </c>
      <c r="E72" s="89"/>
      <c r="F72" s="89"/>
      <c r="G72" s="89">
        <v>23</v>
      </c>
    </row>
    <row r="73" spans="1:7" x14ac:dyDescent="0.25">
      <c r="A73" s="114"/>
      <c r="B73" s="66" t="s">
        <v>18</v>
      </c>
      <c r="C73" s="82" t="s">
        <v>26</v>
      </c>
      <c r="D73" s="60">
        <f t="shared" si="8"/>
        <v>38.200000000000003</v>
      </c>
      <c r="E73" s="7">
        <f t="shared" ref="E73" si="22">SUM(E74:E76)</f>
        <v>8.1999999999999993</v>
      </c>
      <c r="F73" s="7"/>
      <c r="G73" s="7">
        <f>SUM(G74:G76)</f>
        <v>30</v>
      </c>
    </row>
    <row r="74" spans="1:7" ht="12.75" customHeight="1" x14ac:dyDescent="0.25">
      <c r="A74" s="114"/>
      <c r="B74" s="61" t="s">
        <v>19</v>
      </c>
      <c r="C74" s="110"/>
      <c r="D74" s="74">
        <f t="shared" ref="D74:D76" si="23">SUM(G74+E74)</f>
        <v>0.2</v>
      </c>
      <c r="E74" s="14">
        <v>0.2</v>
      </c>
      <c r="F74" s="13"/>
      <c r="G74" s="13"/>
    </row>
    <row r="75" spans="1:7" ht="12.75" customHeight="1" x14ac:dyDescent="0.25">
      <c r="A75" s="114"/>
      <c r="B75" s="61" t="s">
        <v>20</v>
      </c>
      <c r="C75" s="110"/>
      <c r="D75" s="74">
        <f t="shared" si="23"/>
        <v>34</v>
      </c>
      <c r="E75" s="14">
        <v>4</v>
      </c>
      <c r="F75" s="13"/>
      <c r="G75" s="14">
        <v>30</v>
      </c>
    </row>
    <row r="76" spans="1:7" ht="12.75" customHeight="1" x14ac:dyDescent="0.25">
      <c r="A76" s="114"/>
      <c r="B76" s="61" t="s">
        <v>8</v>
      </c>
      <c r="C76" s="110"/>
      <c r="D76" s="74">
        <f t="shared" si="23"/>
        <v>4</v>
      </c>
      <c r="E76" s="14">
        <f>3+1</f>
        <v>4</v>
      </c>
      <c r="F76" s="13"/>
      <c r="G76" s="14"/>
    </row>
    <row r="77" spans="1:7" x14ac:dyDescent="0.25">
      <c r="A77" s="114"/>
      <c r="B77" s="11" t="s">
        <v>21</v>
      </c>
      <c r="C77" s="73" t="s">
        <v>26</v>
      </c>
      <c r="D77" s="7">
        <f t="shared" si="8"/>
        <v>0.9</v>
      </c>
      <c r="E77" s="13">
        <v>0.9</v>
      </c>
      <c r="F77" s="101"/>
      <c r="G77" s="101"/>
    </row>
    <row r="78" spans="1:7" x14ac:dyDescent="0.25">
      <c r="A78" s="78"/>
      <c r="B78" s="66" t="s">
        <v>18</v>
      </c>
      <c r="C78" s="77" t="s">
        <v>27</v>
      </c>
      <c r="D78" s="60">
        <f t="shared" si="8"/>
        <v>0.6</v>
      </c>
      <c r="E78" s="13">
        <f>SUM(E79:E80)</f>
        <v>0.6</v>
      </c>
      <c r="F78" s="13"/>
      <c r="G78" s="13"/>
    </row>
    <row r="79" spans="1:7" ht="12.75" customHeight="1" x14ac:dyDescent="0.25">
      <c r="A79" s="92"/>
      <c r="B79" s="61" t="s">
        <v>19</v>
      </c>
      <c r="C79" s="116"/>
      <c r="D79" s="50">
        <f t="shared" si="8"/>
        <v>0.1</v>
      </c>
      <c r="E79" s="14">
        <v>0.1</v>
      </c>
      <c r="F79" s="14"/>
      <c r="G79" s="14"/>
    </row>
    <row r="80" spans="1:7" ht="12.75" customHeight="1" x14ac:dyDescent="0.25">
      <c r="A80" s="92"/>
      <c r="B80" s="61" t="s">
        <v>8</v>
      </c>
      <c r="C80" s="117"/>
      <c r="D80" s="50">
        <f t="shared" si="8"/>
        <v>0.5</v>
      </c>
      <c r="E80" s="14">
        <v>0.5</v>
      </c>
      <c r="F80" s="14"/>
      <c r="G80" s="14"/>
    </row>
    <row r="81" spans="1:7" x14ac:dyDescent="0.25">
      <c r="A81" s="113" t="s">
        <v>40</v>
      </c>
      <c r="B81" s="45" t="s">
        <v>41</v>
      </c>
      <c r="C81" s="46"/>
      <c r="D81" s="47">
        <f t="shared" si="8"/>
        <v>20.9</v>
      </c>
      <c r="E81" s="47">
        <f>SUM(E82+E87+E83)</f>
        <v>20.9</v>
      </c>
      <c r="F81" s="48">
        <f t="shared" ref="F81:G81" si="24">SUM(F82+F87+F83)</f>
        <v>0</v>
      </c>
      <c r="G81" s="48">
        <f t="shared" si="24"/>
        <v>0</v>
      </c>
    </row>
    <row r="82" spans="1:7" x14ac:dyDescent="0.25">
      <c r="A82" s="114"/>
      <c r="B82" s="5" t="s">
        <v>14</v>
      </c>
      <c r="C82" s="57" t="s">
        <v>15</v>
      </c>
      <c r="D82" s="7">
        <f t="shared" ref="D82:D86" si="25">SUM(G82+E82)</f>
        <v>0.2</v>
      </c>
      <c r="E82" s="13">
        <v>0.2</v>
      </c>
      <c r="F82" s="101"/>
      <c r="G82" s="101"/>
    </row>
    <row r="83" spans="1:7" x14ac:dyDescent="0.25">
      <c r="A83" s="114"/>
      <c r="B83" s="66" t="s">
        <v>23</v>
      </c>
      <c r="C83" s="82" t="s">
        <v>26</v>
      </c>
      <c r="D83" s="60">
        <f t="shared" si="25"/>
        <v>14.5</v>
      </c>
      <c r="E83" s="13">
        <f>SUM(E84:E86)</f>
        <v>14.5</v>
      </c>
      <c r="F83" s="13"/>
      <c r="G83" s="13"/>
    </row>
    <row r="84" spans="1:7" ht="12.75" customHeight="1" x14ac:dyDescent="0.25">
      <c r="A84" s="114"/>
      <c r="B84" s="61" t="s">
        <v>19</v>
      </c>
      <c r="C84" s="106"/>
      <c r="D84" s="62">
        <f t="shared" si="25"/>
        <v>0.5</v>
      </c>
      <c r="E84" s="14">
        <v>0.5</v>
      </c>
      <c r="F84" s="101"/>
      <c r="G84" s="14"/>
    </row>
    <row r="85" spans="1:7" ht="12.75" customHeight="1" x14ac:dyDescent="0.25">
      <c r="A85" s="114"/>
      <c r="B85" s="61" t="s">
        <v>20</v>
      </c>
      <c r="C85" s="111"/>
      <c r="D85" s="62">
        <f t="shared" si="25"/>
        <v>10</v>
      </c>
      <c r="E85" s="14">
        <v>10</v>
      </c>
      <c r="F85" s="101"/>
      <c r="G85" s="101"/>
    </row>
    <row r="86" spans="1:7" ht="12.75" customHeight="1" x14ac:dyDescent="0.25">
      <c r="A86" s="114"/>
      <c r="B86" s="61" t="s">
        <v>8</v>
      </c>
      <c r="C86" s="107"/>
      <c r="D86" s="62">
        <f t="shared" si="25"/>
        <v>4</v>
      </c>
      <c r="E86" s="14">
        <f>3+1</f>
        <v>4</v>
      </c>
      <c r="F86" s="101"/>
      <c r="G86" s="101"/>
    </row>
    <row r="87" spans="1:7" x14ac:dyDescent="0.25">
      <c r="A87" s="114"/>
      <c r="B87" s="63" t="s">
        <v>21</v>
      </c>
      <c r="C87" s="70" t="s">
        <v>26</v>
      </c>
      <c r="D87" s="60">
        <f t="shared" si="8"/>
        <v>6.2</v>
      </c>
      <c r="E87" s="13">
        <v>6.2</v>
      </c>
      <c r="F87" s="13"/>
      <c r="G87" s="13"/>
    </row>
    <row r="88" spans="1:7" x14ac:dyDescent="0.25">
      <c r="A88" s="113" t="s">
        <v>42</v>
      </c>
      <c r="B88" s="45" t="s">
        <v>43</v>
      </c>
      <c r="C88" s="68"/>
      <c r="D88" s="47">
        <f t="shared" si="8"/>
        <v>5.0999999999999996</v>
      </c>
      <c r="E88" s="47">
        <f t="shared" ref="E88:F88" si="26">SUM(E89+E92+E95+E96)</f>
        <v>4.0999999999999996</v>
      </c>
      <c r="F88" s="48">
        <f t="shared" si="26"/>
        <v>0</v>
      </c>
      <c r="G88" s="47">
        <f>SUM(G89+G92+G95+G96)</f>
        <v>1</v>
      </c>
    </row>
    <row r="89" spans="1:7" x14ac:dyDescent="0.25">
      <c r="A89" s="114"/>
      <c r="B89" s="5" t="s">
        <v>23</v>
      </c>
      <c r="C89" s="57" t="s">
        <v>15</v>
      </c>
      <c r="D89" s="7">
        <f t="shared" si="8"/>
        <v>1.9</v>
      </c>
      <c r="E89" s="13">
        <f>SUM(E90:E91)</f>
        <v>1.9</v>
      </c>
      <c r="F89" s="101"/>
      <c r="G89" s="101"/>
    </row>
    <row r="90" spans="1:7" ht="12.75" customHeight="1" x14ac:dyDescent="0.25">
      <c r="A90" s="114"/>
      <c r="B90" s="9" t="s">
        <v>19</v>
      </c>
      <c r="C90" s="123"/>
      <c r="D90" s="14">
        <f t="shared" si="8"/>
        <v>0.9</v>
      </c>
      <c r="E90" s="14">
        <v>0.9</v>
      </c>
      <c r="F90" s="101"/>
      <c r="G90" s="101"/>
    </row>
    <row r="91" spans="1:7" ht="12.75" customHeight="1" x14ac:dyDescent="0.25">
      <c r="A91" s="114"/>
      <c r="B91" s="9" t="s">
        <v>20</v>
      </c>
      <c r="C91" s="124"/>
      <c r="D91" s="14">
        <f t="shared" si="8"/>
        <v>4.9000000000000004</v>
      </c>
      <c r="E91" s="14">
        <v>1</v>
      </c>
      <c r="F91" s="101"/>
      <c r="G91" s="101">
        <v>3.9</v>
      </c>
    </row>
    <row r="92" spans="1:7" x14ac:dyDescent="0.25">
      <c r="A92" s="114"/>
      <c r="B92" s="5" t="s">
        <v>23</v>
      </c>
      <c r="C92" s="54" t="s">
        <v>26</v>
      </c>
      <c r="D92" s="7">
        <f t="shared" si="8"/>
        <v>3</v>
      </c>
      <c r="E92" s="13">
        <f>SUM(E93:E94)</f>
        <v>2</v>
      </c>
      <c r="F92" s="13"/>
      <c r="G92" s="13">
        <f t="shared" ref="G92" si="27">SUM(G93:G94)</f>
        <v>1</v>
      </c>
    </row>
    <row r="93" spans="1:7" ht="12.75" customHeight="1" x14ac:dyDescent="0.25">
      <c r="A93" s="114"/>
      <c r="B93" s="9" t="s">
        <v>19</v>
      </c>
      <c r="C93" s="108"/>
      <c r="D93" s="14">
        <f t="shared" si="8"/>
        <v>0.4</v>
      </c>
      <c r="E93" s="14">
        <v>0.4</v>
      </c>
      <c r="F93" s="14"/>
      <c r="G93" s="14"/>
    </row>
    <row r="94" spans="1:7" ht="12.75" customHeight="1" x14ac:dyDescent="0.25">
      <c r="A94" s="114"/>
      <c r="B94" s="9" t="s">
        <v>20</v>
      </c>
      <c r="C94" s="109"/>
      <c r="D94" s="14">
        <f t="shared" si="8"/>
        <v>2.6</v>
      </c>
      <c r="E94" s="14">
        <v>1.6</v>
      </c>
      <c r="F94" s="14"/>
      <c r="G94" s="14">
        <v>1</v>
      </c>
    </row>
    <row r="95" spans="1:7" x14ac:dyDescent="0.25">
      <c r="A95" s="114"/>
      <c r="B95" s="11" t="s">
        <v>21</v>
      </c>
      <c r="C95" s="54" t="s">
        <v>26</v>
      </c>
      <c r="D95" s="7">
        <f t="shared" si="8"/>
        <v>0.1</v>
      </c>
      <c r="E95" s="7">
        <v>0.1</v>
      </c>
      <c r="F95" s="20"/>
      <c r="G95" s="20"/>
    </row>
    <row r="96" spans="1:7" x14ac:dyDescent="0.25">
      <c r="A96" s="78"/>
      <c r="B96" s="5" t="s">
        <v>14</v>
      </c>
      <c r="C96" s="77" t="s">
        <v>27</v>
      </c>
      <c r="D96" s="7">
        <f t="shared" ref="D96" si="28">SUM(G96+E96)</f>
        <v>0.1</v>
      </c>
      <c r="E96" s="7">
        <v>0.1</v>
      </c>
      <c r="F96" s="20"/>
      <c r="G96" s="20"/>
    </row>
    <row r="97" spans="1:7" x14ac:dyDescent="0.25">
      <c r="A97" s="113" t="s">
        <v>44</v>
      </c>
      <c r="B97" s="45" t="s">
        <v>45</v>
      </c>
      <c r="C97" s="75"/>
      <c r="D97" s="47">
        <f t="shared" si="8"/>
        <v>64</v>
      </c>
      <c r="E97" s="47">
        <f>SUM(E98+E102+E105+E101)</f>
        <v>34.299999999999997</v>
      </c>
      <c r="F97" s="48">
        <f>SUM(F98+F102+F105)</f>
        <v>0</v>
      </c>
      <c r="G97" s="47">
        <f>SUM(G98+G102+G105+G101)</f>
        <v>29.7</v>
      </c>
    </row>
    <row r="98" spans="1:7" x14ac:dyDescent="0.25">
      <c r="A98" s="114"/>
      <c r="B98" s="66" t="s">
        <v>23</v>
      </c>
      <c r="C98" s="81" t="s">
        <v>15</v>
      </c>
      <c r="D98" s="7">
        <f t="shared" ref="D98:D100" si="29">SUM(G98+E98)</f>
        <v>12.8</v>
      </c>
      <c r="E98" s="7">
        <f>SUM(E99:E100)</f>
        <v>0.8</v>
      </c>
      <c r="F98" s="7"/>
      <c r="G98" s="7">
        <f t="shared" ref="G98" si="30">SUM(G99:G100)</f>
        <v>12</v>
      </c>
    </row>
    <row r="99" spans="1:7" ht="12.75" customHeight="1" x14ac:dyDescent="0.25">
      <c r="A99" s="114"/>
      <c r="B99" s="9" t="s">
        <v>19</v>
      </c>
      <c r="C99" s="118"/>
      <c r="D99" s="14">
        <f t="shared" si="29"/>
        <v>0.8</v>
      </c>
      <c r="E99" s="14">
        <v>0.8</v>
      </c>
      <c r="F99" s="20"/>
      <c r="G99" s="20"/>
    </row>
    <row r="100" spans="1:7" ht="12.75" customHeight="1" x14ac:dyDescent="0.25">
      <c r="A100" s="114"/>
      <c r="B100" s="9" t="s">
        <v>20</v>
      </c>
      <c r="C100" s="119"/>
      <c r="D100" s="14">
        <f t="shared" si="29"/>
        <v>12</v>
      </c>
      <c r="E100" s="14"/>
      <c r="F100" s="20"/>
      <c r="G100" s="20">
        <v>12</v>
      </c>
    </row>
    <row r="101" spans="1:7" ht="26.25" x14ac:dyDescent="0.25">
      <c r="A101" s="114"/>
      <c r="B101" s="16" t="s">
        <v>142</v>
      </c>
      <c r="C101" s="97" t="s">
        <v>24</v>
      </c>
      <c r="D101" s="89">
        <f t="shared" ref="D101" si="31">SUM(G101+E101)</f>
        <v>5.8</v>
      </c>
      <c r="E101" s="89"/>
      <c r="F101" s="89"/>
      <c r="G101" s="89">
        <v>5.8</v>
      </c>
    </row>
    <row r="102" spans="1:7" x14ac:dyDescent="0.25">
      <c r="A102" s="114"/>
      <c r="B102" s="66" t="s">
        <v>23</v>
      </c>
      <c r="C102" s="81" t="s">
        <v>26</v>
      </c>
      <c r="D102" s="60">
        <f t="shared" ref="D102:D104" si="32">SUM(G102+E102)</f>
        <v>44.1</v>
      </c>
      <c r="E102" s="7">
        <f>SUM(E103:E104)</f>
        <v>32.200000000000003</v>
      </c>
      <c r="F102" s="7"/>
      <c r="G102" s="7">
        <f t="shared" ref="G102" si="33">SUM(G103:G104)</f>
        <v>11.9</v>
      </c>
    </row>
    <row r="103" spans="1:7" ht="12.75" customHeight="1" x14ac:dyDescent="0.25">
      <c r="A103" s="114"/>
      <c r="B103" s="9" t="s">
        <v>19</v>
      </c>
      <c r="C103" s="80"/>
      <c r="D103" s="14">
        <f t="shared" si="32"/>
        <v>1.1000000000000001</v>
      </c>
      <c r="E103" s="14">
        <v>1.1000000000000001</v>
      </c>
      <c r="F103" s="20"/>
      <c r="G103" s="20"/>
    </row>
    <row r="104" spans="1:7" ht="12.75" customHeight="1" x14ac:dyDescent="0.25">
      <c r="A104" s="114"/>
      <c r="B104" s="9" t="s">
        <v>20</v>
      </c>
      <c r="C104" s="80"/>
      <c r="D104" s="14">
        <f t="shared" si="32"/>
        <v>43</v>
      </c>
      <c r="E104" s="14">
        <v>31.1</v>
      </c>
      <c r="F104" s="20"/>
      <c r="G104" s="20">
        <v>11.9</v>
      </c>
    </row>
    <row r="105" spans="1:7" x14ac:dyDescent="0.25">
      <c r="A105" s="114"/>
      <c r="B105" s="11" t="s">
        <v>21</v>
      </c>
      <c r="C105" s="82" t="s">
        <v>26</v>
      </c>
      <c r="D105" s="7">
        <f t="shared" si="8"/>
        <v>1.3</v>
      </c>
      <c r="E105" s="7">
        <v>1.3</v>
      </c>
      <c r="F105" s="20"/>
      <c r="G105" s="20"/>
    </row>
    <row r="106" spans="1:7" x14ac:dyDescent="0.25">
      <c r="A106" s="113" t="s">
        <v>46</v>
      </c>
      <c r="B106" s="45" t="s">
        <v>47</v>
      </c>
      <c r="C106" s="46"/>
      <c r="D106" s="47">
        <f t="shared" si="8"/>
        <v>26.1</v>
      </c>
      <c r="E106" s="47">
        <f t="shared" ref="E106:F106" si="34">SUM(E107+E113+E110+E114)</f>
        <v>26.1</v>
      </c>
      <c r="F106" s="48">
        <f t="shared" si="34"/>
        <v>0</v>
      </c>
      <c r="G106" s="48">
        <f>SUM(G107+G113+G110+G114)</f>
        <v>0</v>
      </c>
    </row>
    <row r="107" spans="1:7" x14ac:dyDescent="0.25">
      <c r="A107" s="114"/>
      <c r="B107" s="5" t="s">
        <v>23</v>
      </c>
      <c r="C107" s="120" t="s">
        <v>15</v>
      </c>
      <c r="D107" s="7">
        <f t="shared" ref="D107:D112" si="35">SUM(G107+E107)</f>
        <v>8.6999999999999993</v>
      </c>
      <c r="E107" s="7">
        <f>SUM(E108:E109)</f>
        <v>8.6999999999999993</v>
      </c>
      <c r="F107" s="7"/>
      <c r="G107" s="7"/>
    </row>
    <row r="108" spans="1:7" ht="12.75" customHeight="1" x14ac:dyDescent="0.25">
      <c r="A108" s="114"/>
      <c r="B108" s="9" t="s">
        <v>19</v>
      </c>
      <c r="C108" s="121"/>
      <c r="D108" s="14">
        <f t="shared" si="35"/>
        <v>0.7</v>
      </c>
      <c r="E108" s="14">
        <v>0.7</v>
      </c>
      <c r="F108" s="7"/>
      <c r="G108" s="7"/>
    </row>
    <row r="109" spans="1:7" ht="12.75" customHeight="1" x14ac:dyDescent="0.25">
      <c r="A109" s="114"/>
      <c r="B109" s="9" t="s">
        <v>20</v>
      </c>
      <c r="C109" s="121"/>
      <c r="D109" s="14">
        <f t="shared" si="35"/>
        <v>8</v>
      </c>
      <c r="E109" s="14">
        <v>8</v>
      </c>
      <c r="F109" s="7"/>
      <c r="G109" s="7"/>
    </row>
    <row r="110" spans="1:7" x14ac:dyDescent="0.25">
      <c r="A110" s="114"/>
      <c r="B110" s="66" t="s">
        <v>23</v>
      </c>
      <c r="C110" s="81" t="s">
        <v>26</v>
      </c>
      <c r="D110" s="60">
        <f t="shared" si="35"/>
        <v>15.3</v>
      </c>
      <c r="E110" s="7">
        <f>SUM(E111:E112)</f>
        <v>15.3</v>
      </c>
      <c r="F110" s="7"/>
      <c r="G110" s="7"/>
    </row>
    <row r="111" spans="1:7" ht="12.75" customHeight="1" x14ac:dyDescent="0.25">
      <c r="A111" s="114"/>
      <c r="B111" s="9" t="s">
        <v>19</v>
      </c>
      <c r="C111" s="80"/>
      <c r="D111" s="14">
        <f t="shared" si="35"/>
        <v>0.3</v>
      </c>
      <c r="E111" s="14">
        <v>0.3</v>
      </c>
      <c r="F111" s="20"/>
      <c r="G111" s="20"/>
    </row>
    <row r="112" spans="1:7" ht="12.75" customHeight="1" x14ac:dyDescent="0.25">
      <c r="A112" s="114"/>
      <c r="B112" s="9" t="s">
        <v>20</v>
      </c>
      <c r="C112" s="80"/>
      <c r="D112" s="14">
        <f t="shared" si="35"/>
        <v>15</v>
      </c>
      <c r="E112" s="14">
        <v>15</v>
      </c>
      <c r="F112" s="20"/>
      <c r="G112" s="20"/>
    </row>
    <row r="113" spans="1:7" x14ac:dyDescent="0.25">
      <c r="A113" s="114"/>
      <c r="B113" s="11" t="s">
        <v>21</v>
      </c>
      <c r="C113" s="82" t="s">
        <v>26</v>
      </c>
      <c r="D113" s="7">
        <f t="shared" si="8"/>
        <v>2</v>
      </c>
      <c r="E113" s="7">
        <v>2</v>
      </c>
      <c r="F113" s="20"/>
      <c r="G113" s="20"/>
    </row>
    <row r="114" spans="1:7" x14ac:dyDescent="0.25">
      <c r="A114" s="78"/>
      <c r="B114" s="5" t="s">
        <v>14</v>
      </c>
      <c r="C114" s="77" t="s">
        <v>27</v>
      </c>
      <c r="D114" s="7">
        <f t="shared" ref="D114" si="36">SUM(G114+E114)</f>
        <v>0.1</v>
      </c>
      <c r="E114" s="7">
        <v>0.1</v>
      </c>
      <c r="F114" s="20"/>
      <c r="G114" s="20"/>
    </row>
    <row r="115" spans="1:7" x14ac:dyDescent="0.25">
      <c r="A115" s="113" t="s">
        <v>48</v>
      </c>
      <c r="B115" s="45" t="s">
        <v>49</v>
      </c>
      <c r="C115" s="46"/>
      <c r="D115" s="47">
        <f t="shared" si="8"/>
        <v>2</v>
      </c>
      <c r="E115" s="47">
        <f t="shared" ref="E115:F115" si="37">SUM(E116:E119)</f>
        <v>2</v>
      </c>
      <c r="F115" s="48">
        <f t="shared" si="37"/>
        <v>0</v>
      </c>
      <c r="G115" s="48">
        <f>SUM(G116:G119)</f>
        <v>0</v>
      </c>
    </row>
    <row r="116" spans="1:7" x14ac:dyDescent="0.25">
      <c r="A116" s="114"/>
      <c r="B116" s="5" t="s">
        <v>14</v>
      </c>
      <c r="C116" s="57" t="s">
        <v>15</v>
      </c>
      <c r="D116" s="7">
        <f t="shared" si="8"/>
        <v>0.5</v>
      </c>
      <c r="E116" s="7">
        <v>0.5</v>
      </c>
      <c r="F116" s="20"/>
      <c r="G116" s="20"/>
    </row>
    <row r="117" spans="1:7" x14ac:dyDescent="0.25">
      <c r="A117" s="114"/>
      <c r="B117" s="5" t="s">
        <v>14</v>
      </c>
      <c r="C117" s="54" t="s">
        <v>26</v>
      </c>
      <c r="D117" s="7">
        <f t="shared" ref="D117" si="38">SUM(G117+E117)</f>
        <v>0.2</v>
      </c>
      <c r="E117" s="7">
        <v>0.2</v>
      </c>
      <c r="F117" s="7"/>
      <c r="G117" s="7"/>
    </row>
    <row r="118" spans="1:7" x14ac:dyDescent="0.25">
      <c r="A118" s="114"/>
      <c r="B118" s="11" t="s">
        <v>21</v>
      </c>
      <c r="C118" s="82" t="s">
        <v>26</v>
      </c>
      <c r="D118" s="7">
        <f t="shared" si="8"/>
        <v>1.2</v>
      </c>
      <c r="E118" s="7">
        <v>1.2</v>
      </c>
      <c r="F118" s="20"/>
      <c r="G118" s="20"/>
    </row>
    <row r="119" spans="1:7" x14ac:dyDescent="0.25">
      <c r="A119" s="78"/>
      <c r="B119" s="5" t="s">
        <v>14</v>
      </c>
      <c r="C119" s="77" t="s">
        <v>27</v>
      </c>
      <c r="D119" s="7">
        <f t="shared" si="8"/>
        <v>0.1</v>
      </c>
      <c r="E119" s="7">
        <v>0.1</v>
      </c>
      <c r="F119" s="20"/>
      <c r="G119" s="20"/>
    </row>
    <row r="120" spans="1:7" x14ac:dyDescent="0.25">
      <c r="A120" s="113" t="s">
        <v>50</v>
      </c>
      <c r="B120" s="45" t="s">
        <v>51</v>
      </c>
      <c r="C120" s="46"/>
      <c r="D120" s="47">
        <f t="shared" si="8"/>
        <v>18.899999999999999</v>
      </c>
      <c r="E120" s="47">
        <f t="shared" ref="E120:F120" si="39">SUM(E121+E122+E125+E126)</f>
        <v>18.899999999999999</v>
      </c>
      <c r="F120" s="48">
        <f t="shared" si="39"/>
        <v>0</v>
      </c>
      <c r="G120" s="48">
        <f>SUM(G121+G122+G125+G126)</f>
        <v>0</v>
      </c>
    </row>
    <row r="121" spans="1:7" x14ac:dyDescent="0.25">
      <c r="A121" s="114"/>
      <c r="B121" s="5" t="s">
        <v>14</v>
      </c>
      <c r="C121" s="79" t="s">
        <v>15</v>
      </c>
      <c r="D121" s="7">
        <f t="shared" ref="D121" si="40">SUM(G121+E121)</f>
        <v>0.6</v>
      </c>
      <c r="E121" s="7">
        <v>0.6</v>
      </c>
      <c r="F121" s="20"/>
      <c r="G121" s="20"/>
    </row>
    <row r="122" spans="1:7" x14ac:dyDescent="0.25">
      <c r="A122" s="114"/>
      <c r="B122" s="5" t="s">
        <v>23</v>
      </c>
      <c r="C122" s="54" t="s">
        <v>26</v>
      </c>
      <c r="D122" s="7">
        <f t="shared" si="8"/>
        <v>17.2</v>
      </c>
      <c r="E122" s="7">
        <f>SUM(E123:E124)</f>
        <v>17.2</v>
      </c>
      <c r="F122" s="7"/>
      <c r="G122" s="7"/>
    </row>
    <row r="123" spans="1:7" ht="12.75" customHeight="1" x14ac:dyDescent="0.25">
      <c r="A123" s="114"/>
      <c r="B123" s="9" t="s">
        <v>19</v>
      </c>
      <c r="C123" s="108"/>
      <c r="D123" s="14">
        <f t="shared" si="8"/>
        <v>0.2</v>
      </c>
      <c r="E123" s="14">
        <v>0.2</v>
      </c>
      <c r="F123" s="14"/>
      <c r="G123" s="14"/>
    </row>
    <row r="124" spans="1:7" ht="12.75" customHeight="1" x14ac:dyDescent="0.25">
      <c r="A124" s="114"/>
      <c r="B124" s="9" t="s">
        <v>20</v>
      </c>
      <c r="C124" s="109"/>
      <c r="D124" s="14">
        <f t="shared" si="8"/>
        <v>17</v>
      </c>
      <c r="E124" s="14">
        <v>17</v>
      </c>
      <c r="F124" s="14"/>
      <c r="G124" s="14"/>
    </row>
    <row r="125" spans="1:7" x14ac:dyDescent="0.25">
      <c r="A125" s="114"/>
      <c r="B125" s="11" t="s">
        <v>21</v>
      </c>
      <c r="C125" s="54" t="s">
        <v>26</v>
      </c>
      <c r="D125" s="7">
        <f t="shared" si="8"/>
        <v>0.9</v>
      </c>
      <c r="E125" s="7">
        <v>0.9</v>
      </c>
      <c r="F125" s="20"/>
      <c r="G125" s="20"/>
    </row>
    <row r="126" spans="1:7" x14ac:dyDescent="0.25">
      <c r="A126" s="78"/>
      <c r="B126" s="5" t="s">
        <v>14</v>
      </c>
      <c r="C126" s="77" t="s">
        <v>27</v>
      </c>
      <c r="D126" s="7">
        <f t="shared" si="8"/>
        <v>0.2</v>
      </c>
      <c r="E126" s="7">
        <v>0.2</v>
      </c>
      <c r="F126" s="20"/>
      <c r="G126" s="20"/>
    </row>
    <row r="127" spans="1:7" x14ac:dyDescent="0.25">
      <c r="A127" s="113" t="s">
        <v>52</v>
      </c>
      <c r="B127" s="45" t="s">
        <v>53</v>
      </c>
      <c r="C127" s="46"/>
      <c r="D127" s="47">
        <f t="shared" si="8"/>
        <v>37.200000000000003</v>
      </c>
      <c r="E127" s="47">
        <f>SUM(E128+E129+E133)</f>
        <v>26.4</v>
      </c>
      <c r="F127" s="48">
        <f>SUM(F128+F129+F133)</f>
        <v>0</v>
      </c>
      <c r="G127" s="47">
        <f>SUM(G128+G129+G133)</f>
        <v>10.8</v>
      </c>
    </row>
    <row r="128" spans="1:7" x14ac:dyDescent="0.25">
      <c r="A128" s="114"/>
      <c r="B128" s="5" t="s">
        <v>14</v>
      </c>
      <c r="C128" s="79" t="s">
        <v>15</v>
      </c>
      <c r="D128" s="7">
        <f t="shared" ref="D128" si="41">SUM(G128+E128)</f>
        <v>0.6</v>
      </c>
      <c r="E128" s="7">
        <v>0.6</v>
      </c>
      <c r="F128" s="20"/>
      <c r="G128" s="20"/>
    </row>
    <row r="129" spans="1:7" x14ac:dyDescent="0.25">
      <c r="A129" s="114"/>
      <c r="B129" s="5" t="s">
        <v>23</v>
      </c>
      <c r="C129" s="54" t="s">
        <v>26</v>
      </c>
      <c r="D129" s="7">
        <f t="shared" si="8"/>
        <v>34.200000000000003</v>
      </c>
      <c r="E129" s="7">
        <f>SUM(E130:E132)</f>
        <v>23.4</v>
      </c>
      <c r="F129" s="7"/>
      <c r="G129" s="7">
        <f t="shared" ref="G129" si="42">SUM(G130:G132)</f>
        <v>10.8</v>
      </c>
    </row>
    <row r="130" spans="1:7" ht="12.75" customHeight="1" x14ac:dyDescent="0.25">
      <c r="A130" s="114"/>
      <c r="B130" s="9" t="s">
        <v>19</v>
      </c>
      <c r="C130" s="108"/>
      <c r="D130" s="14">
        <f t="shared" si="8"/>
        <v>0.4</v>
      </c>
      <c r="E130" s="14">
        <v>0.4</v>
      </c>
      <c r="F130" s="14"/>
      <c r="G130" s="14"/>
    </row>
    <row r="131" spans="1:7" ht="12.75" customHeight="1" x14ac:dyDescent="0.25">
      <c r="A131" s="114"/>
      <c r="B131" s="9" t="s">
        <v>20</v>
      </c>
      <c r="C131" s="112"/>
      <c r="D131" s="14">
        <f t="shared" si="8"/>
        <v>30.8</v>
      </c>
      <c r="E131" s="14">
        <v>20</v>
      </c>
      <c r="F131" s="14"/>
      <c r="G131" s="14">
        <f>0.8+10</f>
        <v>10.8</v>
      </c>
    </row>
    <row r="132" spans="1:7" ht="12.75" customHeight="1" x14ac:dyDescent="0.25">
      <c r="A132" s="114"/>
      <c r="B132" s="9" t="s">
        <v>8</v>
      </c>
      <c r="C132" s="109"/>
      <c r="D132" s="14">
        <f t="shared" si="8"/>
        <v>3</v>
      </c>
      <c r="E132" s="14">
        <v>3</v>
      </c>
      <c r="F132" s="14"/>
      <c r="G132" s="14"/>
    </row>
    <row r="133" spans="1:7" x14ac:dyDescent="0.25">
      <c r="A133" s="114"/>
      <c r="B133" s="11" t="s">
        <v>21</v>
      </c>
      <c r="C133" s="54" t="s">
        <v>26</v>
      </c>
      <c r="D133" s="7">
        <f t="shared" si="8"/>
        <v>2.4</v>
      </c>
      <c r="E133" s="7">
        <v>2.4</v>
      </c>
      <c r="F133" s="20"/>
      <c r="G133" s="20"/>
    </row>
    <row r="134" spans="1:7" x14ac:dyDescent="0.25">
      <c r="A134" s="113" t="s">
        <v>54</v>
      </c>
      <c r="B134" s="49" t="s">
        <v>55</v>
      </c>
      <c r="D134" s="47">
        <f t="shared" si="8"/>
        <v>39.6</v>
      </c>
      <c r="E134" s="47">
        <f>SUM(E135+E138)</f>
        <v>39.6</v>
      </c>
      <c r="F134" s="48">
        <f>SUM(F135)</f>
        <v>0</v>
      </c>
      <c r="G134" s="48">
        <f>SUM(G135+G138)</f>
        <v>0</v>
      </c>
    </row>
    <row r="135" spans="1:7" x14ac:dyDescent="0.25">
      <c r="A135" s="114"/>
      <c r="B135" s="5" t="s">
        <v>23</v>
      </c>
      <c r="C135" s="57" t="s">
        <v>22</v>
      </c>
      <c r="D135" s="7">
        <f t="shared" si="8"/>
        <v>39</v>
      </c>
      <c r="E135" s="7">
        <f>SUM(E136:E137)</f>
        <v>39</v>
      </c>
      <c r="F135" s="7"/>
      <c r="G135" s="7"/>
    </row>
    <row r="136" spans="1:7" ht="12.75" customHeight="1" x14ac:dyDescent="0.25">
      <c r="A136" s="114"/>
      <c r="B136" s="9" t="s">
        <v>19</v>
      </c>
      <c r="C136" s="108"/>
      <c r="D136" s="14">
        <f t="shared" si="8"/>
        <v>9</v>
      </c>
      <c r="E136" s="14">
        <v>9</v>
      </c>
      <c r="F136" s="15"/>
      <c r="G136" s="15"/>
    </row>
    <row r="137" spans="1:7" ht="12.75" customHeight="1" x14ac:dyDescent="0.25">
      <c r="A137" s="114"/>
      <c r="B137" s="9" t="s">
        <v>20</v>
      </c>
      <c r="C137" s="109"/>
      <c r="D137" s="14">
        <f t="shared" si="8"/>
        <v>30</v>
      </c>
      <c r="E137" s="14">
        <v>30</v>
      </c>
      <c r="F137" s="15"/>
      <c r="G137" s="14"/>
    </row>
    <row r="138" spans="1:7" ht="15" customHeight="1" x14ac:dyDescent="0.25">
      <c r="A138" s="115"/>
      <c r="B138" s="11" t="s">
        <v>21</v>
      </c>
      <c r="C138" s="6"/>
      <c r="D138" s="7">
        <f t="shared" ref="D138" si="43">SUM(G138+E138)</f>
        <v>0.6</v>
      </c>
      <c r="E138" s="7">
        <v>0.6</v>
      </c>
      <c r="F138" s="20"/>
      <c r="G138" s="21"/>
    </row>
    <row r="139" spans="1:7" x14ac:dyDescent="0.25">
      <c r="A139" s="113" t="s">
        <v>56</v>
      </c>
      <c r="B139" s="49" t="s">
        <v>57</v>
      </c>
      <c r="C139" s="57"/>
      <c r="D139" s="47">
        <f t="shared" ref="D139:D175" si="44">SUM(G139+E139)</f>
        <v>23.3</v>
      </c>
      <c r="E139" s="47">
        <f>SUM(E140)</f>
        <v>23.3</v>
      </c>
      <c r="F139" s="48">
        <f>SUM(F140:F140)</f>
        <v>0</v>
      </c>
      <c r="G139" s="48">
        <f>SUM(G140:G140)</f>
        <v>0</v>
      </c>
    </row>
    <row r="140" spans="1:7" x14ac:dyDescent="0.25">
      <c r="A140" s="114"/>
      <c r="B140" s="5" t="s">
        <v>23</v>
      </c>
      <c r="C140" s="79" t="s">
        <v>22</v>
      </c>
      <c r="D140" s="7">
        <f t="shared" si="44"/>
        <v>23.3</v>
      </c>
      <c r="E140" s="7">
        <f>SUM(E141:E142)</f>
        <v>23.3</v>
      </c>
      <c r="F140" s="7"/>
      <c r="G140" s="7"/>
    </row>
    <row r="141" spans="1:7" ht="12.75" customHeight="1" x14ac:dyDescent="0.25">
      <c r="A141" s="114"/>
      <c r="B141" s="9" t="s">
        <v>19</v>
      </c>
      <c r="C141" s="108"/>
      <c r="D141" s="14">
        <f t="shared" si="44"/>
        <v>3.3</v>
      </c>
      <c r="E141" s="14">
        <v>3.3</v>
      </c>
      <c r="F141" s="15"/>
      <c r="G141" s="15"/>
    </row>
    <row r="142" spans="1:7" ht="12.75" customHeight="1" x14ac:dyDescent="0.25">
      <c r="A142" s="115"/>
      <c r="B142" s="9" t="s">
        <v>20</v>
      </c>
      <c r="C142" s="109"/>
      <c r="D142" s="14">
        <f t="shared" si="44"/>
        <v>20</v>
      </c>
      <c r="E142" s="14">
        <v>20</v>
      </c>
      <c r="F142" s="15"/>
      <c r="G142" s="14"/>
    </row>
    <row r="143" spans="1:7" x14ac:dyDescent="0.25">
      <c r="A143" s="134" t="s">
        <v>58</v>
      </c>
      <c r="B143" s="49" t="s">
        <v>59</v>
      </c>
      <c r="C143" s="57"/>
      <c r="D143" s="47">
        <f t="shared" si="44"/>
        <v>37.200000000000003</v>
      </c>
      <c r="E143" s="47">
        <f>SUM(E144+E148)</f>
        <v>6.8000000000000007</v>
      </c>
      <c r="F143" s="48">
        <f>SUM(F144+F148)</f>
        <v>0</v>
      </c>
      <c r="G143" s="47">
        <f>SUM(G144+G148)</f>
        <v>30.4</v>
      </c>
    </row>
    <row r="144" spans="1:7" x14ac:dyDescent="0.25">
      <c r="A144" s="134"/>
      <c r="B144" s="5" t="s">
        <v>23</v>
      </c>
      <c r="C144" s="79" t="s">
        <v>22</v>
      </c>
      <c r="D144" s="7">
        <f t="shared" si="44"/>
        <v>33.699999999999996</v>
      </c>
      <c r="E144" s="7">
        <f t="shared" ref="E144" si="45">SUM(E145:E147)</f>
        <v>3.3000000000000003</v>
      </c>
      <c r="F144" s="7"/>
      <c r="G144" s="7">
        <f>SUM(G145:G147)</f>
        <v>30.4</v>
      </c>
    </row>
    <row r="145" spans="1:7" ht="12.75" customHeight="1" x14ac:dyDescent="0.25">
      <c r="A145" s="134"/>
      <c r="B145" s="9" t="s">
        <v>19</v>
      </c>
      <c r="C145" s="108"/>
      <c r="D145" s="14">
        <f t="shared" si="44"/>
        <v>2.2000000000000002</v>
      </c>
      <c r="E145" s="14">
        <v>2.2000000000000002</v>
      </c>
      <c r="F145" s="15"/>
      <c r="G145" s="15"/>
    </row>
    <row r="146" spans="1:7" ht="12.75" customHeight="1" x14ac:dyDescent="0.25">
      <c r="A146" s="134"/>
      <c r="B146" s="9" t="s">
        <v>20</v>
      </c>
      <c r="C146" s="112"/>
      <c r="D146" s="14">
        <f t="shared" si="44"/>
        <v>30.4</v>
      </c>
      <c r="E146" s="14"/>
      <c r="F146" s="15"/>
      <c r="G146" s="14">
        <f>30+0.4</f>
        <v>30.4</v>
      </c>
    </row>
    <row r="147" spans="1:7" ht="12.75" customHeight="1" x14ac:dyDescent="0.25">
      <c r="A147" s="134"/>
      <c r="B147" s="9" t="s">
        <v>8</v>
      </c>
      <c r="C147" s="109"/>
      <c r="D147" s="14">
        <f t="shared" si="44"/>
        <v>1.1000000000000001</v>
      </c>
      <c r="E147" s="14">
        <f>1.1</f>
        <v>1.1000000000000001</v>
      </c>
      <c r="F147" s="15"/>
      <c r="G147" s="14"/>
    </row>
    <row r="148" spans="1:7" x14ac:dyDescent="0.25">
      <c r="A148" s="134"/>
      <c r="B148" s="11" t="s">
        <v>21</v>
      </c>
      <c r="C148" s="6"/>
      <c r="D148" s="7">
        <f t="shared" si="44"/>
        <v>3.5</v>
      </c>
      <c r="E148" s="13">
        <v>3.5</v>
      </c>
      <c r="F148" s="101"/>
      <c r="G148" s="102"/>
    </row>
    <row r="149" spans="1:7" x14ac:dyDescent="0.25">
      <c r="A149" s="113" t="s">
        <v>60</v>
      </c>
      <c r="B149" s="49" t="s">
        <v>61</v>
      </c>
      <c r="C149" s="57"/>
      <c r="D149" s="47">
        <f t="shared" si="44"/>
        <v>48</v>
      </c>
      <c r="E149" s="47">
        <f>SUM(E150+E154)</f>
        <v>48</v>
      </c>
      <c r="F149" s="48">
        <f>SUM(F150+F154)</f>
        <v>0</v>
      </c>
      <c r="G149" s="48">
        <f>SUM(G150+G154)</f>
        <v>0</v>
      </c>
    </row>
    <row r="150" spans="1:7" x14ac:dyDescent="0.25">
      <c r="A150" s="114"/>
      <c r="B150" s="5" t="s">
        <v>23</v>
      </c>
      <c r="C150" s="79" t="s">
        <v>22</v>
      </c>
      <c r="D150" s="7">
        <f>SUM(G150+E150)</f>
        <v>36.6</v>
      </c>
      <c r="E150" s="13">
        <f>SUM(E151:E153)</f>
        <v>36.6</v>
      </c>
      <c r="F150" s="13"/>
      <c r="G150" s="13"/>
    </row>
    <row r="151" spans="1:7" ht="12.75" customHeight="1" x14ac:dyDescent="0.25">
      <c r="A151" s="114"/>
      <c r="B151" s="9" t="s">
        <v>19</v>
      </c>
      <c r="C151" s="108"/>
      <c r="D151" s="14">
        <f>SUM(G151+E151)</f>
        <v>5.0999999999999996</v>
      </c>
      <c r="E151" s="14">
        <v>5.0999999999999996</v>
      </c>
      <c r="F151" s="15"/>
      <c r="G151" s="15"/>
    </row>
    <row r="152" spans="1:7" ht="12.75" customHeight="1" x14ac:dyDescent="0.25">
      <c r="A152" s="114"/>
      <c r="B152" s="9" t="s">
        <v>20</v>
      </c>
      <c r="C152" s="112"/>
      <c r="D152" s="14">
        <f>SUM(G152+E152)</f>
        <v>30</v>
      </c>
      <c r="E152" s="14">
        <v>30</v>
      </c>
      <c r="F152" s="15"/>
      <c r="G152" s="14"/>
    </row>
    <row r="153" spans="1:7" ht="12.75" customHeight="1" x14ac:dyDescent="0.25">
      <c r="A153" s="114"/>
      <c r="B153" s="9" t="s">
        <v>8</v>
      </c>
      <c r="C153" s="109"/>
      <c r="D153" s="14">
        <f>SUM(G153+E153)</f>
        <v>1.5</v>
      </c>
      <c r="E153" s="14">
        <v>1.5</v>
      </c>
      <c r="F153" s="15"/>
      <c r="G153" s="14"/>
    </row>
    <row r="154" spans="1:7" ht="15" customHeight="1" x14ac:dyDescent="0.25">
      <c r="A154" s="115"/>
      <c r="B154" s="11" t="s">
        <v>21</v>
      </c>
      <c r="C154" s="6"/>
      <c r="D154" s="7">
        <f t="shared" ref="D154" si="46">SUM(G154+E154)</f>
        <v>11.4</v>
      </c>
      <c r="E154" s="13">
        <v>11.4</v>
      </c>
      <c r="F154" s="101"/>
      <c r="G154" s="13"/>
    </row>
    <row r="155" spans="1:7" x14ac:dyDescent="0.25">
      <c r="A155" s="134" t="s">
        <v>62</v>
      </c>
      <c r="B155" s="49" t="s">
        <v>63</v>
      </c>
      <c r="C155" s="57"/>
      <c r="D155" s="47">
        <f t="shared" si="44"/>
        <v>40.5</v>
      </c>
      <c r="E155" s="47">
        <f>SUM(E156)</f>
        <v>29</v>
      </c>
      <c r="F155" s="48">
        <f>SUM(F156)</f>
        <v>0</v>
      </c>
      <c r="G155" s="47">
        <f>SUM(G156)</f>
        <v>11.5</v>
      </c>
    </row>
    <row r="156" spans="1:7" x14ac:dyDescent="0.25">
      <c r="A156" s="134"/>
      <c r="B156" s="5" t="s">
        <v>23</v>
      </c>
      <c r="C156" s="79" t="s">
        <v>22</v>
      </c>
      <c r="D156" s="7">
        <f t="shared" si="44"/>
        <v>40.5</v>
      </c>
      <c r="E156" s="13">
        <f>SUM(E157:E158)</f>
        <v>29</v>
      </c>
      <c r="F156" s="13"/>
      <c r="G156" s="13">
        <f t="shared" ref="G156" si="47">SUM(G157:G158)</f>
        <v>11.5</v>
      </c>
    </row>
    <row r="157" spans="1:7" ht="12.75" customHeight="1" x14ac:dyDescent="0.25">
      <c r="A157" s="134"/>
      <c r="B157" s="9" t="s">
        <v>19</v>
      </c>
      <c r="C157" s="108"/>
      <c r="D157" s="14">
        <f t="shared" si="44"/>
        <v>0.5</v>
      </c>
      <c r="E157" s="14">
        <v>0.5</v>
      </c>
      <c r="F157" s="15"/>
      <c r="G157" s="15"/>
    </row>
    <row r="158" spans="1:7" ht="12.75" customHeight="1" x14ac:dyDescent="0.25">
      <c r="A158" s="134"/>
      <c r="B158" s="9" t="s">
        <v>20</v>
      </c>
      <c r="C158" s="109"/>
      <c r="D158" s="14">
        <f t="shared" si="44"/>
        <v>40</v>
      </c>
      <c r="E158" s="14">
        <v>28.5</v>
      </c>
      <c r="F158" s="15"/>
      <c r="G158" s="14">
        <v>11.5</v>
      </c>
    </row>
    <row r="159" spans="1:7" x14ac:dyDescent="0.25">
      <c r="A159" s="134" t="s">
        <v>64</v>
      </c>
      <c r="B159" s="49" t="s">
        <v>65</v>
      </c>
      <c r="C159" s="57"/>
      <c r="D159" s="47">
        <f t="shared" si="44"/>
        <v>49.7</v>
      </c>
      <c r="E159" s="47">
        <f>SUM(E160+E164)</f>
        <v>10</v>
      </c>
      <c r="F159" s="48">
        <f>SUM(F160+F164)</f>
        <v>0</v>
      </c>
      <c r="G159" s="47">
        <f>SUM(G160+G164)</f>
        <v>39.700000000000003</v>
      </c>
    </row>
    <row r="160" spans="1:7" x14ac:dyDescent="0.25">
      <c r="A160" s="134"/>
      <c r="B160" s="5" t="s">
        <v>23</v>
      </c>
      <c r="C160" s="79" t="s">
        <v>22</v>
      </c>
      <c r="D160" s="7">
        <f t="shared" si="44"/>
        <v>43.900000000000006</v>
      </c>
      <c r="E160" s="13">
        <f>SUM(E161:E162)</f>
        <v>4.2</v>
      </c>
      <c r="F160" s="13"/>
      <c r="G160" s="13">
        <f t="shared" ref="G160" si="48">SUM(G161:G162)</f>
        <v>39.700000000000003</v>
      </c>
    </row>
    <row r="161" spans="1:7" ht="12.75" customHeight="1" x14ac:dyDescent="0.25">
      <c r="A161" s="134"/>
      <c r="B161" s="9" t="s">
        <v>19</v>
      </c>
      <c r="C161" s="108"/>
      <c r="D161" s="14">
        <f t="shared" si="44"/>
        <v>2.4</v>
      </c>
      <c r="E161" s="14">
        <v>2.4</v>
      </c>
      <c r="F161" s="15"/>
      <c r="G161" s="15"/>
    </row>
    <row r="162" spans="1:7" ht="12.75" customHeight="1" x14ac:dyDescent="0.25">
      <c r="A162" s="134"/>
      <c r="B162" s="9" t="s">
        <v>20</v>
      </c>
      <c r="C162" s="109"/>
      <c r="D162" s="14">
        <f t="shared" si="44"/>
        <v>41.5</v>
      </c>
      <c r="E162" s="14">
        <v>1.8</v>
      </c>
      <c r="F162" s="15"/>
      <c r="G162" s="14">
        <f>38+1.7</f>
        <v>39.700000000000003</v>
      </c>
    </row>
    <row r="163" spans="1:7" ht="12.75" customHeight="1" x14ac:dyDescent="0.25">
      <c r="A163" s="134"/>
      <c r="B163" s="9" t="s">
        <v>8</v>
      </c>
      <c r="C163" s="98"/>
      <c r="D163" s="14">
        <f t="shared" si="44"/>
        <v>0.4</v>
      </c>
      <c r="E163" s="14">
        <v>0.4</v>
      </c>
      <c r="F163" s="15"/>
      <c r="G163" s="14"/>
    </row>
    <row r="164" spans="1:7" x14ac:dyDescent="0.25">
      <c r="A164" s="134"/>
      <c r="B164" s="11" t="s">
        <v>21</v>
      </c>
      <c r="C164" s="6"/>
      <c r="D164" s="7">
        <f t="shared" si="44"/>
        <v>5.8</v>
      </c>
      <c r="E164" s="13">
        <v>5.8</v>
      </c>
      <c r="F164" s="101"/>
      <c r="G164" s="102"/>
    </row>
    <row r="165" spans="1:7" x14ac:dyDescent="0.25">
      <c r="A165" s="134" t="s">
        <v>66</v>
      </c>
      <c r="B165" s="49" t="s">
        <v>67</v>
      </c>
      <c r="C165" s="57"/>
      <c r="D165" s="47">
        <f t="shared" si="44"/>
        <v>61.5</v>
      </c>
      <c r="E165" s="47">
        <f>SUM(E166+E170)</f>
        <v>32.5</v>
      </c>
      <c r="F165" s="48">
        <f>SUM(F166+F170)</f>
        <v>0</v>
      </c>
      <c r="G165" s="47">
        <f>SUM(G166+G170)</f>
        <v>29</v>
      </c>
    </row>
    <row r="166" spans="1:7" x14ac:dyDescent="0.25">
      <c r="A166" s="134"/>
      <c r="B166" s="5" t="s">
        <v>23</v>
      </c>
      <c r="C166" s="79" t="s">
        <v>22</v>
      </c>
      <c r="D166" s="7">
        <f t="shared" si="44"/>
        <v>60.6</v>
      </c>
      <c r="E166" s="7">
        <f t="shared" ref="E166" si="49">SUM(E167:E169)</f>
        <v>31.6</v>
      </c>
      <c r="F166" s="7"/>
      <c r="G166" s="7">
        <f>SUM(G167:G169)</f>
        <v>29</v>
      </c>
    </row>
    <row r="167" spans="1:7" ht="12.75" customHeight="1" x14ac:dyDescent="0.25">
      <c r="A167" s="134"/>
      <c r="B167" s="9" t="s">
        <v>19</v>
      </c>
      <c r="C167" s="108"/>
      <c r="D167" s="14">
        <f t="shared" si="44"/>
        <v>10</v>
      </c>
      <c r="E167" s="14">
        <v>10</v>
      </c>
      <c r="F167" s="15"/>
      <c r="G167" s="15"/>
    </row>
    <row r="168" spans="1:7" ht="12.75" customHeight="1" x14ac:dyDescent="0.25">
      <c r="A168" s="134"/>
      <c r="B168" s="9" t="s">
        <v>20</v>
      </c>
      <c r="C168" s="112"/>
      <c r="D168" s="14">
        <f t="shared" si="44"/>
        <v>49</v>
      </c>
      <c r="E168" s="14">
        <v>20</v>
      </c>
      <c r="F168" s="15"/>
      <c r="G168" s="14">
        <v>29</v>
      </c>
    </row>
    <row r="169" spans="1:7" ht="12.75" customHeight="1" x14ac:dyDescent="0.25">
      <c r="A169" s="134"/>
      <c r="B169" s="9" t="s">
        <v>8</v>
      </c>
      <c r="C169" s="109"/>
      <c r="D169" s="14">
        <f t="shared" si="44"/>
        <v>1.6</v>
      </c>
      <c r="E169" s="14">
        <v>1.6</v>
      </c>
      <c r="F169" s="15"/>
      <c r="G169" s="14"/>
    </row>
    <row r="170" spans="1:7" x14ac:dyDescent="0.25">
      <c r="A170" s="134"/>
      <c r="B170" s="11" t="s">
        <v>21</v>
      </c>
      <c r="C170" s="6"/>
      <c r="D170" s="7">
        <f t="shared" si="44"/>
        <v>0.9</v>
      </c>
      <c r="E170" s="7">
        <v>0.9</v>
      </c>
      <c r="F170" s="20"/>
      <c r="G170" s="21"/>
    </row>
    <row r="171" spans="1:7" x14ac:dyDescent="0.25">
      <c r="A171" s="113" t="s">
        <v>68</v>
      </c>
      <c r="B171" s="45" t="s">
        <v>70</v>
      </c>
      <c r="C171" s="57"/>
      <c r="D171" s="47">
        <f t="shared" si="44"/>
        <v>44.6</v>
      </c>
      <c r="E171" s="47">
        <f>SUM(E172+E175)</f>
        <v>4.5999999999999996</v>
      </c>
      <c r="F171" s="48">
        <f>SUM(F172:F175)</f>
        <v>0</v>
      </c>
      <c r="G171" s="47">
        <f>SUM(G172+G175)</f>
        <v>40</v>
      </c>
    </row>
    <row r="172" spans="1:7" x14ac:dyDescent="0.25">
      <c r="A172" s="114"/>
      <c r="B172" s="5" t="s">
        <v>23</v>
      </c>
      <c r="C172" s="79" t="s">
        <v>22</v>
      </c>
      <c r="D172" s="7">
        <f t="shared" ref="D172:D174" si="50">SUM(G172+E172)</f>
        <v>43.8</v>
      </c>
      <c r="E172" s="7">
        <f>SUM(E173:E174)</f>
        <v>3.8</v>
      </c>
      <c r="F172" s="7"/>
      <c r="G172" s="7">
        <f>SUM(G173:G174)</f>
        <v>40</v>
      </c>
    </row>
    <row r="173" spans="1:7" ht="12.75" customHeight="1" x14ac:dyDescent="0.25">
      <c r="A173" s="114"/>
      <c r="B173" s="9" t="s">
        <v>19</v>
      </c>
      <c r="C173" s="108"/>
      <c r="D173" s="14">
        <f t="shared" si="50"/>
        <v>3.8</v>
      </c>
      <c r="E173" s="14">
        <v>3.8</v>
      </c>
      <c r="F173" s="14"/>
      <c r="G173" s="15"/>
    </row>
    <row r="174" spans="1:7" ht="12.75" customHeight="1" x14ac:dyDescent="0.25">
      <c r="A174" s="114"/>
      <c r="B174" s="9" t="s">
        <v>20</v>
      </c>
      <c r="C174" s="109"/>
      <c r="D174" s="14">
        <f t="shared" si="50"/>
        <v>40</v>
      </c>
      <c r="E174" s="14"/>
      <c r="F174" s="14"/>
      <c r="G174" s="14">
        <v>40</v>
      </c>
    </row>
    <row r="175" spans="1:7" x14ac:dyDescent="0.25">
      <c r="A175" s="114"/>
      <c r="B175" s="11" t="s">
        <v>21</v>
      </c>
      <c r="C175" s="6"/>
      <c r="D175" s="7">
        <f t="shared" si="44"/>
        <v>0.8</v>
      </c>
      <c r="E175" s="7">
        <v>0.8</v>
      </c>
      <c r="F175" s="21"/>
      <c r="G175" s="21"/>
    </row>
    <row r="176" spans="1:7" x14ac:dyDescent="0.25">
      <c r="A176" s="113" t="s">
        <v>69</v>
      </c>
      <c r="B176" s="45" t="s">
        <v>75</v>
      </c>
      <c r="C176" s="57"/>
      <c r="D176" s="47">
        <f t="shared" ref="D176:D226" si="51">SUM(G176+E176)</f>
        <v>12.5</v>
      </c>
      <c r="E176" s="47">
        <f>SUM(E177+E180)</f>
        <v>9</v>
      </c>
      <c r="F176" s="48">
        <f>SUM(F177+F180)</f>
        <v>0</v>
      </c>
      <c r="G176" s="47">
        <f>SUM(G177+G180)</f>
        <v>3.5</v>
      </c>
    </row>
    <row r="177" spans="1:7" x14ac:dyDescent="0.25">
      <c r="A177" s="114"/>
      <c r="B177" s="5" t="s">
        <v>23</v>
      </c>
      <c r="C177" s="79" t="s">
        <v>22</v>
      </c>
      <c r="D177" s="7">
        <f>SUM(G177+E177)</f>
        <v>11.8</v>
      </c>
      <c r="E177" s="7">
        <f>SUM(E178:E179)</f>
        <v>8.3000000000000007</v>
      </c>
      <c r="F177" s="7"/>
      <c r="G177" s="7">
        <f t="shared" ref="G177" si="52">SUM(G178:G179)</f>
        <v>3.5</v>
      </c>
    </row>
    <row r="178" spans="1:7" ht="12.75" customHeight="1" x14ac:dyDescent="0.25">
      <c r="A178" s="114"/>
      <c r="B178" s="9" t="s">
        <v>19</v>
      </c>
      <c r="C178" s="108"/>
      <c r="D178" s="14">
        <f>SUM(G178+E178)</f>
        <v>3.3</v>
      </c>
      <c r="E178" s="14">
        <v>3.3</v>
      </c>
      <c r="F178" s="7"/>
      <c r="G178" s="7"/>
    </row>
    <row r="179" spans="1:7" ht="12.75" customHeight="1" x14ac:dyDescent="0.25">
      <c r="A179" s="114"/>
      <c r="B179" s="9" t="s">
        <v>20</v>
      </c>
      <c r="C179" s="109"/>
      <c r="D179" s="14">
        <f>SUM(G179+E179)</f>
        <v>8.5</v>
      </c>
      <c r="E179" s="14">
        <v>5</v>
      </c>
      <c r="F179" s="7"/>
      <c r="G179" s="7">
        <v>3.5</v>
      </c>
    </row>
    <row r="180" spans="1:7" x14ac:dyDescent="0.25">
      <c r="A180" s="114"/>
      <c r="B180" s="11" t="s">
        <v>21</v>
      </c>
      <c r="C180" s="6"/>
      <c r="D180" s="7">
        <f t="shared" si="51"/>
        <v>0.7</v>
      </c>
      <c r="E180" s="7">
        <v>0.7</v>
      </c>
      <c r="F180" s="20"/>
      <c r="G180" s="21"/>
    </row>
    <row r="181" spans="1:7" x14ac:dyDescent="0.25">
      <c r="A181" s="113" t="s">
        <v>71</v>
      </c>
      <c r="B181" s="45" t="s">
        <v>77</v>
      </c>
      <c r="C181" s="57"/>
      <c r="D181" s="47">
        <f t="shared" si="51"/>
        <v>46.599999999999994</v>
      </c>
      <c r="E181" s="47">
        <f>SUM(E182+E186)</f>
        <v>42.8</v>
      </c>
      <c r="F181" s="48">
        <f>SUM(F182+F186)</f>
        <v>0</v>
      </c>
      <c r="G181" s="47">
        <f>SUM(G182+G186+G187)</f>
        <v>3.8</v>
      </c>
    </row>
    <row r="182" spans="1:7" x14ac:dyDescent="0.25">
      <c r="A182" s="114"/>
      <c r="B182" s="5" t="s">
        <v>23</v>
      </c>
      <c r="C182" s="79" t="s">
        <v>22</v>
      </c>
      <c r="D182" s="7">
        <f t="shared" ref="D182:D187" si="53">SUM(G182+E182)</f>
        <v>43.099999999999994</v>
      </c>
      <c r="E182" s="7">
        <f t="shared" ref="E182" si="54">SUM(E183:E185)</f>
        <v>40.299999999999997</v>
      </c>
      <c r="F182" s="7"/>
      <c r="G182" s="7">
        <f>SUM(G183:G185)</f>
        <v>2.8</v>
      </c>
    </row>
    <row r="183" spans="1:7" ht="12.75" customHeight="1" x14ac:dyDescent="0.25">
      <c r="A183" s="114"/>
      <c r="B183" s="9" t="s">
        <v>19</v>
      </c>
      <c r="C183" s="108"/>
      <c r="D183" s="14">
        <f t="shared" si="53"/>
        <v>4.2</v>
      </c>
      <c r="E183" s="14">
        <v>4.2</v>
      </c>
      <c r="F183" s="15"/>
      <c r="G183" s="15"/>
    </row>
    <row r="184" spans="1:7" ht="12.75" customHeight="1" x14ac:dyDescent="0.25">
      <c r="A184" s="114"/>
      <c r="B184" s="9" t="s">
        <v>20</v>
      </c>
      <c r="C184" s="112"/>
      <c r="D184" s="14">
        <f t="shared" si="53"/>
        <v>22.8</v>
      </c>
      <c r="E184" s="14">
        <v>20</v>
      </c>
      <c r="F184" s="15"/>
      <c r="G184" s="14">
        <v>2.8</v>
      </c>
    </row>
    <row r="185" spans="1:7" ht="12.75" customHeight="1" x14ac:dyDescent="0.25">
      <c r="A185" s="114"/>
      <c r="B185" s="9" t="s">
        <v>8</v>
      </c>
      <c r="C185" s="109"/>
      <c r="D185" s="14">
        <f t="shared" si="53"/>
        <v>16.100000000000001</v>
      </c>
      <c r="E185" s="14">
        <v>16.100000000000001</v>
      </c>
      <c r="F185" s="15"/>
      <c r="G185" s="14"/>
    </row>
    <row r="186" spans="1:7" x14ac:dyDescent="0.25">
      <c r="A186" s="114"/>
      <c r="B186" s="11" t="s">
        <v>21</v>
      </c>
      <c r="C186" s="6"/>
      <c r="D186" s="7">
        <f t="shared" si="53"/>
        <v>2.5</v>
      </c>
      <c r="E186" s="7">
        <v>2.5</v>
      </c>
      <c r="F186" s="20"/>
      <c r="G186" s="21"/>
    </row>
    <row r="187" spans="1:7" ht="26.25" x14ac:dyDescent="0.25">
      <c r="A187" s="94"/>
      <c r="B187" s="16" t="s">
        <v>142</v>
      </c>
      <c r="C187" s="95" t="s">
        <v>26</v>
      </c>
      <c r="D187" s="7">
        <f t="shared" si="53"/>
        <v>1</v>
      </c>
      <c r="E187" s="7"/>
      <c r="F187" s="20"/>
      <c r="G187" s="7">
        <v>1</v>
      </c>
    </row>
    <row r="188" spans="1:7" x14ac:dyDescent="0.25">
      <c r="A188" s="113" t="s">
        <v>72</v>
      </c>
      <c r="B188" s="45" t="s">
        <v>79</v>
      </c>
      <c r="C188" s="57"/>
      <c r="D188" s="47">
        <f t="shared" si="51"/>
        <v>23.2</v>
      </c>
      <c r="E188" s="47">
        <f>SUM(E189+E192)</f>
        <v>23.2</v>
      </c>
      <c r="F188" s="48">
        <f>SUM(F189+F192)</f>
        <v>0</v>
      </c>
      <c r="G188" s="48">
        <f>SUM(G189+G192)</f>
        <v>0</v>
      </c>
    </row>
    <row r="189" spans="1:7" ht="15" customHeight="1" x14ac:dyDescent="0.25">
      <c r="A189" s="114"/>
      <c r="B189" s="5" t="s">
        <v>23</v>
      </c>
      <c r="C189" s="79" t="s">
        <v>22</v>
      </c>
      <c r="D189" s="7">
        <f t="shared" si="51"/>
        <v>19.5</v>
      </c>
      <c r="E189" s="7">
        <f>SUM(E190:E191)</f>
        <v>19.5</v>
      </c>
      <c r="F189" s="7"/>
      <c r="G189" s="7"/>
    </row>
    <row r="190" spans="1:7" s="52" customFormat="1" ht="12.75" customHeight="1" x14ac:dyDescent="0.2">
      <c r="A190" s="114"/>
      <c r="B190" s="9" t="s">
        <v>19</v>
      </c>
      <c r="C190" s="108"/>
      <c r="D190" s="14">
        <f t="shared" si="51"/>
        <v>4.5</v>
      </c>
      <c r="E190" s="14">
        <v>4.5</v>
      </c>
      <c r="F190" s="15"/>
      <c r="G190" s="15"/>
    </row>
    <row r="191" spans="1:7" s="52" customFormat="1" ht="12.75" customHeight="1" x14ac:dyDescent="0.2">
      <c r="A191" s="114"/>
      <c r="B191" s="9" t="s">
        <v>20</v>
      </c>
      <c r="C191" s="109"/>
      <c r="D191" s="14">
        <f t="shared" si="51"/>
        <v>15</v>
      </c>
      <c r="E191" s="14">
        <v>15</v>
      </c>
      <c r="F191" s="15"/>
      <c r="G191" s="14"/>
    </row>
    <row r="192" spans="1:7" ht="15" customHeight="1" x14ac:dyDescent="0.25">
      <c r="A192" s="114"/>
      <c r="B192" s="11" t="s">
        <v>21</v>
      </c>
      <c r="C192" s="6"/>
      <c r="D192" s="7">
        <f t="shared" si="51"/>
        <v>3.7</v>
      </c>
      <c r="E192" s="7">
        <v>3.7</v>
      </c>
      <c r="F192" s="20"/>
      <c r="G192" s="21"/>
    </row>
    <row r="193" spans="1:7" x14ac:dyDescent="0.25">
      <c r="A193" s="113" t="s">
        <v>73</v>
      </c>
      <c r="B193" s="45" t="s">
        <v>81</v>
      </c>
      <c r="C193" s="57"/>
      <c r="D193" s="47">
        <f t="shared" si="51"/>
        <v>29.9</v>
      </c>
      <c r="E193" s="47">
        <f>SUM(E194+E198)</f>
        <v>29.9</v>
      </c>
      <c r="F193" s="48">
        <f>SUM(F194+F198)</f>
        <v>0</v>
      </c>
      <c r="G193" s="48">
        <f>SUM(G194+G198)</f>
        <v>0</v>
      </c>
    </row>
    <row r="194" spans="1:7" x14ac:dyDescent="0.25">
      <c r="A194" s="114"/>
      <c r="B194" s="5" t="s">
        <v>23</v>
      </c>
      <c r="C194" s="79" t="s">
        <v>22</v>
      </c>
      <c r="D194" s="7">
        <f t="shared" si="51"/>
        <v>27</v>
      </c>
      <c r="E194" s="7">
        <f>SUM(E195:E197)</f>
        <v>27</v>
      </c>
      <c r="F194" s="19"/>
      <c r="G194" s="7"/>
    </row>
    <row r="195" spans="1:7" ht="12.75" customHeight="1" x14ac:dyDescent="0.25">
      <c r="A195" s="114"/>
      <c r="B195" s="9" t="s">
        <v>19</v>
      </c>
      <c r="C195" s="108"/>
      <c r="D195" s="14">
        <f t="shared" si="51"/>
        <v>4</v>
      </c>
      <c r="E195" s="14">
        <v>4</v>
      </c>
      <c r="F195" s="15"/>
      <c r="G195" s="15"/>
    </row>
    <row r="196" spans="1:7" ht="12.75" customHeight="1" x14ac:dyDescent="0.25">
      <c r="A196" s="114"/>
      <c r="B196" s="9" t="s">
        <v>20</v>
      </c>
      <c r="C196" s="112"/>
      <c r="D196" s="14">
        <f t="shared" si="51"/>
        <v>16</v>
      </c>
      <c r="E196" s="14">
        <v>16</v>
      </c>
      <c r="F196" s="15"/>
      <c r="G196" s="14"/>
    </row>
    <row r="197" spans="1:7" ht="12.75" customHeight="1" x14ac:dyDescent="0.25">
      <c r="A197" s="114"/>
      <c r="B197" s="9" t="s">
        <v>8</v>
      </c>
      <c r="C197" s="109"/>
      <c r="D197" s="14">
        <f t="shared" si="51"/>
        <v>7</v>
      </c>
      <c r="E197" s="14">
        <v>7</v>
      </c>
      <c r="F197" s="15"/>
      <c r="G197" s="14"/>
    </row>
    <row r="198" spans="1:7" x14ac:dyDescent="0.25">
      <c r="A198" s="114"/>
      <c r="B198" s="11" t="s">
        <v>21</v>
      </c>
      <c r="C198" s="6"/>
      <c r="D198" s="7">
        <f>SUM(G198+E198)</f>
        <v>2.9</v>
      </c>
      <c r="E198" s="7">
        <v>2.9</v>
      </c>
      <c r="F198" s="20"/>
      <c r="G198" s="21"/>
    </row>
    <row r="199" spans="1:7" x14ac:dyDescent="0.25">
      <c r="A199" s="113" t="s">
        <v>74</v>
      </c>
      <c r="B199" s="45" t="s">
        <v>84</v>
      </c>
      <c r="C199" s="57" t="s">
        <v>22</v>
      </c>
      <c r="D199" s="47">
        <f t="shared" ref="D199" si="55">SUM(G199+E199)</f>
        <v>9.3000000000000007</v>
      </c>
      <c r="E199" s="47">
        <f>SUM(E200+E201)</f>
        <v>5.8000000000000007</v>
      </c>
      <c r="F199" s="48">
        <f>SUM(F200+F201)</f>
        <v>0</v>
      </c>
      <c r="G199" s="47">
        <f>SUM(G200+G201)</f>
        <v>3.5</v>
      </c>
    </row>
    <row r="200" spans="1:7" x14ac:dyDescent="0.25">
      <c r="A200" s="114"/>
      <c r="B200" s="5" t="s">
        <v>14</v>
      </c>
      <c r="C200" s="6"/>
      <c r="D200" s="7">
        <f t="shared" ref="D200" si="56">SUM(G200+E200)</f>
        <v>2.2000000000000002</v>
      </c>
      <c r="E200" s="7">
        <v>2.2000000000000002</v>
      </c>
      <c r="F200" s="19"/>
      <c r="G200" s="7"/>
    </row>
    <row r="201" spans="1:7" x14ac:dyDescent="0.25">
      <c r="A201" s="114"/>
      <c r="B201" s="11" t="s">
        <v>21</v>
      </c>
      <c r="C201" s="6"/>
      <c r="D201" s="7">
        <f>SUM(G201+E201)</f>
        <v>7.1</v>
      </c>
      <c r="E201" s="7">
        <v>3.6</v>
      </c>
      <c r="F201" s="21"/>
      <c r="G201" s="7">
        <v>3.5</v>
      </c>
    </row>
    <row r="202" spans="1:7" x14ac:dyDescent="0.25">
      <c r="A202" s="113" t="s">
        <v>76</v>
      </c>
      <c r="B202" s="45" t="s">
        <v>86</v>
      </c>
      <c r="C202" s="57"/>
      <c r="D202" s="47">
        <f t="shared" si="51"/>
        <v>21.3</v>
      </c>
      <c r="E202" s="47">
        <f>SUM(E203+E206)</f>
        <v>19.3</v>
      </c>
      <c r="F202" s="48">
        <f>SUM(F203+F206)</f>
        <v>0</v>
      </c>
      <c r="G202" s="47">
        <f>SUM(G203+G206)</f>
        <v>2</v>
      </c>
    </row>
    <row r="203" spans="1:7" x14ac:dyDescent="0.25">
      <c r="A203" s="114"/>
      <c r="B203" s="5" t="s">
        <v>23</v>
      </c>
      <c r="C203" s="79" t="s">
        <v>22</v>
      </c>
      <c r="D203" s="7">
        <f t="shared" si="51"/>
        <v>13</v>
      </c>
      <c r="E203" s="7">
        <f>SUM(E204:E205)</f>
        <v>11</v>
      </c>
      <c r="F203" s="7"/>
      <c r="G203" s="7">
        <f t="shared" ref="G203" si="57">SUM(G204:G205)</f>
        <v>2</v>
      </c>
    </row>
    <row r="204" spans="1:7" ht="12.75" customHeight="1" x14ac:dyDescent="0.25">
      <c r="A204" s="114"/>
      <c r="B204" s="9" t="s">
        <v>19</v>
      </c>
      <c r="C204" s="108"/>
      <c r="D204" s="14">
        <f t="shared" si="51"/>
        <v>2.6</v>
      </c>
      <c r="E204" s="14">
        <v>2.6</v>
      </c>
      <c r="F204" s="15"/>
      <c r="G204" s="15"/>
    </row>
    <row r="205" spans="1:7" ht="12.75" customHeight="1" x14ac:dyDescent="0.25">
      <c r="A205" s="114"/>
      <c r="B205" s="9" t="s">
        <v>20</v>
      </c>
      <c r="C205" s="109"/>
      <c r="D205" s="14">
        <f t="shared" si="51"/>
        <v>10.4</v>
      </c>
      <c r="E205" s="14">
        <v>8.4</v>
      </c>
      <c r="F205" s="15"/>
      <c r="G205" s="14">
        <v>2</v>
      </c>
    </row>
    <row r="206" spans="1:7" x14ac:dyDescent="0.25">
      <c r="A206" s="114"/>
      <c r="B206" s="11" t="s">
        <v>21</v>
      </c>
      <c r="C206" s="6"/>
      <c r="D206" s="7">
        <f t="shared" si="51"/>
        <v>8.3000000000000007</v>
      </c>
      <c r="E206" s="7">
        <v>8.3000000000000007</v>
      </c>
      <c r="F206" s="20"/>
      <c r="G206" s="21"/>
    </row>
    <row r="207" spans="1:7" x14ac:dyDescent="0.25">
      <c r="A207" s="113" t="s">
        <v>78</v>
      </c>
      <c r="B207" s="45" t="s">
        <v>88</v>
      </c>
      <c r="C207" s="57"/>
      <c r="D207" s="47">
        <f t="shared" si="51"/>
        <v>23.1</v>
      </c>
      <c r="E207" s="47">
        <f>SUM(E208+E212)</f>
        <v>17.3</v>
      </c>
      <c r="F207" s="48">
        <f>SUM(F208+F212)</f>
        <v>0</v>
      </c>
      <c r="G207" s="47">
        <f>SUM(G208+G212)</f>
        <v>5.8</v>
      </c>
    </row>
    <row r="208" spans="1:7" x14ac:dyDescent="0.25">
      <c r="A208" s="114"/>
      <c r="B208" s="5" t="s">
        <v>23</v>
      </c>
      <c r="C208" s="79" t="s">
        <v>22</v>
      </c>
      <c r="D208" s="7">
        <f>SUM(G208+E208)</f>
        <v>16.100000000000001</v>
      </c>
      <c r="E208" s="7">
        <f>SUM(E209:E211)</f>
        <v>10.3</v>
      </c>
      <c r="F208" s="7"/>
      <c r="G208" s="7">
        <f>SUM(G209:G210)</f>
        <v>5.8</v>
      </c>
    </row>
    <row r="209" spans="1:7" ht="12.75" customHeight="1" x14ac:dyDescent="0.25">
      <c r="A209" s="114"/>
      <c r="B209" s="9" t="s">
        <v>19</v>
      </c>
      <c r="C209" s="108"/>
      <c r="D209" s="50">
        <f t="shared" ref="D209:D211" si="58">SUM(G209+E209)</f>
        <v>2</v>
      </c>
      <c r="E209" s="50">
        <v>2</v>
      </c>
      <c r="F209" s="51"/>
      <c r="G209" s="51"/>
    </row>
    <row r="210" spans="1:7" ht="12.75" customHeight="1" x14ac:dyDescent="0.25">
      <c r="A210" s="114"/>
      <c r="B210" s="9" t="s">
        <v>20</v>
      </c>
      <c r="C210" s="109"/>
      <c r="D210" s="50">
        <f t="shared" si="58"/>
        <v>12.1</v>
      </c>
      <c r="E210" s="50">
        <v>6.3</v>
      </c>
      <c r="F210" s="51"/>
      <c r="G210" s="50">
        <v>5.8</v>
      </c>
    </row>
    <row r="211" spans="1:7" ht="12.75" customHeight="1" x14ac:dyDescent="0.25">
      <c r="A211" s="114"/>
      <c r="B211" s="9" t="s">
        <v>8</v>
      </c>
      <c r="C211" s="98"/>
      <c r="D211" s="50">
        <f t="shared" si="58"/>
        <v>2</v>
      </c>
      <c r="E211" s="14">
        <v>2</v>
      </c>
      <c r="F211" s="15"/>
      <c r="G211" s="14"/>
    </row>
    <row r="212" spans="1:7" x14ac:dyDescent="0.25">
      <c r="A212" s="114"/>
      <c r="B212" s="11" t="s">
        <v>21</v>
      </c>
      <c r="C212" s="6"/>
      <c r="D212" s="7">
        <f>SUM(G212+E212)</f>
        <v>7</v>
      </c>
      <c r="E212" s="13">
        <v>7</v>
      </c>
      <c r="F212" s="102"/>
      <c r="G212" s="102"/>
    </row>
    <row r="213" spans="1:7" x14ac:dyDescent="0.25">
      <c r="A213" s="113" t="s">
        <v>80</v>
      </c>
      <c r="B213" s="45" t="s">
        <v>90</v>
      </c>
      <c r="C213" s="79" t="s">
        <v>22</v>
      </c>
      <c r="D213" s="47">
        <f t="shared" si="51"/>
        <v>20.599999999999998</v>
      </c>
      <c r="E213" s="47">
        <f>SUM(E214:E215)</f>
        <v>20.599999999999998</v>
      </c>
      <c r="F213" s="48">
        <f>SUM(F214:F215)</f>
        <v>0</v>
      </c>
      <c r="G213" s="48">
        <f>SUM(G214:G215)</f>
        <v>0</v>
      </c>
    </row>
    <row r="214" spans="1:7" x14ac:dyDescent="0.25">
      <c r="A214" s="114"/>
      <c r="B214" s="5" t="s">
        <v>14</v>
      </c>
      <c r="C214" s="79"/>
      <c r="D214" s="7">
        <f t="shared" ref="D214" si="59">SUM(G214+E214)</f>
        <v>1.7</v>
      </c>
      <c r="E214" s="13">
        <v>1.7</v>
      </c>
      <c r="F214" s="13"/>
      <c r="G214" s="13"/>
    </row>
    <row r="215" spans="1:7" ht="15" customHeight="1" x14ac:dyDescent="0.25">
      <c r="A215" s="114"/>
      <c r="B215" s="11" t="s">
        <v>21</v>
      </c>
      <c r="C215" s="87"/>
      <c r="D215" s="7">
        <f t="shared" ref="D215" si="60">SUM(G215+E215)</f>
        <v>18.899999999999999</v>
      </c>
      <c r="E215" s="13">
        <v>18.899999999999999</v>
      </c>
      <c r="F215" s="13"/>
      <c r="G215" s="13"/>
    </row>
    <row r="216" spans="1:7" x14ac:dyDescent="0.25">
      <c r="A216" s="113" t="s">
        <v>82</v>
      </c>
      <c r="B216" s="96" t="s">
        <v>92</v>
      </c>
      <c r="C216" s="79" t="s">
        <v>22</v>
      </c>
      <c r="D216" s="47">
        <f t="shared" si="51"/>
        <v>37.4</v>
      </c>
      <c r="E216" s="47">
        <f>SUM(E217+E221)</f>
        <v>37.4</v>
      </c>
      <c r="F216" s="48">
        <f>SUM(F217:F221)</f>
        <v>0</v>
      </c>
      <c r="G216" s="48">
        <f>SUM(G217:G221)</f>
        <v>0</v>
      </c>
    </row>
    <row r="217" spans="1:7" x14ac:dyDescent="0.25">
      <c r="A217" s="114"/>
      <c r="B217" s="5" t="s">
        <v>23</v>
      </c>
      <c r="C217" s="93" t="s">
        <v>22</v>
      </c>
      <c r="D217" s="7">
        <f t="shared" ref="D217:D220" si="61">SUM(G217+E217)</f>
        <v>21.8</v>
      </c>
      <c r="E217" s="13">
        <f>SUM(E218:E220)</f>
        <v>21.8</v>
      </c>
      <c r="F217" s="100"/>
      <c r="G217" s="13"/>
    </row>
    <row r="218" spans="1:7" ht="12.75" customHeight="1" x14ac:dyDescent="0.25">
      <c r="A218" s="114"/>
      <c r="B218" s="9" t="s">
        <v>19</v>
      </c>
      <c r="C218" s="108"/>
      <c r="D218" s="14">
        <f t="shared" si="61"/>
        <v>5.8</v>
      </c>
      <c r="E218" s="14">
        <v>5.8</v>
      </c>
      <c r="F218" s="15"/>
      <c r="G218" s="15"/>
    </row>
    <row r="219" spans="1:7" ht="12.75" customHeight="1" x14ac:dyDescent="0.25">
      <c r="A219" s="114"/>
      <c r="B219" s="9" t="s">
        <v>20</v>
      </c>
      <c r="C219" s="112"/>
      <c r="D219" s="14">
        <f t="shared" si="61"/>
        <v>1.2</v>
      </c>
      <c r="E219" s="14">
        <v>1.2</v>
      </c>
      <c r="F219" s="15"/>
      <c r="G219" s="14"/>
    </row>
    <row r="220" spans="1:7" ht="12.75" customHeight="1" x14ac:dyDescent="0.25">
      <c r="A220" s="114"/>
      <c r="B220" s="9" t="s">
        <v>8</v>
      </c>
      <c r="C220" s="109"/>
      <c r="D220" s="14">
        <f t="shared" si="61"/>
        <v>14.8</v>
      </c>
      <c r="E220" s="14">
        <v>14.8</v>
      </c>
      <c r="F220" s="15"/>
      <c r="G220" s="14"/>
    </row>
    <row r="221" spans="1:7" x14ac:dyDescent="0.25">
      <c r="A221" s="114"/>
      <c r="B221" s="11" t="s">
        <v>21</v>
      </c>
      <c r="C221" s="6"/>
      <c r="D221" s="7">
        <f>SUM(G221+E221)</f>
        <v>15.6</v>
      </c>
      <c r="E221" s="13">
        <v>15.6</v>
      </c>
      <c r="F221" s="102"/>
      <c r="G221" s="103"/>
    </row>
    <row r="222" spans="1:7" x14ac:dyDescent="0.25">
      <c r="A222" s="113" t="s">
        <v>83</v>
      </c>
      <c r="B222" s="45" t="s">
        <v>94</v>
      </c>
      <c r="C222" s="57"/>
      <c r="D222" s="47">
        <f t="shared" si="51"/>
        <v>15.4</v>
      </c>
      <c r="E222" s="47">
        <f>SUM(E223+E226)</f>
        <v>15.4</v>
      </c>
      <c r="F222" s="48">
        <f t="shared" ref="F222:G222" si="62">SUM(F223+F226)</f>
        <v>0</v>
      </c>
      <c r="G222" s="48">
        <f t="shared" si="62"/>
        <v>0</v>
      </c>
    </row>
    <row r="223" spans="1:7" x14ac:dyDescent="0.25">
      <c r="A223" s="114"/>
      <c r="B223" s="5" t="s">
        <v>23</v>
      </c>
      <c r="C223" s="79" t="s">
        <v>22</v>
      </c>
      <c r="D223" s="7">
        <f t="shared" si="51"/>
        <v>4</v>
      </c>
      <c r="E223" s="13">
        <f t="shared" ref="E223" si="63">SUM(E224:E225)</f>
        <v>4</v>
      </c>
      <c r="F223" s="13"/>
      <c r="G223" s="13"/>
    </row>
    <row r="224" spans="1:7" ht="12.75" customHeight="1" x14ac:dyDescent="0.25">
      <c r="A224" s="114"/>
      <c r="B224" s="9" t="s">
        <v>19</v>
      </c>
      <c r="C224" s="108"/>
      <c r="D224" s="14">
        <f t="shared" si="51"/>
        <v>2</v>
      </c>
      <c r="E224" s="14">
        <v>2</v>
      </c>
      <c r="F224" s="100"/>
      <c r="G224" s="13"/>
    </row>
    <row r="225" spans="1:7" ht="12.75" customHeight="1" x14ac:dyDescent="0.25">
      <c r="A225" s="114"/>
      <c r="B225" s="9" t="s">
        <v>20</v>
      </c>
      <c r="C225" s="109"/>
      <c r="D225" s="14">
        <f t="shared" si="51"/>
        <v>2</v>
      </c>
      <c r="E225" s="14">
        <v>2</v>
      </c>
      <c r="F225" s="100"/>
      <c r="G225" s="14"/>
    </row>
    <row r="226" spans="1:7" x14ac:dyDescent="0.25">
      <c r="A226" s="114"/>
      <c r="B226" s="11" t="s">
        <v>21</v>
      </c>
      <c r="C226" s="6"/>
      <c r="D226" s="7">
        <f t="shared" si="51"/>
        <v>11.4</v>
      </c>
      <c r="E226" s="13">
        <v>11.4</v>
      </c>
      <c r="F226" s="101"/>
      <c r="G226" s="102"/>
    </row>
    <row r="227" spans="1:7" x14ac:dyDescent="0.25">
      <c r="A227" s="113" t="s">
        <v>85</v>
      </c>
      <c r="B227" s="45" t="s">
        <v>97</v>
      </c>
      <c r="C227" s="57" t="s">
        <v>22</v>
      </c>
      <c r="D227" s="47">
        <f t="shared" ref="D227:D296" si="64">SUM(G227+E227)</f>
        <v>17</v>
      </c>
      <c r="E227" s="47">
        <f>SUM(E228+E231)</f>
        <v>15</v>
      </c>
      <c r="F227" s="48">
        <f>SUM(F231+F228)</f>
        <v>0</v>
      </c>
      <c r="G227" s="47">
        <f>SUM(G231+G228)</f>
        <v>2</v>
      </c>
    </row>
    <row r="228" spans="1:7" x14ac:dyDescent="0.25">
      <c r="A228" s="114"/>
      <c r="B228" s="5" t="s">
        <v>23</v>
      </c>
      <c r="C228" s="79" t="s">
        <v>22</v>
      </c>
      <c r="D228" s="7">
        <f>SUM(G228+E228)</f>
        <v>7.7</v>
      </c>
      <c r="E228" s="13">
        <f>SUM(E229:E230)</f>
        <v>5.7</v>
      </c>
      <c r="F228" s="13"/>
      <c r="G228" s="13">
        <f t="shared" ref="G228" si="65">SUM(G229:G230)</f>
        <v>2</v>
      </c>
    </row>
    <row r="229" spans="1:7" ht="12.75" customHeight="1" x14ac:dyDescent="0.25">
      <c r="A229" s="114"/>
      <c r="B229" s="9" t="s">
        <v>19</v>
      </c>
      <c r="C229" s="108"/>
      <c r="D229" s="50">
        <f t="shared" ref="D229:D230" si="66">SUM(G229+E229)</f>
        <v>2.7</v>
      </c>
      <c r="E229" s="14">
        <v>2.7</v>
      </c>
      <c r="F229" s="15"/>
      <c r="G229" s="15"/>
    </row>
    <row r="230" spans="1:7" ht="12.75" customHeight="1" x14ac:dyDescent="0.25">
      <c r="A230" s="114"/>
      <c r="B230" s="9" t="s">
        <v>20</v>
      </c>
      <c r="C230" s="109"/>
      <c r="D230" s="50">
        <f t="shared" si="66"/>
        <v>5</v>
      </c>
      <c r="E230" s="14">
        <v>3</v>
      </c>
      <c r="F230" s="15"/>
      <c r="G230" s="14">
        <v>2</v>
      </c>
    </row>
    <row r="231" spans="1:7" x14ac:dyDescent="0.25">
      <c r="A231" s="114"/>
      <c r="B231" s="11" t="s">
        <v>21</v>
      </c>
      <c r="C231" s="6"/>
      <c r="D231" s="7">
        <f t="shared" si="64"/>
        <v>9.3000000000000007</v>
      </c>
      <c r="E231" s="13">
        <v>9.3000000000000007</v>
      </c>
      <c r="F231" s="101"/>
      <c r="G231" s="102"/>
    </row>
    <row r="232" spans="1:7" x14ac:dyDescent="0.25">
      <c r="A232" s="113" t="s">
        <v>87</v>
      </c>
      <c r="B232" s="45" t="s">
        <v>138</v>
      </c>
      <c r="C232" s="57"/>
      <c r="D232" s="47">
        <f t="shared" si="64"/>
        <v>56.9</v>
      </c>
      <c r="E232" s="47">
        <f>SUM(E236+E233)</f>
        <v>37.299999999999997</v>
      </c>
      <c r="F232" s="48">
        <f>SUM(F236+F233)</f>
        <v>0</v>
      </c>
      <c r="G232" s="47">
        <f>SUM(G236+G233)</f>
        <v>19.600000000000001</v>
      </c>
    </row>
    <row r="233" spans="1:7" x14ac:dyDescent="0.25">
      <c r="A233" s="114"/>
      <c r="B233" s="5" t="s">
        <v>23</v>
      </c>
      <c r="C233" s="79" t="s">
        <v>22</v>
      </c>
      <c r="D233" s="7">
        <f t="shared" si="64"/>
        <v>39</v>
      </c>
      <c r="E233" s="13">
        <f>SUM(E234:E235)</f>
        <v>28.2</v>
      </c>
      <c r="F233" s="13"/>
      <c r="G233" s="13">
        <f t="shared" ref="G233" si="67">SUM(G234:G235)</f>
        <v>10.8</v>
      </c>
    </row>
    <row r="234" spans="1:7" ht="12.75" customHeight="1" x14ac:dyDescent="0.25">
      <c r="A234" s="114"/>
      <c r="B234" s="9" t="s">
        <v>19</v>
      </c>
      <c r="C234" s="108"/>
      <c r="D234" s="14">
        <f t="shared" si="64"/>
        <v>4</v>
      </c>
      <c r="E234" s="14">
        <v>4</v>
      </c>
      <c r="F234" s="13"/>
      <c r="G234" s="13"/>
    </row>
    <row r="235" spans="1:7" ht="12.75" customHeight="1" x14ac:dyDescent="0.25">
      <c r="A235" s="114"/>
      <c r="B235" s="9" t="s">
        <v>20</v>
      </c>
      <c r="C235" s="109"/>
      <c r="D235" s="14">
        <f t="shared" si="64"/>
        <v>35</v>
      </c>
      <c r="E235" s="14">
        <v>24.2</v>
      </c>
      <c r="F235" s="13"/>
      <c r="G235" s="14">
        <v>10.8</v>
      </c>
    </row>
    <row r="236" spans="1:7" x14ac:dyDescent="0.25">
      <c r="A236" s="114"/>
      <c r="B236" s="11" t="s">
        <v>21</v>
      </c>
      <c r="C236" s="6"/>
      <c r="D236" s="7">
        <f>SUM(G236+E236)</f>
        <v>17.899999999999999</v>
      </c>
      <c r="E236" s="13">
        <f>17.9-8.8</f>
        <v>9.0999999999999979</v>
      </c>
      <c r="F236" s="102"/>
      <c r="G236" s="101">
        <v>8.8000000000000007</v>
      </c>
    </row>
    <row r="237" spans="1:7" x14ac:dyDescent="0.25">
      <c r="A237" s="113" t="s">
        <v>89</v>
      </c>
      <c r="B237" s="45" t="s">
        <v>100</v>
      </c>
      <c r="C237" s="57" t="s">
        <v>22</v>
      </c>
      <c r="D237" s="47">
        <f t="shared" ref="D237" si="68">SUM(G237+E237)</f>
        <v>4.7</v>
      </c>
      <c r="E237" s="47">
        <f>SUM(E239+E238)</f>
        <v>4.7</v>
      </c>
      <c r="F237" s="48">
        <f>SUM(F239+F238)</f>
        <v>0</v>
      </c>
      <c r="G237" s="48">
        <f>SUM(G239+G238)</f>
        <v>0</v>
      </c>
    </row>
    <row r="238" spans="1:7" x14ac:dyDescent="0.25">
      <c r="A238" s="114"/>
      <c r="B238" s="5" t="s">
        <v>14</v>
      </c>
      <c r="C238" s="6"/>
      <c r="D238" s="7">
        <f>SUM(G238+E238)</f>
        <v>0.8</v>
      </c>
      <c r="E238" s="7">
        <v>0.8</v>
      </c>
      <c r="F238" s="7"/>
      <c r="G238" s="7"/>
    </row>
    <row r="239" spans="1:7" x14ac:dyDescent="0.25">
      <c r="A239" s="114"/>
      <c r="B239" s="11" t="s">
        <v>21</v>
      </c>
      <c r="C239" s="6"/>
      <c r="D239" s="7">
        <f t="shared" si="64"/>
        <v>3.9</v>
      </c>
      <c r="E239" s="7">
        <v>3.9</v>
      </c>
      <c r="F239" s="20"/>
      <c r="G239" s="20"/>
    </row>
    <row r="240" spans="1:7" x14ac:dyDescent="0.25">
      <c r="A240" s="113" t="s">
        <v>91</v>
      </c>
      <c r="B240" s="45" t="s">
        <v>102</v>
      </c>
      <c r="C240" s="57"/>
      <c r="D240" s="47">
        <f t="shared" si="64"/>
        <v>6.6</v>
      </c>
      <c r="E240" s="47">
        <f>SUM(E241)</f>
        <v>4.5</v>
      </c>
      <c r="F240" s="48">
        <f t="shared" ref="F240:G240" si="69">SUM(F241)</f>
        <v>0</v>
      </c>
      <c r="G240" s="47">
        <f t="shared" si="69"/>
        <v>2.1</v>
      </c>
    </row>
    <row r="241" spans="1:7" x14ac:dyDescent="0.25">
      <c r="A241" s="114"/>
      <c r="B241" s="5" t="s">
        <v>23</v>
      </c>
      <c r="C241" s="79" t="s">
        <v>22</v>
      </c>
      <c r="D241" s="7">
        <f>SUM(G241+E241)</f>
        <v>6.6</v>
      </c>
      <c r="E241" s="7">
        <f t="shared" ref="E241" si="70">SUM(E242:E244)</f>
        <v>4.5</v>
      </c>
      <c r="F241" s="7"/>
      <c r="G241" s="7">
        <f>SUM(G242:G244)</f>
        <v>2.1</v>
      </c>
    </row>
    <row r="242" spans="1:7" ht="12.75" customHeight="1" x14ac:dyDescent="0.25">
      <c r="A242" s="78"/>
      <c r="B242" s="9" t="s">
        <v>19</v>
      </c>
      <c r="C242" s="108"/>
      <c r="D242" s="50">
        <f t="shared" ref="D242:D244" si="71">SUM(G242+E242)</f>
        <v>0.5</v>
      </c>
      <c r="E242" s="50">
        <v>0.5</v>
      </c>
      <c r="F242" s="51"/>
      <c r="G242" s="51"/>
    </row>
    <row r="243" spans="1:7" ht="12.75" customHeight="1" x14ac:dyDescent="0.25">
      <c r="A243" s="78"/>
      <c r="B243" s="9" t="s">
        <v>20</v>
      </c>
      <c r="C243" s="112"/>
      <c r="D243" s="50">
        <f t="shared" si="71"/>
        <v>2.1</v>
      </c>
      <c r="E243" s="50"/>
      <c r="F243" s="51"/>
      <c r="G243" s="50">
        <v>2.1</v>
      </c>
    </row>
    <row r="244" spans="1:7" ht="12.75" customHeight="1" x14ac:dyDescent="0.25">
      <c r="A244" s="91"/>
      <c r="B244" s="9" t="s">
        <v>8</v>
      </c>
      <c r="C244" s="109"/>
      <c r="D244" s="50">
        <f t="shared" si="71"/>
        <v>4</v>
      </c>
      <c r="E244" s="50">
        <v>4</v>
      </c>
      <c r="F244" s="51"/>
      <c r="G244" s="50"/>
    </row>
    <row r="245" spans="1:7" x14ac:dyDescent="0.25">
      <c r="A245" s="113" t="s">
        <v>93</v>
      </c>
      <c r="B245" s="45" t="s">
        <v>104</v>
      </c>
      <c r="C245" s="57" t="s">
        <v>22</v>
      </c>
      <c r="D245" s="47">
        <f t="shared" si="64"/>
        <v>5.9</v>
      </c>
      <c r="E245" s="47">
        <f>SUM(E246+E247)</f>
        <v>5.9</v>
      </c>
      <c r="F245" s="48">
        <f>SUM(F246:F247)</f>
        <v>0</v>
      </c>
      <c r="G245" s="48">
        <f>SUM(G246+G247)</f>
        <v>0</v>
      </c>
    </row>
    <row r="246" spans="1:7" x14ac:dyDescent="0.25">
      <c r="A246" s="114"/>
      <c r="B246" s="5" t="s">
        <v>14</v>
      </c>
      <c r="C246" s="6"/>
      <c r="D246" s="7">
        <f t="shared" si="64"/>
        <v>1.2</v>
      </c>
      <c r="E246" s="7">
        <v>1.2</v>
      </c>
      <c r="F246" s="20"/>
      <c r="G246" s="19"/>
    </row>
    <row r="247" spans="1:7" x14ac:dyDescent="0.25">
      <c r="A247" s="114"/>
      <c r="B247" s="11" t="s">
        <v>21</v>
      </c>
      <c r="C247" s="6"/>
      <c r="D247" s="7">
        <f t="shared" si="64"/>
        <v>4.7</v>
      </c>
      <c r="E247" s="7">
        <v>4.7</v>
      </c>
      <c r="F247" s="21"/>
      <c r="G247" s="21"/>
    </row>
    <row r="248" spans="1:7" x14ac:dyDescent="0.25">
      <c r="A248" s="113" t="s">
        <v>95</v>
      </c>
      <c r="B248" s="45" t="s">
        <v>106</v>
      </c>
      <c r="C248" s="57" t="s">
        <v>24</v>
      </c>
      <c r="D248" s="47">
        <f t="shared" ref="D248" si="72">SUM(G248+E248)</f>
        <v>38.5</v>
      </c>
      <c r="E248" s="47">
        <f>SUM(E249+E252)</f>
        <v>38.5</v>
      </c>
      <c r="F248" s="48">
        <f t="shared" ref="F248:G248" si="73">SUM(F249+F252)</f>
        <v>0</v>
      </c>
      <c r="G248" s="48">
        <f t="shared" si="73"/>
        <v>0</v>
      </c>
    </row>
    <row r="249" spans="1:7" x14ac:dyDescent="0.25">
      <c r="A249" s="114"/>
      <c r="B249" s="5" t="s">
        <v>23</v>
      </c>
      <c r="C249" s="6"/>
      <c r="D249" s="7">
        <f t="shared" ref="D249" si="74">SUM(G249+E249)</f>
        <v>37.299999999999997</v>
      </c>
      <c r="E249" s="7">
        <f>SUM(E250:E251)</f>
        <v>37.299999999999997</v>
      </c>
      <c r="F249" s="7"/>
      <c r="G249" s="7"/>
    </row>
    <row r="250" spans="1:7" ht="12.75" customHeight="1" x14ac:dyDescent="0.25">
      <c r="A250" s="114"/>
      <c r="B250" s="9" t="s">
        <v>19</v>
      </c>
      <c r="C250" s="10"/>
      <c r="D250" s="14">
        <f t="shared" ref="D250:D252" si="75">SUM(G250+E250)</f>
        <v>7.3</v>
      </c>
      <c r="E250" s="14">
        <v>7.3</v>
      </c>
      <c r="F250" s="14"/>
      <c r="G250" s="14"/>
    </row>
    <row r="251" spans="1:7" ht="12.75" customHeight="1" x14ac:dyDescent="0.25">
      <c r="A251" s="114"/>
      <c r="B251" s="9" t="s">
        <v>20</v>
      </c>
      <c r="C251" s="10"/>
      <c r="D251" s="14">
        <f t="shared" si="75"/>
        <v>30</v>
      </c>
      <c r="E251" s="14">
        <v>30</v>
      </c>
      <c r="F251" s="14"/>
      <c r="G251" s="14"/>
    </row>
    <row r="252" spans="1:7" ht="15" customHeight="1" x14ac:dyDescent="0.25">
      <c r="A252" s="114"/>
      <c r="B252" s="11" t="s">
        <v>21</v>
      </c>
      <c r="C252" s="10"/>
      <c r="D252" s="88">
        <f t="shared" si="75"/>
        <v>1.2</v>
      </c>
      <c r="E252" s="7">
        <v>1.2</v>
      </c>
      <c r="F252" s="14"/>
      <c r="G252" s="14"/>
    </row>
    <row r="253" spans="1:7" x14ac:dyDescent="0.25">
      <c r="A253" s="113" t="s">
        <v>96</v>
      </c>
      <c r="B253" s="45" t="s">
        <v>108</v>
      </c>
      <c r="C253" s="57" t="s">
        <v>24</v>
      </c>
      <c r="D253" s="47">
        <f>SUM(G253+E253)</f>
        <v>2.6</v>
      </c>
      <c r="E253" s="47">
        <f>SUM(E254+E255)</f>
        <v>2.6</v>
      </c>
      <c r="F253" s="48">
        <f>SUM(F254+F255)</f>
        <v>0</v>
      </c>
      <c r="G253" s="48">
        <f>SUM(G254+G255)</f>
        <v>0</v>
      </c>
    </row>
    <row r="254" spans="1:7" x14ac:dyDescent="0.25">
      <c r="A254" s="114"/>
      <c r="B254" s="5" t="s">
        <v>14</v>
      </c>
      <c r="C254" s="6"/>
      <c r="D254" s="7">
        <f t="shared" ref="D254" si="76">SUM(G254+E254)</f>
        <v>1</v>
      </c>
      <c r="E254" s="7">
        <v>1</v>
      </c>
      <c r="F254" s="7"/>
      <c r="G254" s="19"/>
    </row>
    <row r="255" spans="1:7" x14ac:dyDescent="0.25">
      <c r="A255" s="115"/>
      <c r="B255" s="11" t="s">
        <v>21</v>
      </c>
      <c r="C255" s="6"/>
      <c r="D255" s="7">
        <f>SUM(G255+E255)</f>
        <v>1.6</v>
      </c>
      <c r="E255" s="7">
        <v>1.6</v>
      </c>
      <c r="F255" s="20"/>
      <c r="G255" s="21"/>
    </row>
    <row r="256" spans="1:7" x14ac:dyDescent="0.25">
      <c r="A256" s="113" t="s">
        <v>98</v>
      </c>
      <c r="B256" s="45" t="s">
        <v>110</v>
      </c>
      <c r="C256" s="57" t="s">
        <v>24</v>
      </c>
      <c r="D256" s="47">
        <f t="shared" si="64"/>
        <v>4.8999999999999995</v>
      </c>
      <c r="E256" s="47">
        <f>SUM(E257+E260)</f>
        <v>4.8999999999999995</v>
      </c>
      <c r="F256" s="48">
        <f>SUM(F258+F260)</f>
        <v>0</v>
      </c>
      <c r="G256" s="48">
        <f>SUM(G258+G260)</f>
        <v>0</v>
      </c>
    </row>
    <row r="257" spans="1:7" x14ac:dyDescent="0.25">
      <c r="A257" s="114"/>
      <c r="B257" s="5" t="s">
        <v>23</v>
      </c>
      <c r="C257" s="99"/>
      <c r="D257" s="7">
        <f t="shared" si="64"/>
        <v>3.0999999999999996</v>
      </c>
      <c r="E257" s="13">
        <f>SUM(E258:E259)</f>
        <v>3.0999999999999996</v>
      </c>
      <c r="F257" s="48"/>
      <c r="G257" s="48"/>
    </row>
    <row r="258" spans="1:7" x14ac:dyDescent="0.25">
      <c r="A258" s="114"/>
      <c r="B258" s="9" t="s">
        <v>19</v>
      </c>
      <c r="C258" s="6"/>
      <c r="D258" s="7">
        <f t="shared" si="64"/>
        <v>0.8</v>
      </c>
      <c r="E258" s="13">
        <v>0.8</v>
      </c>
      <c r="F258" s="7"/>
      <c r="G258" s="19"/>
    </row>
    <row r="259" spans="1:7" x14ac:dyDescent="0.25">
      <c r="A259" s="114"/>
      <c r="B259" s="9" t="s">
        <v>8</v>
      </c>
      <c r="C259" s="6"/>
      <c r="D259" s="7">
        <f t="shared" si="64"/>
        <v>2.2999999999999998</v>
      </c>
      <c r="E259" s="13">
        <v>2.2999999999999998</v>
      </c>
      <c r="F259" s="7"/>
      <c r="G259" s="19"/>
    </row>
    <row r="260" spans="1:7" x14ac:dyDescent="0.25">
      <c r="A260" s="114"/>
      <c r="B260" s="11" t="s">
        <v>21</v>
      </c>
      <c r="C260" s="6"/>
      <c r="D260" s="7">
        <f t="shared" si="64"/>
        <v>1.8</v>
      </c>
      <c r="E260" s="13">
        <v>1.8</v>
      </c>
      <c r="F260" s="20"/>
      <c r="G260" s="7"/>
    </row>
    <row r="261" spans="1:7" x14ac:dyDescent="0.25">
      <c r="A261" s="113" t="s">
        <v>99</v>
      </c>
      <c r="B261" s="45" t="s">
        <v>112</v>
      </c>
      <c r="C261" s="57" t="s">
        <v>24</v>
      </c>
      <c r="D261" s="47">
        <f t="shared" si="64"/>
        <v>5.2999999999999989</v>
      </c>
      <c r="E261" s="47">
        <f>SUM(E262+E265)</f>
        <v>5.2999999999999989</v>
      </c>
      <c r="F261" s="48">
        <f>SUM(F263+F265)</f>
        <v>0</v>
      </c>
      <c r="G261" s="48">
        <f>SUM(G263+G265)</f>
        <v>0</v>
      </c>
    </row>
    <row r="262" spans="1:7" x14ac:dyDescent="0.25">
      <c r="A262" s="114"/>
      <c r="B262" s="5" t="s">
        <v>23</v>
      </c>
      <c r="C262" s="99"/>
      <c r="D262" s="7">
        <f>SUM(G262+E262)</f>
        <v>4.6999999999999993</v>
      </c>
      <c r="E262" s="13">
        <f>SUM(E263:E264)</f>
        <v>4.6999999999999993</v>
      </c>
      <c r="F262" s="48"/>
      <c r="G262" s="48"/>
    </row>
    <row r="263" spans="1:7" x14ac:dyDescent="0.25">
      <c r="A263" s="114"/>
      <c r="B263" s="9" t="s">
        <v>19</v>
      </c>
      <c r="C263" s="6"/>
      <c r="D263" s="7">
        <f t="shared" ref="D263:D264" si="77">SUM(G263+E263)</f>
        <v>1.9</v>
      </c>
      <c r="E263" s="13">
        <v>1.9</v>
      </c>
      <c r="F263" s="7"/>
      <c r="G263" s="7"/>
    </row>
    <row r="264" spans="1:7" x14ac:dyDescent="0.25">
      <c r="A264" s="114"/>
      <c r="B264" s="9" t="s">
        <v>8</v>
      </c>
      <c r="C264" s="6"/>
      <c r="D264" s="7">
        <f t="shared" si="77"/>
        <v>2.8</v>
      </c>
      <c r="E264" s="13">
        <v>2.8</v>
      </c>
      <c r="F264" s="7"/>
      <c r="G264" s="7"/>
    </row>
    <row r="265" spans="1:7" x14ac:dyDescent="0.25">
      <c r="A265" s="114"/>
      <c r="B265" s="11" t="s">
        <v>21</v>
      </c>
      <c r="C265" s="6"/>
      <c r="D265" s="7">
        <f>SUM(G265+E265)</f>
        <v>0.6</v>
      </c>
      <c r="E265" s="13">
        <v>0.6</v>
      </c>
      <c r="F265" s="20"/>
      <c r="G265" s="21"/>
    </row>
    <row r="266" spans="1:7" x14ac:dyDescent="0.25">
      <c r="A266" s="113" t="s">
        <v>101</v>
      </c>
      <c r="B266" s="45" t="s">
        <v>114</v>
      </c>
      <c r="C266" s="57" t="s">
        <v>24</v>
      </c>
      <c r="D266" s="47">
        <f t="shared" si="64"/>
        <v>5</v>
      </c>
      <c r="E266" s="47">
        <f>SUM(E267+E270)</f>
        <v>5</v>
      </c>
      <c r="F266" s="48">
        <f>SUM(F267+F270)</f>
        <v>0</v>
      </c>
      <c r="G266" s="48">
        <f>SUM(G267+G270)</f>
        <v>0</v>
      </c>
    </row>
    <row r="267" spans="1:7" x14ac:dyDescent="0.25">
      <c r="A267" s="114"/>
      <c r="B267" s="5" t="s">
        <v>23</v>
      </c>
      <c r="C267" s="6"/>
      <c r="D267" s="7">
        <f>SUM(G267+E267)</f>
        <v>4.3</v>
      </c>
      <c r="E267" s="7">
        <v>4.3</v>
      </c>
      <c r="F267" s="7"/>
      <c r="G267" s="7"/>
    </row>
    <row r="268" spans="1:7" ht="12.75" customHeight="1" x14ac:dyDescent="0.25">
      <c r="A268" s="114"/>
      <c r="B268" s="9" t="s">
        <v>19</v>
      </c>
      <c r="C268" s="6"/>
      <c r="D268" s="14">
        <f t="shared" si="64"/>
        <v>2.2999999999999998</v>
      </c>
      <c r="E268" s="14">
        <v>2.2999999999999998</v>
      </c>
      <c r="F268" s="7"/>
      <c r="G268" s="7"/>
    </row>
    <row r="269" spans="1:7" ht="12.75" customHeight="1" x14ac:dyDescent="0.25">
      <c r="A269" s="114"/>
      <c r="B269" s="9" t="s">
        <v>8</v>
      </c>
      <c r="C269" s="6"/>
      <c r="D269" s="14">
        <f t="shared" si="64"/>
        <v>4.8</v>
      </c>
      <c r="E269" s="14">
        <v>4.8</v>
      </c>
      <c r="F269" s="7"/>
      <c r="G269" s="7"/>
    </row>
    <row r="270" spans="1:7" ht="15" customHeight="1" x14ac:dyDescent="0.25">
      <c r="A270" s="114"/>
      <c r="B270" s="11" t="s">
        <v>21</v>
      </c>
      <c r="C270" s="6"/>
      <c r="D270" s="7">
        <f t="shared" si="64"/>
        <v>0.7</v>
      </c>
      <c r="E270" s="7">
        <v>0.7</v>
      </c>
      <c r="F270" s="7"/>
      <c r="G270" s="7"/>
    </row>
    <row r="271" spans="1:7" x14ac:dyDescent="0.25">
      <c r="A271" s="113" t="s">
        <v>103</v>
      </c>
      <c r="B271" s="45" t="s">
        <v>116</v>
      </c>
      <c r="C271" s="57" t="s">
        <v>24</v>
      </c>
      <c r="D271" s="47">
        <f t="shared" ref="D271" si="78">SUM(G271+E271)</f>
        <v>10.5</v>
      </c>
      <c r="E271" s="47">
        <f>SUM(E272+E275)</f>
        <v>10.5</v>
      </c>
      <c r="F271" s="48">
        <f>SUM(F272:F272)</f>
        <v>0</v>
      </c>
      <c r="G271" s="48">
        <f>SUM(G272:G272)</f>
        <v>0</v>
      </c>
    </row>
    <row r="272" spans="1:7" x14ac:dyDescent="0.25">
      <c r="A272" s="114"/>
      <c r="B272" s="5" t="s">
        <v>23</v>
      </c>
      <c r="C272" s="6"/>
      <c r="D272" s="7">
        <f t="shared" ref="D272:D274" si="79">SUM(G272+E272)</f>
        <v>10.199999999999999</v>
      </c>
      <c r="E272" s="7">
        <f>SUM(E273:E274)</f>
        <v>10.199999999999999</v>
      </c>
      <c r="F272" s="7"/>
      <c r="G272" s="7"/>
    </row>
    <row r="273" spans="1:7" ht="12.75" customHeight="1" x14ac:dyDescent="0.25">
      <c r="A273" s="78"/>
      <c r="B273" s="9" t="s">
        <v>19</v>
      </c>
      <c r="C273" s="6"/>
      <c r="D273" s="14">
        <f t="shared" si="79"/>
        <v>0.2</v>
      </c>
      <c r="E273" s="14">
        <v>0.2</v>
      </c>
      <c r="F273" s="7"/>
      <c r="G273" s="7"/>
    </row>
    <row r="274" spans="1:7" ht="12.75" customHeight="1" x14ac:dyDescent="0.25">
      <c r="A274" s="78"/>
      <c r="B274" s="9" t="s">
        <v>20</v>
      </c>
      <c r="C274" s="6"/>
      <c r="D274" s="14">
        <f t="shared" si="79"/>
        <v>10</v>
      </c>
      <c r="E274" s="14">
        <v>10</v>
      </c>
      <c r="F274" s="7"/>
      <c r="G274" s="7"/>
    </row>
    <row r="275" spans="1:7" x14ac:dyDescent="0.25">
      <c r="A275" s="78"/>
      <c r="B275" s="11" t="s">
        <v>21</v>
      </c>
      <c r="C275" s="6"/>
      <c r="D275" s="7">
        <f>SUM(G275+E275)</f>
        <v>0.3</v>
      </c>
      <c r="E275" s="7">
        <v>0.3</v>
      </c>
      <c r="F275" s="20"/>
      <c r="G275" s="21"/>
    </row>
    <row r="276" spans="1:7" x14ac:dyDescent="0.25">
      <c r="A276" s="113" t="s">
        <v>105</v>
      </c>
      <c r="B276" s="45" t="s">
        <v>118</v>
      </c>
      <c r="C276" s="57"/>
      <c r="D276" s="47">
        <f t="shared" si="64"/>
        <v>24.400000000000002</v>
      </c>
      <c r="E276" s="47">
        <f t="shared" ref="E276:F276" si="80">SUM(E277+E281+E282)</f>
        <v>24.400000000000002</v>
      </c>
      <c r="F276" s="48">
        <f t="shared" si="80"/>
        <v>0</v>
      </c>
      <c r="G276" s="48">
        <f>SUM(G277+G281+G282)</f>
        <v>0</v>
      </c>
    </row>
    <row r="277" spans="1:7" x14ac:dyDescent="0.25">
      <c r="A277" s="114"/>
      <c r="B277" s="5" t="s">
        <v>23</v>
      </c>
      <c r="C277" s="79" t="s">
        <v>24</v>
      </c>
      <c r="D277" s="7">
        <f t="shared" si="64"/>
        <v>12.600000000000001</v>
      </c>
      <c r="E277" s="7">
        <f>SUM(E278:E280)</f>
        <v>12.600000000000001</v>
      </c>
      <c r="F277" s="7"/>
      <c r="G277" s="7"/>
    </row>
    <row r="278" spans="1:7" ht="12.75" customHeight="1" x14ac:dyDescent="0.25">
      <c r="A278" s="114"/>
      <c r="B278" s="9" t="s">
        <v>19</v>
      </c>
      <c r="C278" s="123"/>
      <c r="D278" s="14">
        <f t="shared" si="64"/>
        <v>2.2999999999999998</v>
      </c>
      <c r="E278" s="14">
        <v>2.2999999999999998</v>
      </c>
      <c r="F278" s="7"/>
      <c r="G278" s="7"/>
    </row>
    <row r="279" spans="1:7" ht="12.75" customHeight="1" x14ac:dyDescent="0.25">
      <c r="A279" s="114"/>
      <c r="B279" s="9" t="s">
        <v>20</v>
      </c>
      <c r="C279" s="137"/>
      <c r="D279" s="14">
        <f t="shared" si="64"/>
        <v>10</v>
      </c>
      <c r="E279" s="14">
        <v>10</v>
      </c>
      <c r="F279" s="7"/>
      <c r="G279" s="7"/>
    </row>
    <row r="280" spans="1:7" ht="12.75" customHeight="1" x14ac:dyDescent="0.25">
      <c r="A280" s="114"/>
      <c r="B280" s="9" t="s">
        <v>8</v>
      </c>
      <c r="C280" s="124"/>
      <c r="D280" s="14">
        <f t="shared" si="64"/>
        <v>0.3</v>
      </c>
      <c r="E280" s="14">
        <v>0.3</v>
      </c>
      <c r="F280" s="7"/>
      <c r="G280" s="7"/>
    </row>
    <row r="281" spans="1:7" x14ac:dyDescent="0.25">
      <c r="A281" s="114"/>
      <c r="B281" s="11" t="s">
        <v>21</v>
      </c>
      <c r="C281" s="79" t="s">
        <v>24</v>
      </c>
      <c r="D281" s="7">
        <f t="shared" si="64"/>
        <v>1.8</v>
      </c>
      <c r="E281" s="7">
        <v>1.8</v>
      </c>
      <c r="F281" s="19"/>
      <c r="G281" s="19"/>
    </row>
    <row r="282" spans="1:7" ht="26.25" x14ac:dyDescent="0.25">
      <c r="A282" s="78"/>
      <c r="B282" s="16" t="s">
        <v>142</v>
      </c>
      <c r="C282" s="79" t="s">
        <v>26</v>
      </c>
      <c r="D282" s="76">
        <f t="shared" si="64"/>
        <v>10</v>
      </c>
      <c r="E282" s="76">
        <v>10</v>
      </c>
      <c r="F282" s="19"/>
      <c r="G282" s="19"/>
    </row>
    <row r="283" spans="1:7" x14ac:dyDescent="0.25">
      <c r="A283" s="113" t="s">
        <v>107</v>
      </c>
      <c r="B283" s="45" t="s">
        <v>120</v>
      </c>
      <c r="C283" s="57" t="s">
        <v>24</v>
      </c>
      <c r="D283" s="47">
        <f t="shared" si="64"/>
        <v>2.9</v>
      </c>
      <c r="E283" s="47">
        <f>SUM(E284+E285)</f>
        <v>2.9</v>
      </c>
      <c r="F283" s="48">
        <f>SUM(F284:F284)</f>
        <v>0</v>
      </c>
      <c r="G283" s="48">
        <f>SUM(G284:G284)</f>
        <v>0</v>
      </c>
    </row>
    <row r="284" spans="1:7" x14ac:dyDescent="0.25">
      <c r="A284" s="114"/>
      <c r="B284" s="5" t="s">
        <v>14</v>
      </c>
      <c r="C284" s="6"/>
      <c r="D284" s="7">
        <f t="shared" si="64"/>
        <v>2.5</v>
      </c>
      <c r="E284" s="7">
        <v>2.5</v>
      </c>
      <c r="F284" s="7"/>
      <c r="G284" s="7"/>
    </row>
    <row r="285" spans="1:7" x14ac:dyDescent="0.25">
      <c r="A285" s="115"/>
      <c r="B285" s="11" t="s">
        <v>21</v>
      </c>
      <c r="C285" s="6"/>
      <c r="D285" s="7">
        <f>SUM(G285+E285)</f>
        <v>0.4</v>
      </c>
      <c r="E285" s="7">
        <v>0.4</v>
      </c>
      <c r="F285" s="20"/>
      <c r="G285" s="21"/>
    </row>
    <row r="286" spans="1:7" x14ac:dyDescent="0.25">
      <c r="A286" s="113" t="s">
        <v>109</v>
      </c>
      <c r="B286" s="45" t="s">
        <v>121</v>
      </c>
      <c r="C286" s="57" t="s">
        <v>24</v>
      </c>
      <c r="D286" s="47">
        <f t="shared" si="64"/>
        <v>4.5</v>
      </c>
      <c r="E286" s="47">
        <f>SUM(E287+E290)</f>
        <v>4.5</v>
      </c>
      <c r="F286" s="48">
        <f>SUM(F287+F290)</f>
        <v>0</v>
      </c>
      <c r="G286" s="48">
        <f>SUM(G287+G290)</f>
        <v>0</v>
      </c>
    </row>
    <row r="287" spans="1:7" x14ac:dyDescent="0.25">
      <c r="A287" s="114"/>
      <c r="B287" s="5" t="s">
        <v>23</v>
      </c>
      <c r="C287" s="6"/>
      <c r="D287" s="7">
        <f>SUM(G287+E287)</f>
        <v>3.9</v>
      </c>
      <c r="E287" s="7">
        <f>SUM(E288:E289)</f>
        <v>3.9</v>
      </c>
      <c r="F287" s="20"/>
      <c r="G287" s="20"/>
    </row>
    <row r="288" spans="1:7" ht="12.75" customHeight="1" x14ac:dyDescent="0.25">
      <c r="A288" s="114"/>
      <c r="B288" s="9" t="s">
        <v>19</v>
      </c>
      <c r="C288" s="6"/>
      <c r="D288" s="50">
        <f t="shared" ref="D288:D289" si="81">SUM(G288+E288)</f>
        <v>1.1000000000000001</v>
      </c>
      <c r="E288" s="50">
        <v>1.1000000000000001</v>
      </c>
      <c r="F288" s="20"/>
      <c r="G288" s="20"/>
    </row>
    <row r="289" spans="1:7" ht="12.75" customHeight="1" x14ac:dyDescent="0.25">
      <c r="A289" s="114"/>
      <c r="B289" s="9" t="s">
        <v>8</v>
      </c>
      <c r="C289" s="6"/>
      <c r="D289" s="50">
        <f t="shared" si="81"/>
        <v>2.8</v>
      </c>
      <c r="E289" s="50">
        <v>2.8</v>
      </c>
      <c r="F289" s="20"/>
      <c r="G289" s="20"/>
    </row>
    <row r="290" spans="1:7" x14ac:dyDescent="0.25">
      <c r="A290" s="114"/>
      <c r="B290" s="11" t="s">
        <v>21</v>
      </c>
      <c r="C290" s="6"/>
      <c r="D290" s="7">
        <f>SUM(G290+E290)</f>
        <v>0.6</v>
      </c>
      <c r="E290" s="7">
        <v>0.6</v>
      </c>
      <c r="F290" s="21"/>
      <c r="G290" s="21"/>
    </row>
    <row r="291" spans="1:7" x14ac:dyDescent="0.25">
      <c r="A291" s="113" t="s">
        <v>111</v>
      </c>
      <c r="B291" s="45" t="s">
        <v>122</v>
      </c>
      <c r="C291" s="57"/>
      <c r="D291" s="47">
        <f t="shared" ref="D291" si="82">SUM(G291+E291)</f>
        <v>28.2</v>
      </c>
      <c r="E291" s="47">
        <f>SUM(E292+E295)</f>
        <v>7.3999999999999995</v>
      </c>
      <c r="F291" s="48">
        <f>SUM(F292+F295)</f>
        <v>0</v>
      </c>
      <c r="G291" s="47">
        <f>SUM(G292+G295)</f>
        <v>20.8</v>
      </c>
    </row>
    <row r="292" spans="1:7" x14ac:dyDescent="0.25">
      <c r="A292" s="114"/>
      <c r="B292" s="5" t="s">
        <v>23</v>
      </c>
      <c r="C292" s="6"/>
      <c r="D292" s="7">
        <f>SUM(G292+E292)</f>
        <v>27.9</v>
      </c>
      <c r="E292" s="7">
        <f>SUM(E293:E294)</f>
        <v>7.1</v>
      </c>
      <c r="F292" s="7"/>
      <c r="G292" s="7">
        <f t="shared" ref="G292" si="83">SUM(G293:G294)</f>
        <v>20.8</v>
      </c>
    </row>
    <row r="293" spans="1:7" ht="12.75" customHeight="1" x14ac:dyDescent="0.25">
      <c r="A293" s="114"/>
      <c r="B293" s="9" t="s">
        <v>19</v>
      </c>
      <c r="C293" s="10"/>
      <c r="D293" s="14">
        <f>SUM(G293+E293)</f>
        <v>1.4</v>
      </c>
      <c r="E293" s="14">
        <v>1.4</v>
      </c>
      <c r="F293" s="15"/>
      <c r="G293" s="15"/>
    </row>
    <row r="294" spans="1:7" ht="12.75" customHeight="1" x14ac:dyDescent="0.25">
      <c r="A294" s="114"/>
      <c r="B294" s="9" t="s">
        <v>20</v>
      </c>
      <c r="C294" s="10"/>
      <c r="D294" s="14">
        <f>SUM(G294+E294)</f>
        <v>26.5</v>
      </c>
      <c r="E294" s="14">
        <v>5.7</v>
      </c>
      <c r="F294" s="15"/>
      <c r="G294" s="14">
        <f>4.3+16.5</f>
        <v>20.8</v>
      </c>
    </row>
    <row r="295" spans="1:7" x14ac:dyDescent="0.25">
      <c r="A295" s="114"/>
      <c r="B295" s="11" t="s">
        <v>21</v>
      </c>
      <c r="C295" s="71"/>
      <c r="D295" s="7">
        <f t="shared" si="64"/>
        <v>0.3</v>
      </c>
      <c r="E295" s="7">
        <v>0.3</v>
      </c>
      <c r="F295" s="20"/>
      <c r="G295" s="21"/>
    </row>
    <row r="296" spans="1:7" x14ac:dyDescent="0.25">
      <c r="A296" s="113" t="s">
        <v>113</v>
      </c>
      <c r="B296" s="45" t="s">
        <v>123</v>
      </c>
      <c r="C296" s="57" t="s">
        <v>24</v>
      </c>
      <c r="D296" s="47">
        <f t="shared" si="64"/>
        <v>40.200000000000003</v>
      </c>
      <c r="E296" s="47">
        <f>SUM(E297+E301)</f>
        <v>10.199999999999999</v>
      </c>
      <c r="F296" s="48">
        <f>SUM(F297+F301)</f>
        <v>0</v>
      </c>
      <c r="G296" s="47">
        <f>SUM(G297+G301)</f>
        <v>30</v>
      </c>
    </row>
    <row r="297" spans="1:7" x14ac:dyDescent="0.25">
      <c r="A297" s="114"/>
      <c r="B297" s="5" t="s">
        <v>23</v>
      </c>
      <c r="C297" s="6"/>
      <c r="D297" s="7">
        <f>SUM(G297+E297)</f>
        <v>39.5</v>
      </c>
      <c r="E297" s="7">
        <f>SUM(E298:E300)</f>
        <v>9.5</v>
      </c>
      <c r="F297" s="7"/>
      <c r="G297" s="7">
        <f>SUM(G298:G300)</f>
        <v>30</v>
      </c>
    </row>
    <row r="298" spans="1:7" ht="12.75" customHeight="1" x14ac:dyDescent="0.25">
      <c r="A298" s="114"/>
      <c r="B298" s="9" t="s">
        <v>19</v>
      </c>
      <c r="C298" s="10"/>
      <c r="D298" s="14">
        <f>SUM(G298+E298)</f>
        <v>3.4</v>
      </c>
      <c r="E298" s="14">
        <v>3.4</v>
      </c>
      <c r="F298" s="15"/>
      <c r="G298" s="15"/>
    </row>
    <row r="299" spans="1:7" ht="12.75" customHeight="1" x14ac:dyDescent="0.25">
      <c r="A299" s="114"/>
      <c r="B299" s="9" t="s">
        <v>20</v>
      </c>
      <c r="C299" s="10"/>
      <c r="D299" s="14">
        <f>SUM(G299+E299)</f>
        <v>30</v>
      </c>
      <c r="E299" s="14"/>
      <c r="F299" s="15"/>
      <c r="G299" s="14">
        <v>30</v>
      </c>
    </row>
    <row r="300" spans="1:7" ht="12.75" customHeight="1" x14ac:dyDescent="0.25">
      <c r="A300" s="114"/>
      <c r="B300" s="9" t="s">
        <v>8</v>
      </c>
      <c r="C300" s="10"/>
      <c r="D300" s="14">
        <f>SUM(G300+E300)</f>
        <v>6.1</v>
      </c>
      <c r="E300" s="14">
        <v>6.1</v>
      </c>
      <c r="F300" s="15"/>
      <c r="G300" s="14"/>
    </row>
    <row r="301" spans="1:7" x14ac:dyDescent="0.25">
      <c r="A301" s="114"/>
      <c r="B301" s="11" t="s">
        <v>21</v>
      </c>
      <c r="C301" s="6"/>
      <c r="D301" s="7">
        <f>SUM(G301+E301)</f>
        <v>0.7</v>
      </c>
      <c r="E301" s="7">
        <v>0.7</v>
      </c>
      <c r="F301" s="21"/>
      <c r="G301" s="21"/>
    </row>
    <row r="302" spans="1:7" x14ac:dyDescent="0.25">
      <c r="A302" s="113" t="s">
        <v>115</v>
      </c>
      <c r="B302" s="45" t="s">
        <v>124</v>
      </c>
      <c r="C302" s="57" t="s">
        <v>24</v>
      </c>
      <c r="D302" s="47">
        <f t="shared" ref="D302:D317" si="84">SUM(G302+E302)</f>
        <v>11</v>
      </c>
      <c r="E302" s="47">
        <f>SUM(E303+E306)</f>
        <v>6</v>
      </c>
      <c r="F302" s="48">
        <f>SUM(F303+F306)</f>
        <v>0</v>
      </c>
      <c r="G302" s="47">
        <f>SUM(G303+G306)</f>
        <v>5</v>
      </c>
    </row>
    <row r="303" spans="1:7" x14ac:dyDescent="0.25">
      <c r="A303" s="114"/>
      <c r="B303" s="5" t="s">
        <v>23</v>
      </c>
      <c r="C303" s="6"/>
      <c r="D303" s="7">
        <f t="shared" si="84"/>
        <v>10.8</v>
      </c>
      <c r="E303" s="7">
        <f>SUM(E304:E305)</f>
        <v>5.8</v>
      </c>
      <c r="F303" s="7"/>
      <c r="G303" s="7">
        <f t="shared" ref="G303" si="85">SUM(G304:G305)</f>
        <v>5</v>
      </c>
    </row>
    <row r="304" spans="1:7" ht="12.75" customHeight="1" x14ac:dyDescent="0.25">
      <c r="A304" s="114"/>
      <c r="B304" s="9" t="s">
        <v>19</v>
      </c>
      <c r="C304" s="10"/>
      <c r="D304" s="14">
        <f t="shared" si="84"/>
        <v>1.7</v>
      </c>
      <c r="E304" s="14">
        <v>1.7</v>
      </c>
      <c r="F304" s="15"/>
      <c r="G304" s="15"/>
    </row>
    <row r="305" spans="1:7" ht="12.75" customHeight="1" x14ac:dyDescent="0.25">
      <c r="A305" s="114"/>
      <c r="B305" s="9" t="s">
        <v>20</v>
      </c>
      <c r="C305" s="10"/>
      <c r="D305" s="14">
        <f t="shared" si="84"/>
        <v>9.1</v>
      </c>
      <c r="E305" s="14">
        <v>4.0999999999999996</v>
      </c>
      <c r="F305" s="15"/>
      <c r="G305" s="14">
        <v>5</v>
      </c>
    </row>
    <row r="306" spans="1:7" x14ac:dyDescent="0.25">
      <c r="A306" s="114"/>
      <c r="B306" s="11" t="s">
        <v>21</v>
      </c>
      <c r="C306" s="6"/>
      <c r="D306" s="7">
        <f t="shared" si="84"/>
        <v>0.2</v>
      </c>
      <c r="E306" s="7">
        <v>0.2</v>
      </c>
      <c r="F306" s="21"/>
      <c r="G306" s="21"/>
    </row>
    <row r="307" spans="1:7" x14ac:dyDescent="0.25">
      <c r="A307" s="113" t="s">
        <v>117</v>
      </c>
      <c r="B307" s="45" t="s">
        <v>125</v>
      </c>
      <c r="C307" s="57" t="s">
        <v>24</v>
      </c>
      <c r="D307" s="47">
        <f t="shared" si="84"/>
        <v>5.5</v>
      </c>
      <c r="E307" s="47">
        <f>SUM(E308+E309)</f>
        <v>5.5</v>
      </c>
      <c r="F307" s="48">
        <f>SUM(F308:F308)</f>
        <v>0</v>
      </c>
      <c r="G307" s="48">
        <f>SUM(G308:G308)</f>
        <v>0</v>
      </c>
    </row>
    <row r="308" spans="1:7" x14ac:dyDescent="0.25">
      <c r="A308" s="114"/>
      <c r="B308" s="5" t="s">
        <v>14</v>
      </c>
      <c r="C308" s="6"/>
      <c r="D308" s="7">
        <f t="shared" si="84"/>
        <v>4.0999999999999996</v>
      </c>
      <c r="E308" s="7">
        <v>4.0999999999999996</v>
      </c>
      <c r="F308" s="7"/>
      <c r="G308" s="7"/>
    </row>
    <row r="309" spans="1:7" x14ac:dyDescent="0.25">
      <c r="A309" s="114"/>
      <c r="B309" s="11" t="s">
        <v>21</v>
      </c>
      <c r="C309" s="6"/>
      <c r="D309" s="7">
        <f>SUM(G309+E309)</f>
        <v>1.4</v>
      </c>
      <c r="E309" s="7">
        <v>1.4</v>
      </c>
      <c r="F309" s="20"/>
      <c r="G309" s="21"/>
    </row>
    <row r="310" spans="1:7" x14ac:dyDescent="0.25">
      <c r="A310" s="113" t="s">
        <v>119</v>
      </c>
      <c r="B310" s="45" t="s">
        <v>126</v>
      </c>
      <c r="C310" s="57" t="s">
        <v>27</v>
      </c>
      <c r="D310" s="47">
        <f t="shared" si="84"/>
        <v>126.10000000000001</v>
      </c>
      <c r="E310" s="47">
        <f t="shared" ref="E310:F310" si="86">SUM(E311+E316)</f>
        <v>101.9</v>
      </c>
      <c r="F310" s="47">
        <f t="shared" si="86"/>
        <v>51.6</v>
      </c>
      <c r="G310" s="47">
        <f>SUM(G311+G316)</f>
        <v>24.2</v>
      </c>
    </row>
    <row r="311" spans="1:7" x14ac:dyDescent="0.25">
      <c r="A311" s="114"/>
      <c r="B311" s="5" t="s">
        <v>23</v>
      </c>
      <c r="C311" s="6"/>
      <c r="D311" s="7">
        <f>SUM(G311+E311)</f>
        <v>91.7</v>
      </c>
      <c r="E311" s="7">
        <f>SUM(E312:E315)</f>
        <v>67.5</v>
      </c>
      <c r="F311" s="7">
        <f>SUM(F312:F315)</f>
        <v>28</v>
      </c>
      <c r="G311" s="7">
        <f>SUM(G312:G315)</f>
        <v>24.2</v>
      </c>
    </row>
    <row r="312" spans="1:7" ht="12.75" customHeight="1" x14ac:dyDescent="0.25">
      <c r="A312" s="114"/>
      <c r="B312" s="30" t="s">
        <v>25</v>
      </c>
      <c r="C312" s="6"/>
      <c r="D312" s="50">
        <f t="shared" ref="D312:D315" si="87">SUM(G312+E312)</f>
        <v>69.2</v>
      </c>
      <c r="E312" s="50">
        <v>49.5</v>
      </c>
      <c r="F312" s="20">
        <v>28</v>
      </c>
      <c r="G312" s="50">
        <v>19.7</v>
      </c>
    </row>
    <row r="313" spans="1:7" ht="12.75" customHeight="1" x14ac:dyDescent="0.25">
      <c r="A313" s="114"/>
      <c r="B313" s="9" t="s">
        <v>19</v>
      </c>
      <c r="C313" s="6"/>
      <c r="D313" s="50">
        <f t="shared" si="87"/>
        <v>4.3</v>
      </c>
      <c r="E313" s="50">
        <v>4.3</v>
      </c>
      <c r="F313" s="20"/>
      <c r="G313" s="50"/>
    </row>
    <row r="314" spans="1:7" ht="12.75" customHeight="1" x14ac:dyDescent="0.25">
      <c r="A314" s="114"/>
      <c r="B314" s="9" t="s">
        <v>20</v>
      </c>
      <c r="C314" s="6"/>
      <c r="D314" s="50">
        <f t="shared" si="87"/>
        <v>11.4</v>
      </c>
      <c r="E314" s="50">
        <v>6.9</v>
      </c>
      <c r="F314" s="20"/>
      <c r="G314" s="50">
        <v>4.5</v>
      </c>
    </row>
    <row r="315" spans="1:7" ht="12.75" customHeight="1" x14ac:dyDescent="0.25">
      <c r="A315" s="114"/>
      <c r="B315" s="9" t="s">
        <v>8</v>
      </c>
      <c r="C315" s="6"/>
      <c r="D315" s="50">
        <f t="shared" si="87"/>
        <v>6.8</v>
      </c>
      <c r="E315" s="50">
        <v>6.8</v>
      </c>
      <c r="F315" s="20"/>
      <c r="G315" s="50"/>
    </row>
    <row r="316" spans="1:7" x14ac:dyDescent="0.25">
      <c r="A316" s="114"/>
      <c r="B316" s="11" t="s">
        <v>21</v>
      </c>
      <c r="C316" s="6"/>
      <c r="D316" s="7">
        <f t="shared" si="84"/>
        <v>34.4</v>
      </c>
      <c r="E316" s="7">
        <v>34.4</v>
      </c>
      <c r="F316" s="7">
        <v>23.6</v>
      </c>
      <c r="G316" s="7"/>
    </row>
    <row r="317" spans="1:7" ht="18" customHeight="1" x14ac:dyDescent="0.25">
      <c r="A317" s="142" t="s">
        <v>127</v>
      </c>
      <c r="B317" s="142"/>
      <c r="C317" s="22"/>
      <c r="D317" s="23">
        <f t="shared" si="84"/>
        <v>2719.6000000000004</v>
      </c>
      <c r="E317" s="23">
        <f>SUM(E352+E348+E341+E335+E329+E323+E318)</f>
        <v>1374.9</v>
      </c>
      <c r="F317" s="23">
        <f>SUM(F352+F348+F341+F335+F329+F323+F318)</f>
        <v>57.300000000000004</v>
      </c>
      <c r="G317" s="23">
        <f>SUM(G352+G348+G341+G335+G329+G323+G318)</f>
        <v>1344.7</v>
      </c>
    </row>
    <row r="318" spans="1:7" ht="15" customHeight="1" x14ac:dyDescent="0.25">
      <c r="A318" s="143" t="s">
        <v>128</v>
      </c>
      <c r="B318" s="144"/>
      <c r="C318" s="24" t="s">
        <v>15</v>
      </c>
      <c r="D318" s="25">
        <f>SUM(D319+D322)</f>
        <v>450.79999999999995</v>
      </c>
      <c r="E318" s="25">
        <f>SUM(E319+E322)</f>
        <v>74.5</v>
      </c>
      <c r="F318" s="26">
        <f>SUM(F319+F322)</f>
        <v>0</v>
      </c>
      <c r="G318" s="25">
        <f>SUM(G319+G322)</f>
        <v>376.3</v>
      </c>
    </row>
    <row r="319" spans="1:7" ht="15" customHeight="1" x14ac:dyDescent="0.25">
      <c r="A319" s="135"/>
      <c r="B319" s="27" t="s">
        <v>18</v>
      </c>
      <c r="C319" s="28"/>
      <c r="D319" s="29">
        <f>SUM(D320:D321)</f>
        <v>416.59999999999997</v>
      </c>
      <c r="E319" s="29">
        <f>SUM(E320:E321)</f>
        <v>54.400000000000006</v>
      </c>
      <c r="F319" s="29"/>
      <c r="G319" s="29">
        <f>SUM(G320:G321)</f>
        <v>362.2</v>
      </c>
    </row>
    <row r="320" spans="1:7" ht="15" customHeight="1" x14ac:dyDescent="0.25">
      <c r="A320" s="135"/>
      <c r="B320" s="30" t="s">
        <v>19</v>
      </c>
      <c r="C320" s="28"/>
      <c r="D320" s="31">
        <f t="shared" ref="D320:D340" si="88">SUM(G320+E320)</f>
        <v>21.700000000000006</v>
      </c>
      <c r="E320" s="31">
        <f t="shared" ref="E320" si="89">SUM(E17+E34+E43+E52+E61+E70+E82+E90+E99+E108+E116+E121+E128+E14)</f>
        <v>20.100000000000005</v>
      </c>
      <c r="F320" s="31"/>
      <c r="G320" s="31">
        <f>SUM(G17+G34+G43+G52+G61+G70+G82+G90+G99+G108+G116+G121+G128+G14)</f>
        <v>1.6</v>
      </c>
    </row>
    <row r="321" spans="1:7" ht="15" customHeight="1" x14ac:dyDescent="0.25">
      <c r="A321" s="135"/>
      <c r="B321" s="30" t="s">
        <v>20</v>
      </c>
      <c r="C321" s="28"/>
      <c r="D321" s="31">
        <f t="shared" si="88"/>
        <v>394.9</v>
      </c>
      <c r="E321" s="31">
        <f t="shared" ref="E321" si="90">SUM(E18+E35+E53+E62+E71+E91+E109+E100)</f>
        <v>34.299999999999997</v>
      </c>
      <c r="F321" s="31"/>
      <c r="G321" s="31">
        <f>SUM(G18+G35+G53+G62+G71+G91+G109+G100)</f>
        <v>360.59999999999997</v>
      </c>
    </row>
    <row r="322" spans="1:7" ht="15" customHeight="1" x14ac:dyDescent="0.25">
      <c r="A322" s="135"/>
      <c r="B322" s="32" t="s">
        <v>21</v>
      </c>
      <c r="C322" s="28"/>
      <c r="D322" s="29">
        <f t="shared" si="88"/>
        <v>34.200000000000003</v>
      </c>
      <c r="E322" s="29">
        <f>SUM(E19)</f>
        <v>20.100000000000001</v>
      </c>
      <c r="F322" s="29"/>
      <c r="G322" s="29">
        <f t="shared" ref="G322" si="91">SUM(G19)</f>
        <v>14.1</v>
      </c>
    </row>
    <row r="323" spans="1:7" ht="15" customHeight="1" x14ac:dyDescent="0.25">
      <c r="A323" s="136" t="s">
        <v>129</v>
      </c>
      <c r="B323" s="136"/>
      <c r="C323" s="33" t="s">
        <v>22</v>
      </c>
      <c r="D323" s="34">
        <f>SUM(G323+E323)</f>
        <v>674.2</v>
      </c>
      <c r="E323" s="34">
        <f>SUM(E324+E328)</f>
        <v>482.30000000000007</v>
      </c>
      <c r="F323" s="35">
        <f>SUM(F324+F328)</f>
        <v>0</v>
      </c>
      <c r="G323" s="34">
        <f>SUM(G324+G328)</f>
        <v>191.90000000000003</v>
      </c>
    </row>
    <row r="324" spans="1:7" ht="15" customHeight="1" x14ac:dyDescent="0.25">
      <c r="A324" s="135"/>
      <c r="B324" s="27" t="s">
        <v>18</v>
      </c>
      <c r="C324" s="28"/>
      <c r="D324" s="29">
        <f t="shared" si="88"/>
        <v>537.30000000000007</v>
      </c>
      <c r="E324" s="29">
        <f t="shared" ref="E324" si="92">SUM(E325:E327)</f>
        <v>357.70000000000005</v>
      </c>
      <c r="F324" s="29"/>
      <c r="G324" s="29">
        <f>SUM(G325:G327)</f>
        <v>179.60000000000002</v>
      </c>
    </row>
    <row r="325" spans="1:7" ht="15" customHeight="1" x14ac:dyDescent="0.25">
      <c r="A325" s="135"/>
      <c r="B325" s="30" t="s">
        <v>19</v>
      </c>
      <c r="C325" s="36"/>
      <c r="D325" s="31">
        <f t="shared" si="88"/>
        <v>77.800000000000011</v>
      </c>
      <c r="E325" s="31">
        <f>SUM(E136+E141+E145+E151+E157+E161+E167+E173+E178+E183+E190+E195+E200+E204+E209+E214+E218+E224+E229+E234+E238+E242+E246)</f>
        <v>77.800000000000011</v>
      </c>
      <c r="F325" s="31"/>
      <c r="G325" s="31"/>
    </row>
    <row r="326" spans="1:7" ht="15" customHeight="1" x14ac:dyDescent="0.25">
      <c r="A326" s="135"/>
      <c r="B326" s="30" t="s">
        <v>20</v>
      </c>
      <c r="C326" s="36"/>
      <c r="D326" s="31">
        <f t="shared" si="88"/>
        <v>411</v>
      </c>
      <c r="E326" s="31">
        <f>SUM(E137+E146+E152+E158+E162+E168+E174+E179+E184+E191+E196+E205+E210+E225+E230+E235+E243+E142+E219)</f>
        <v>231.4</v>
      </c>
      <c r="F326" s="31"/>
      <c r="G326" s="31">
        <f>SUM(G137+G146+G152+G158+G162+G168+G174+G179+G184+G191+G196+G205+G210+G225+G230+G235+G243+G142+G219)</f>
        <v>179.60000000000002</v>
      </c>
    </row>
    <row r="327" spans="1:7" ht="15" customHeight="1" x14ac:dyDescent="0.25">
      <c r="A327" s="135"/>
      <c r="B327" s="30" t="s">
        <v>8</v>
      </c>
      <c r="C327" s="36"/>
      <c r="D327" s="31">
        <f>SUM(G327+E327)</f>
        <v>48.5</v>
      </c>
      <c r="E327" s="31">
        <f>SUM(E147+E197+E169+E185+E244+E153+E220+E163+E211)</f>
        <v>48.5</v>
      </c>
      <c r="F327" s="31"/>
      <c r="G327" s="31"/>
    </row>
    <row r="328" spans="1:7" ht="15" customHeight="1" x14ac:dyDescent="0.25">
      <c r="A328" s="135"/>
      <c r="B328" s="32" t="s">
        <v>21</v>
      </c>
      <c r="C328" s="28"/>
      <c r="D328" s="29">
        <f>SUM(D138+D148+D154+D164+D170+D175+D180+D186+D192+D198+D201+D206+D212+D215+D221+D226+D231+D236+D239+D247)</f>
        <v>136.89999999999998</v>
      </c>
      <c r="E328" s="29">
        <f>SUM(E138+E148+E154+E164+E170+E175+E180+E186+E192+E198+E201+E206+E212+E215+E221+E226+E231+E236+E239+E247)</f>
        <v>124.6</v>
      </c>
      <c r="F328" s="29"/>
      <c r="G328" s="29">
        <f>SUM(G138+G148+G154+G164+G170+G175+G180+G186+G192+G198+G201+G206+G212+G215+G221+G226+G231+G236+G239+G247)</f>
        <v>12.3</v>
      </c>
    </row>
    <row r="329" spans="1:7" ht="15" customHeight="1" x14ac:dyDescent="0.25">
      <c r="A329" s="136" t="s">
        <v>130</v>
      </c>
      <c r="B329" s="136"/>
      <c r="C329" s="33" t="s">
        <v>24</v>
      </c>
      <c r="D329" s="34">
        <f>SUM(G329+E329)</f>
        <v>231.2</v>
      </c>
      <c r="E329" s="34">
        <f>SUM(E330+E334)</f>
        <v>135.5</v>
      </c>
      <c r="F329" s="34">
        <f>SUM(F330+F334)</f>
        <v>5.7</v>
      </c>
      <c r="G329" s="34">
        <f>SUM(G330+G334)</f>
        <v>95.699999999999989</v>
      </c>
    </row>
    <row r="330" spans="1:7" ht="15" customHeight="1" x14ac:dyDescent="0.25">
      <c r="A330" s="135"/>
      <c r="B330" s="27" t="s">
        <v>18</v>
      </c>
      <c r="C330" s="28"/>
      <c r="D330" s="29">
        <f t="shared" si="88"/>
        <v>219.6</v>
      </c>
      <c r="E330" s="29">
        <f>SUM(E331:E333)</f>
        <v>123.9</v>
      </c>
      <c r="F330" s="29">
        <f>SUM(F331:F333)</f>
        <v>5.7</v>
      </c>
      <c r="G330" s="29">
        <f>SUM(G331:G333)</f>
        <v>95.699999999999989</v>
      </c>
    </row>
    <row r="331" spans="1:7" ht="15" customHeight="1" x14ac:dyDescent="0.25">
      <c r="A331" s="135"/>
      <c r="B331" s="30" t="s">
        <v>19</v>
      </c>
      <c r="C331" s="36"/>
      <c r="D331" s="31">
        <f t="shared" si="88"/>
        <v>30</v>
      </c>
      <c r="E331" s="31">
        <f>SUM(E254+E258+E263+E268+E273+E278+E250+E284+E288+E293+E298+E304+E308)</f>
        <v>30</v>
      </c>
      <c r="F331" s="31"/>
      <c r="G331" s="31"/>
    </row>
    <row r="332" spans="1:7" ht="15" customHeight="1" x14ac:dyDescent="0.25">
      <c r="A332" s="135"/>
      <c r="B332" s="30" t="s">
        <v>20</v>
      </c>
      <c r="C332" s="36"/>
      <c r="D332" s="31">
        <f t="shared" si="88"/>
        <v>155.5</v>
      </c>
      <c r="E332" s="31">
        <f t="shared" ref="E332" si="93">SUM(E251+E274+E279+E294+E299+E305+E72+E101)</f>
        <v>59.800000000000004</v>
      </c>
      <c r="F332" s="31"/>
      <c r="G332" s="31">
        <f>SUM(G251+G274+G279+G294+G299+G305+G72+G101+G44)</f>
        <v>95.699999999999989</v>
      </c>
    </row>
    <row r="333" spans="1:7" ht="15" customHeight="1" x14ac:dyDescent="0.25">
      <c r="A333" s="135"/>
      <c r="B333" s="30" t="s">
        <v>8</v>
      </c>
      <c r="C333" s="36"/>
      <c r="D333" s="31">
        <f t="shared" si="88"/>
        <v>34.1</v>
      </c>
      <c r="E333" s="31">
        <f>SUM(E269+E280+E289+E20+E300+E264+E259)</f>
        <v>34.1</v>
      </c>
      <c r="F333" s="31">
        <f>SUM(F269+F280+F289+F20)</f>
        <v>5.7</v>
      </c>
      <c r="G333" s="31"/>
    </row>
    <row r="334" spans="1:7" ht="15" customHeight="1" x14ac:dyDescent="0.25">
      <c r="A334" s="135"/>
      <c r="B334" s="32" t="s">
        <v>21</v>
      </c>
      <c r="C334" s="28"/>
      <c r="D334" s="37">
        <f t="shared" si="88"/>
        <v>11.599999999999998</v>
      </c>
      <c r="E334" s="29">
        <f>SUM(E252+E255+E260+E265+E270+E275+E281+E285+E290+E295+E301+E306+E309)</f>
        <v>11.599999999999998</v>
      </c>
      <c r="F334" s="29"/>
      <c r="G334" s="29"/>
    </row>
    <row r="335" spans="1:7" ht="15" customHeight="1" x14ac:dyDescent="0.25">
      <c r="A335" s="136" t="s">
        <v>131</v>
      </c>
      <c r="B335" s="136"/>
      <c r="C335" s="33" t="s">
        <v>26</v>
      </c>
      <c r="D335" s="34">
        <f>SUM(G335+E335)</f>
        <v>859</v>
      </c>
      <c r="E335" s="34">
        <f>SUM(E336+E340)</f>
        <v>226.7</v>
      </c>
      <c r="F335" s="35">
        <f>SUM(F336+F340)</f>
        <v>0</v>
      </c>
      <c r="G335" s="34">
        <f>SUM(G336+G340)</f>
        <v>632.29999999999995</v>
      </c>
    </row>
    <row r="336" spans="1:7" ht="15" customHeight="1" x14ac:dyDescent="0.25">
      <c r="A336" s="135"/>
      <c r="B336" s="27" t="s">
        <v>18</v>
      </c>
      <c r="C336" s="28"/>
      <c r="D336" s="29">
        <f t="shared" si="88"/>
        <v>839.4</v>
      </c>
      <c r="E336" s="29">
        <f t="shared" ref="E336" si="94">SUM(E337:E339)</f>
        <v>207.1</v>
      </c>
      <c r="F336" s="29"/>
      <c r="G336" s="29">
        <f>SUM(G337:G339)</f>
        <v>632.29999999999995</v>
      </c>
    </row>
    <row r="337" spans="1:7" ht="15" customHeight="1" x14ac:dyDescent="0.25">
      <c r="A337" s="135"/>
      <c r="B337" s="30" t="s">
        <v>19</v>
      </c>
      <c r="C337" s="36"/>
      <c r="D337" s="31">
        <f t="shared" si="88"/>
        <v>24.6</v>
      </c>
      <c r="E337" s="31">
        <f>SUM(E22+E37+E46+E55+E64+E74+E84+E93+E103+E111+E117+E123+E130)</f>
        <v>23</v>
      </c>
      <c r="F337" s="31"/>
      <c r="G337" s="31">
        <f>SUM(G22+G37+G46+G55+G64+G74+G84+G93+G103+G111+G117+G123+G130)</f>
        <v>1.6</v>
      </c>
    </row>
    <row r="338" spans="1:7" ht="15" customHeight="1" x14ac:dyDescent="0.25">
      <c r="A338" s="135"/>
      <c r="B338" s="30" t="s">
        <v>20</v>
      </c>
      <c r="C338" s="36"/>
      <c r="D338" s="31">
        <f t="shared" si="88"/>
        <v>801.8</v>
      </c>
      <c r="E338" s="31">
        <f>SUM(E23+E38+E47+E56+E65+E75+E85+E94+E104+E112+E124+E131+E282)</f>
        <v>171.1</v>
      </c>
      <c r="F338" s="31"/>
      <c r="G338" s="31">
        <f>SUM(G23+G38+G47+G56+G65+G75+G85+G94+G104+G112+G124+G131+G282+G187)</f>
        <v>630.69999999999993</v>
      </c>
    </row>
    <row r="339" spans="1:7" ht="15" customHeight="1" x14ac:dyDescent="0.25">
      <c r="A339" s="135"/>
      <c r="B339" s="30" t="s">
        <v>8</v>
      </c>
      <c r="C339" s="36"/>
      <c r="D339" s="31">
        <f t="shared" si="88"/>
        <v>13</v>
      </c>
      <c r="E339" s="31">
        <f>SUM(E76+E86+E132+E39)</f>
        <v>13</v>
      </c>
      <c r="F339" s="31"/>
      <c r="G339" s="31"/>
    </row>
    <row r="340" spans="1:7" ht="15" customHeight="1" x14ac:dyDescent="0.25">
      <c r="A340" s="135"/>
      <c r="B340" s="32" t="s">
        <v>21</v>
      </c>
      <c r="C340" s="28"/>
      <c r="D340" s="29">
        <f t="shared" si="88"/>
        <v>19.599999999999998</v>
      </c>
      <c r="E340" s="29">
        <f>SUM(E40+E48+E57+E66+E77+E87+E95+E105+E113+E118+E125+E133)</f>
        <v>19.599999999999998</v>
      </c>
      <c r="F340" s="29"/>
      <c r="G340" s="29"/>
    </row>
    <row r="341" spans="1:7" ht="15" customHeight="1" x14ac:dyDescent="0.25">
      <c r="A341" s="136" t="s">
        <v>132</v>
      </c>
      <c r="B341" s="136"/>
      <c r="C341" s="33" t="s">
        <v>27</v>
      </c>
      <c r="D341" s="34">
        <f t="shared" ref="D341:D355" si="95">SUM(G341+E341)</f>
        <v>271</v>
      </c>
      <c r="E341" s="34">
        <f>SUM(E342+E347)</f>
        <v>222.50000000000003</v>
      </c>
      <c r="F341" s="34">
        <f>SUM(F342+F347)</f>
        <v>51.6</v>
      </c>
      <c r="G341" s="34">
        <f>SUM(G342+G347)</f>
        <v>48.5</v>
      </c>
    </row>
    <row r="342" spans="1:7" ht="15" customHeight="1" x14ac:dyDescent="0.25">
      <c r="A342" s="135"/>
      <c r="B342" s="27" t="s">
        <v>23</v>
      </c>
      <c r="C342" s="28"/>
      <c r="D342" s="29">
        <f t="shared" si="95"/>
        <v>236.60000000000002</v>
      </c>
      <c r="E342" s="29">
        <f>SUM(E343:E346)</f>
        <v>188.10000000000002</v>
      </c>
      <c r="F342" s="29">
        <f>SUM(F343:F346)</f>
        <v>28</v>
      </c>
      <c r="G342" s="29">
        <f>SUM(G343:G346)</f>
        <v>48.5</v>
      </c>
    </row>
    <row r="343" spans="1:7" ht="15" customHeight="1" x14ac:dyDescent="0.25">
      <c r="A343" s="135"/>
      <c r="B343" s="30" t="s">
        <v>19</v>
      </c>
      <c r="C343" s="36"/>
      <c r="D343" s="31">
        <f t="shared" si="95"/>
        <v>55.500000000000014</v>
      </c>
      <c r="E343" s="31">
        <f>SUM(E25+E313+E41+E49+E58+E67+E79+E96+E114+E119+E126)</f>
        <v>55.500000000000014</v>
      </c>
      <c r="F343" s="31"/>
      <c r="G343" s="31"/>
    </row>
    <row r="344" spans="1:7" ht="15" customHeight="1" x14ac:dyDescent="0.25">
      <c r="A344" s="135"/>
      <c r="B344" s="30" t="s">
        <v>20</v>
      </c>
      <c r="C344" s="36"/>
      <c r="D344" s="31">
        <f t="shared" si="95"/>
        <v>11.4</v>
      </c>
      <c r="E344" s="31">
        <f>SUM(E314)</f>
        <v>6.9</v>
      </c>
      <c r="F344" s="31"/>
      <c r="G344" s="31">
        <f t="shared" ref="G344" si="96">SUM(G314)</f>
        <v>4.5</v>
      </c>
    </row>
    <row r="345" spans="1:7" ht="15" customHeight="1" x14ac:dyDescent="0.25">
      <c r="A345" s="135"/>
      <c r="B345" s="30" t="s">
        <v>25</v>
      </c>
      <c r="C345" s="36"/>
      <c r="D345" s="31">
        <f t="shared" si="95"/>
        <v>94.5</v>
      </c>
      <c r="E345" s="31">
        <f>SUM(E312+E26)</f>
        <v>50.5</v>
      </c>
      <c r="F345" s="31">
        <f>SUM(F312+F26)</f>
        <v>28</v>
      </c>
      <c r="G345" s="31">
        <f>SUM(G312+G26)</f>
        <v>44</v>
      </c>
    </row>
    <row r="346" spans="1:7" ht="15" customHeight="1" x14ac:dyDescent="0.25">
      <c r="A346" s="135"/>
      <c r="B346" s="30" t="s">
        <v>8</v>
      </c>
      <c r="C346" s="36"/>
      <c r="D346" s="31">
        <f t="shared" si="95"/>
        <v>75.2</v>
      </c>
      <c r="E346" s="31">
        <f>SUM(E27+E315+E80)</f>
        <v>75.2</v>
      </c>
      <c r="F346" s="31">
        <f t="shared" ref="F346:G346" si="97">SUM(F27)</f>
        <v>0</v>
      </c>
      <c r="G346" s="31">
        <f t="shared" si="97"/>
        <v>0</v>
      </c>
    </row>
    <row r="347" spans="1:7" ht="15" customHeight="1" x14ac:dyDescent="0.25">
      <c r="A347" s="135"/>
      <c r="B347" s="32" t="s">
        <v>21</v>
      </c>
      <c r="C347" s="28"/>
      <c r="D347" s="29">
        <f t="shared" si="95"/>
        <v>34.4</v>
      </c>
      <c r="E347" s="29">
        <f>SUM(E316)</f>
        <v>34.4</v>
      </c>
      <c r="F347" s="29">
        <f>SUM(F316)</f>
        <v>23.6</v>
      </c>
      <c r="G347" s="29"/>
    </row>
    <row r="348" spans="1:7" ht="15" customHeight="1" x14ac:dyDescent="0.25">
      <c r="A348" s="136" t="s">
        <v>133</v>
      </c>
      <c r="B348" s="136"/>
      <c r="C348" s="33" t="s">
        <v>28</v>
      </c>
      <c r="D348" s="34">
        <f t="shared" ref="D348" si="98">SUM(G348+E348)</f>
        <v>22.2</v>
      </c>
      <c r="E348" s="34">
        <f>SUM(E349+E351)</f>
        <v>22.2</v>
      </c>
      <c r="F348" s="35">
        <f>SUM(F351)</f>
        <v>0</v>
      </c>
      <c r="G348" s="35">
        <f>SUM(G351)</f>
        <v>0</v>
      </c>
    </row>
    <row r="349" spans="1:7" ht="15" customHeight="1" x14ac:dyDescent="0.25">
      <c r="A349" s="139"/>
      <c r="B349" s="27" t="s">
        <v>23</v>
      </c>
      <c r="C349" s="33"/>
      <c r="D349" s="29">
        <f t="shared" ref="D349:D350" si="99">SUM(G349+E349)</f>
        <v>9</v>
      </c>
      <c r="E349" s="29">
        <f>SUM(E350:E350)</f>
        <v>9</v>
      </c>
      <c r="F349" s="35"/>
      <c r="G349" s="35"/>
    </row>
    <row r="350" spans="1:7" ht="15" customHeight="1" x14ac:dyDescent="0.25">
      <c r="A350" s="140"/>
      <c r="B350" s="30" t="s">
        <v>8</v>
      </c>
      <c r="C350" s="33"/>
      <c r="D350" s="31">
        <f t="shared" si="99"/>
        <v>9</v>
      </c>
      <c r="E350" s="31">
        <v>9</v>
      </c>
      <c r="F350" s="35"/>
      <c r="G350" s="35"/>
    </row>
    <row r="351" spans="1:7" ht="15" customHeight="1" x14ac:dyDescent="0.25">
      <c r="A351" s="141"/>
      <c r="B351" s="27" t="s">
        <v>134</v>
      </c>
      <c r="C351" s="38"/>
      <c r="D351" s="29">
        <f t="shared" si="95"/>
        <v>13.2</v>
      </c>
      <c r="E351" s="39">
        <f>SUM(E29)</f>
        <v>13.2</v>
      </c>
      <c r="F351" s="40"/>
      <c r="G351" s="40"/>
    </row>
    <row r="352" spans="1:7" ht="15" customHeight="1" x14ac:dyDescent="0.25">
      <c r="A352" s="136" t="s">
        <v>135</v>
      </c>
      <c r="B352" s="136"/>
      <c r="C352" s="33" t="s">
        <v>30</v>
      </c>
      <c r="D352" s="34">
        <f t="shared" si="95"/>
        <v>211.2</v>
      </c>
      <c r="E352" s="34">
        <f>SUM(E353+E355)</f>
        <v>211.2</v>
      </c>
      <c r="F352" s="35">
        <f>SUM(F353+F355)</f>
        <v>0</v>
      </c>
      <c r="G352" s="35">
        <f>SUM(G353+G355)</f>
        <v>0</v>
      </c>
    </row>
    <row r="353" spans="1:7" ht="15" customHeight="1" x14ac:dyDescent="0.25">
      <c r="A353" s="135"/>
      <c r="B353" s="27" t="s">
        <v>18</v>
      </c>
      <c r="C353" s="28"/>
      <c r="D353" s="29">
        <f t="shared" si="95"/>
        <v>107.3</v>
      </c>
      <c r="E353" s="29">
        <f>SUM(E354:E354)</f>
        <v>107.3</v>
      </c>
      <c r="F353" s="29"/>
      <c r="G353" s="29"/>
    </row>
    <row r="354" spans="1:7" ht="15" customHeight="1" x14ac:dyDescent="0.25">
      <c r="A354" s="135"/>
      <c r="B354" s="30" t="s">
        <v>19</v>
      </c>
      <c r="C354" s="36"/>
      <c r="D354" s="31">
        <f t="shared" si="95"/>
        <v>107.3</v>
      </c>
      <c r="E354" s="31">
        <f>SUM(E30)</f>
        <v>107.3</v>
      </c>
      <c r="F354" s="31"/>
      <c r="G354" s="31"/>
    </row>
    <row r="355" spans="1:7" ht="15" customHeight="1" x14ac:dyDescent="0.25">
      <c r="A355" s="135"/>
      <c r="B355" s="27" t="s">
        <v>134</v>
      </c>
      <c r="C355" s="38"/>
      <c r="D355" s="29">
        <f t="shared" si="95"/>
        <v>103.9</v>
      </c>
      <c r="E355" s="39">
        <f>SUM(E31)</f>
        <v>103.9</v>
      </c>
      <c r="F355" s="39"/>
      <c r="G355" s="39"/>
    </row>
    <row r="356" spans="1:7" x14ac:dyDescent="0.25">
      <c r="A356" s="133" t="s">
        <v>136</v>
      </c>
      <c r="B356" s="133"/>
      <c r="C356" s="133"/>
      <c r="D356" s="133"/>
      <c r="E356" s="133"/>
      <c r="F356" s="133"/>
      <c r="G356" s="133"/>
    </row>
  </sheetData>
  <mergeCells count="116">
    <mergeCell ref="C37:C39"/>
    <mergeCell ref="A349:A351"/>
    <mergeCell ref="C145:C147"/>
    <mergeCell ref="C195:C197"/>
    <mergeCell ref="C167:C169"/>
    <mergeCell ref="C183:C185"/>
    <mergeCell ref="C242:C244"/>
    <mergeCell ref="A353:A355"/>
    <mergeCell ref="C17:C18"/>
    <mergeCell ref="C22:C23"/>
    <mergeCell ref="C34:C35"/>
    <mergeCell ref="C46:C47"/>
    <mergeCell ref="A329:B329"/>
    <mergeCell ref="A330:A334"/>
    <mergeCell ref="A335:B335"/>
    <mergeCell ref="A302:A306"/>
    <mergeCell ref="A291:A295"/>
    <mergeCell ref="A307:A309"/>
    <mergeCell ref="A310:A316"/>
    <mergeCell ref="A317:B317"/>
    <mergeCell ref="A318:B318"/>
    <mergeCell ref="A296:A301"/>
    <mergeCell ref="A134:A138"/>
    <mergeCell ref="A120:A125"/>
    <mergeCell ref="A286:A290"/>
    <mergeCell ref="A283:A285"/>
    <mergeCell ref="A222:A226"/>
    <mergeCell ref="A227:A231"/>
    <mergeCell ref="A232:A236"/>
    <mergeCell ref="A237:A239"/>
    <mergeCell ref="A207:A212"/>
    <mergeCell ref="A245:A247"/>
    <mergeCell ref="A248:A252"/>
    <mergeCell ref="A253:A255"/>
    <mergeCell ref="A256:A260"/>
    <mergeCell ref="A261:A265"/>
    <mergeCell ref="A266:A270"/>
    <mergeCell ref="A271:A272"/>
    <mergeCell ref="A276:A281"/>
    <mergeCell ref="A356:G356"/>
    <mergeCell ref="A149:A154"/>
    <mergeCell ref="A143:A148"/>
    <mergeCell ref="A193:A198"/>
    <mergeCell ref="A155:A158"/>
    <mergeCell ref="A159:A164"/>
    <mergeCell ref="A165:A170"/>
    <mergeCell ref="A171:A175"/>
    <mergeCell ref="A176:A180"/>
    <mergeCell ref="A181:A186"/>
    <mergeCell ref="A188:A192"/>
    <mergeCell ref="A240:A241"/>
    <mergeCell ref="A199:A201"/>
    <mergeCell ref="C157:C158"/>
    <mergeCell ref="A336:A340"/>
    <mergeCell ref="A341:B341"/>
    <mergeCell ref="A342:A347"/>
    <mergeCell ref="A348:B348"/>
    <mergeCell ref="A352:B352"/>
    <mergeCell ref="A319:A322"/>
    <mergeCell ref="A323:B323"/>
    <mergeCell ref="A324:A328"/>
    <mergeCell ref="C278:C280"/>
    <mergeCell ref="C229:C230"/>
    <mergeCell ref="C30:C31"/>
    <mergeCell ref="C107:C109"/>
    <mergeCell ref="A115:A118"/>
    <mergeCell ref="C28:C29"/>
    <mergeCell ref="A32:A41"/>
    <mergeCell ref="C25:C27"/>
    <mergeCell ref="C90:C91"/>
    <mergeCell ref="C52:C53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81:A87"/>
    <mergeCell ref="A13:A14"/>
    <mergeCell ref="A15:A31"/>
    <mergeCell ref="A42:A48"/>
    <mergeCell ref="A50:A57"/>
    <mergeCell ref="A59:A66"/>
    <mergeCell ref="A68:A77"/>
    <mergeCell ref="C234:C235"/>
    <mergeCell ref="C190:C191"/>
    <mergeCell ref="C204:C205"/>
    <mergeCell ref="C209:C210"/>
    <mergeCell ref="C161:C162"/>
    <mergeCell ref="C173:C174"/>
    <mergeCell ref="C178:C179"/>
    <mergeCell ref="C123:C124"/>
    <mergeCell ref="C136:C137"/>
    <mergeCell ref="C141:C142"/>
    <mergeCell ref="C151:C153"/>
    <mergeCell ref="C55:C56"/>
    <mergeCell ref="C64:C65"/>
    <mergeCell ref="C93:C94"/>
    <mergeCell ref="C74:C76"/>
    <mergeCell ref="C84:C86"/>
    <mergeCell ref="C130:C132"/>
    <mergeCell ref="C224:C225"/>
    <mergeCell ref="A106:A113"/>
    <mergeCell ref="A88:A95"/>
    <mergeCell ref="A97:A105"/>
    <mergeCell ref="A127:A133"/>
    <mergeCell ref="A139:A142"/>
    <mergeCell ref="A202:A206"/>
    <mergeCell ref="A213:A215"/>
    <mergeCell ref="A216:A221"/>
    <mergeCell ref="C79:C80"/>
    <mergeCell ref="C218:C220"/>
    <mergeCell ref="C99:C100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2021-06-11T10:22:55Z</cp:lastPrinted>
  <dcterms:created xsi:type="dcterms:W3CDTF">2018-02-01T13:57:35Z</dcterms:created>
  <dcterms:modified xsi:type="dcterms:W3CDTF">2021-06-11T10:23:37Z</dcterms:modified>
</cp:coreProperties>
</file>