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2-25\"/>
    </mc:Choice>
  </mc:AlternateContent>
  <xr:revisionPtr revIDLastSave="0" documentId="13_ncr:1_{94CBF02B-3CEE-4A2E-9B83-0274E7D9D82C}" xr6:coauthVersionLast="45" xr6:coauthVersionMax="45" xr10:uidLastSave="{00000000-0000-0000-0000-000000000000}"/>
  <bookViews>
    <workbookView xWindow="375" yWindow="345" windowWidth="28425" windowHeight="15255" xr2:uid="{00000000-000D-0000-FFFF-FFFF00000000}"/>
  </bookViews>
  <sheets>
    <sheet name="Lapas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0" i="1" l="1"/>
  <c r="F312" i="1"/>
  <c r="F283" i="1"/>
  <c r="F15" i="1" l="1"/>
  <c r="E313" i="1"/>
  <c r="D313" i="1" s="1"/>
  <c r="E24" i="1"/>
  <c r="G24" i="1"/>
  <c r="D27" i="1"/>
  <c r="G312" i="1"/>
  <c r="G310" i="1" s="1"/>
  <c r="E312" i="1"/>
  <c r="E311" i="1"/>
  <c r="D26" i="1"/>
  <c r="D25" i="1"/>
  <c r="E314" i="1"/>
  <c r="F314" i="1"/>
  <c r="F309" i="1"/>
  <c r="E310" i="1" l="1"/>
  <c r="D24" i="1"/>
  <c r="F110" i="1" l="1"/>
  <c r="G110" i="1"/>
  <c r="D116" i="1"/>
  <c r="F96" i="1"/>
  <c r="G96" i="1"/>
  <c r="D104" i="1"/>
  <c r="E105" i="1"/>
  <c r="F105" i="1"/>
  <c r="G105" i="1"/>
  <c r="D109" i="1"/>
  <c r="F81" i="1"/>
  <c r="D89" i="1"/>
  <c r="F65" i="1"/>
  <c r="D74" i="1"/>
  <c r="F56" i="1"/>
  <c r="D64" i="1"/>
  <c r="F47" i="1"/>
  <c r="G47" i="1"/>
  <c r="D55" i="1"/>
  <c r="F40" i="1"/>
  <c r="D46" i="1"/>
  <c r="D39" i="1"/>
  <c r="E307" i="1"/>
  <c r="G307" i="1"/>
  <c r="E306" i="1"/>
  <c r="G306" i="1"/>
  <c r="F249" i="1"/>
  <c r="G249" i="1"/>
  <c r="D255" i="1"/>
  <c r="D102" i="1"/>
  <c r="D101" i="1"/>
  <c r="E100" i="1"/>
  <c r="G92" i="1"/>
  <c r="G85" i="1"/>
  <c r="G81" i="1" s="1"/>
  <c r="E70" i="1"/>
  <c r="G70" i="1"/>
  <c r="G42" i="1"/>
  <c r="G40" i="1" s="1"/>
  <c r="F31" i="1"/>
  <c r="G31" i="1"/>
  <c r="D37" i="1"/>
  <c r="D36" i="1"/>
  <c r="E35" i="1"/>
  <c r="E301" i="1"/>
  <c r="G301" i="1"/>
  <c r="E300" i="1"/>
  <c r="E302" i="1"/>
  <c r="E303" i="1"/>
  <c r="D69" i="1"/>
  <c r="F225" i="1"/>
  <c r="G225" i="1"/>
  <c r="E226" i="1"/>
  <c r="E225" i="1" s="1"/>
  <c r="D281" i="1"/>
  <c r="D280" i="1"/>
  <c r="G279" i="1"/>
  <c r="F279" i="1"/>
  <c r="E279" i="1"/>
  <c r="G275" i="1"/>
  <c r="E250" i="1"/>
  <c r="E249" i="1" s="1"/>
  <c r="D253" i="1"/>
  <c r="F264" i="1"/>
  <c r="G265" i="1"/>
  <c r="G264" i="1" s="1"/>
  <c r="G244" i="1"/>
  <c r="F244" i="1"/>
  <c r="D248" i="1"/>
  <c r="D247" i="1"/>
  <c r="D246" i="1"/>
  <c r="E245" i="1"/>
  <c r="D245" i="1" s="1"/>
  <c r="D242" i="1"/>
  <c r="D241" i="1"/>
  <c r="D234" i="1"/>
  <c r="E296" i="1"/>
  <c r="G296" i="1"/>
  <c r="E295" i="1"/>
  <c r="G219" i="1"/>
  <c r="D221" i="1"/>
  <c r="D220" i="1"/>
  <c r="E219" i="1"/>
  <c r="G143" i="1"/>
  <c r="E297" i="1"/>
  <c r="G200" i="1"/>
  <c r="E194" i="1"/>
  <c r="F194" i="1"/>
  <c r="G194" i="1"/>
  <c r="D196" i="1"/>
  <c r="G171" i="1"/>
  <c r="G147" i="1"/>
  <c r="G137" i="1"/>
  <c r="G128" i="1"/>
  <c r="E290" i="1"/>
  <c r="G290" i="1"/>
  <c r="E291" i="1"/>
  <c r="G291" i="1"/>
  <c r="D111" i="1"/>
  <c r="E112" i="1"/>
  <c r="E110" i="1" s="1"/>
  <c r="D113" i="1"/>
  <c r="D114" i="1"/>
  <c r="D115" i="1"/>
  <c r="D118" i="1"/>
  <c r="G66" i="1"/>
  <c r="D59" i="1"/>
  <c r="D58" i="1"/>
  <c r="E57" i="1"/>
  <c r="D57" i="1" s="1"/>
  <c r="E32" i="1"/>
  <c r="E31" i="1" s="1"/>
  <c r="D34" i="1"/>
  <c r="D33" i="1"/>
  <c r="E16" i="1"/>
  <c r="G65" i="1" l="1"/>
  <c r="D100" i="1"/>
  <c r="D35" i="1"/>
  <c r="D279" i="1"/>
  <c r="E244" i="1"/>
  <c r="D244" i="1" s="1"/>
  <c r="D219" i="1"/>
  <c r="D32" i="1"/>
  <c r="D231" i="1" l="1"/>
  <c r="G167" i="1"/>
  <c r="E185" i="1" l="1"/>
  <c r="D94" i="1" l="1"/>
  <c r="D93" i="1"/>
  <c r="E92" i="1"/>
  <c r="D92" i="1" s="1"/>
  <c r="D257" i="1"/>
  <c r="D252" i="1"/>
  <c r="D251" i="1"/>
  <c r="D250" i="1"/>
  <c r="E211" i="1"/>
  <c r="D212" i="1"/>
  <c r="D213" i="1"/>
  <c r="F200" i="1"/>
  <c r="D99" i="1"/>
  <c r="D98" i="1"/>
  <c r="E97" i="1"/>
  <c r="G60" i="1"/>
  <c r="G56" i="1" s="1"/>
  <c r="D97" i="1" l="1"/>
  <c r="E96" i="1"/>
  <c r="D229" i="1"/>
  <c r="D267" i="1"/>
  <c r="D266" i="1"/>
  <c r="E265" i="1"/>
  <c r="E90" i="1"/>
  <c r="E206" i="1"/>
  <c r="G185" i="1"/>
  <c r="G181" i="1"/>
  <c r="F181" i="1"/>
  <c r="D182" i="1"/>
  <c r="F75" i="1"/>
  <c r="G75" i="1"/>
  <c r="D79" i="1"/>
  <c r="D78" i="1"/>
  <c r="E77" i="1"/>
  <c r="E75" i="1" s="1"/>
  <c r="D68" i="1"/>
  <c r="D67" i="1"/>
  <c r="E66" i="1"/>
  <c r="E65" i="1" s="1"/>
  <c r="D66" i="1" l="1"/>
  <c r="D265" i="1"/>
  <c r="E264" i="1"/>
  <c r="D264" i="1" s="1"/>
  <c r="E181" i="1"/>
  <c r="D181" i="1" s="1"/>
  <c r="D77" i="1"/>
  <c r="G133" i="1" l="1"/>
  <c r="D20" i="1"/>
  <c r="E85" i="1" l="1"/>
  <c r="E60" i="1"/>
  <c r="E56" i="1" s="1"/>
  <c r="E51" i="1"/>
  <c r="D53" i="1"/>
  <c r="E42" i="1"/>
  <c r="E40" i="1" s="1"/>
  <c r="D121" i="1" l="1"/>
  <c r="D107" i="1"/>
  <c r="D62" i="1"/>
  <c r="D61" i="1"/>
  <c r="D60" i="1"/>
  <c r="D63" i="1"/>
  <c r="D44" i="1"/>
  <c r="D43" i="1"/>
  <c r="D42" i="1" l="1"/>
  <c r="G211" i="1"/>
  <c r="D211" i="1" s="1"/>
  <c r="D214" i="1"/>
  <c r="F282" i="1" l="1"/>
  <c r="D164" i="1" l="1"/>
  <c r="D163" i="1"/>
  <c r="E162" i="1"/>
  <c r="D162" i="1" s="1"/>
  <c r="E283" i="1" l="1"/>
  <c r="E282" i="1" s="1"/>
  <c r="G283" i="1"/>
  <c r="D285" i="1"/>
  <c r="E319" i="1" l="1"/>
  <c r="E309" i="1"/>
  <c r="F218" i="1" l="1"/>
  <c r="G218" i="1"/>
  <c r="F205" i="1" l="1"/>
  <c r="G205" i="1"/>
  <c r="D203" i="1"/>
  <c r="D202" i="1"/>
  <c r="E201" i="1"/>
  <c r="E200" i="1" s="1"/>
  <c r="E157" i="1"/>
  <c r="G157" i="1"/>
  <c r="G152" i="1"/>
  <c r="E133" i="1"/>
  <c r="F117" i="1"/>
  <c r="G117" i="1"/>
  <c r="F90" i="1"/>
  <c r="G90" i="1"/>
  <c r="E21" i="1"/>
  <c r="E15" i="1" s="1"/>
  <c r="G21" i="1"/>
  <c r="D195" i="1" l="1"/>
  <c r="D201" i="1"/>
  <c r="D72" i="1"/>
  <c r="D71" i="1"/>
  <c r="D312" i="1" l="1"/>
  <c r="D283" i="1"/>
  <c r="D284" i="1"/>
  <c r="G270" i="1"/>
  <c r="D237" i="1" l="1"/>
  <c r="G282" i="1"/>
  <c r="G16" i="1" l="1"/>
  <c r="G15" i="1" s="1"/>
  <c r="D91" i="1" l="1"/>
  <c r="D84" i="1" l="1"/>
  <c r="D83" i="1"/>
  <c r="E82" i="1"/>
  <c r="E81" i="1" s="1"/>
  <c r="G156" i="1" l="1"/>
  <c r="D149" i="1" l="1"/>
  <c r="E138" i="1"/>
  <c r="D41" i="1" l="1"/>
  <c r="D18" i="1" l="1"/>
  <c r="D17" i="1"/>
  <c r="D16" i="1" l="1"/>
  <c r="E256" i="1" l="1"/>
  <c r="D226" i="1"/>
  <c r="D228" i="1"/>
  <c r="D227" i="1"/>
  <c r="G215" i="1"/>
  <c r="F215" i="1"/>
  <c r="E215" i="1"/>
  <c r="D215" i="1" l="1"/>
  <c r="D216" i="1"/>
  <c r="E275" i="1" l="1"/>
  <c r="E218" i="1"/>
  <c r="D208" i="1"/>
  <c r="D207" i="1"/>
  <c r="E205" i="1"/>
  <c r="D148" i="1"/>
  <c r="E147" i="1"/>
  <c r="D147" i="1" s="1"/>
  <c r="D206" i="1" l="1"/>
  <c r="F315" i="1" l="1"/>
  <c r="G315" i="1"/>
  <c r="D301" i="1"/>
  <c r="G289" i="1"/>
  <c r="D290" i="1"/>
  <c r="D302" i="1" l="1"/>
  <c r="D307" i="1"/>
  <c r="D291" i="1"/>
  <c r="D289" i="1" s="1"/>
  <c r="E289" i="1"/>
  <c r="D223" i="1"/>
  <c r="D198" i="1"/>
  <c r="E190" i="1"/>
  <c r="G190" i="1"/>
  <c r="D174" i="1"/>
  <c r="D173" i="1"/>
  <c r="E172" i="1"/>
  <c r="D159" i="1"/>
  <c r="D158" i="1"/>
  <c r="E156" i="1"/>
  <c r="E124" i="1"/>
  <c r="E123" i="1" s="1"/>
  <c r="G123" i="1"/>
  <c r="D127" i="1"/>
  <c r="D105" i="1"/>
  <c r="D172" i="1" l="1"/>
  <c r="D157" i="1"/>
  <c r="D76" i="1"/>
  <c r="F288" i="1" l="1"/>
  <c r="D28" i="1" l="1"/>
  <c r="F259" i="1"/>
  <c r="G259" i="1"/>
  <c r="D262" i="1"/>
  <c r="D261" i="1"/>
  <c r="E260" i="1"/>
  <c r="D260" i="1" s="1"/>
  <c r="D258" i="1"/>
  <c r="F230" i="1"/>
  <c r="G230" i="1"/>
  <c r="E230" i="1"/>
  <c r="E197" i="1"/>
  <c r="F189" i="1"/>
  <c r="E189" i="1"/>
  <c r="G189" i="1"/>
  <c r="D191" i="1"/>
  <c r="D192" i="1"/>
  <c r="F137" i="1"/>
  <c r="D141" i="1"/>
  <c r="E48" i="1"/>
  <c r="E47" i="1" s="1"/>
  <c r="D50" i="1"/>
  <c r="D49" i="1"/>
  <c r="G299" i="1" l="1"/>
  <c r="E259" i="1"/>
  <c r="E299" i="1" l="1"/>
  <c r="E320" i="1" l="1"/>
  <c r="D320" i="1" s="1"/>
  <c r="E318" i="1"/>
  <c r="F317" i="1"/>
  <c r="E316" i="1"/>
  <c r="D314" i="1"/>
  <c r="E308" i="1"/>
  <c r="D308" i="1" s="1"/>
  <c r="F304" i="1"/>
  <c r="D303" i="1"/>
  <c r="D300" i="1"/>
  <c r="F298" i="1"/>
  <c r="E294" i="1"/>
  <c r="F293" i="1"/>
  <c r="E292" i="1"/>
  <c r="G288" i="1"/>
  <c r="D286" i="1"/>
  <c r="D278" i="1"/>
  <c r="D277" i="1"/>
  <c r="D276" i="1"/>
  <c r="E274" i="1"/>
  <c r="G274" i="1"/>
  <c r="F274" i="1"/>
  <c r="D273" i="1"/>
  <c r="D272" i="1"/>
  <c r="D271" i="1"/>
  <c r="G269" i="1"/>
  <c r="E270" i="1"/>
  <c r="E269" i="1" s="1"/>
  <c r="F269" i="1"/>
  <c r="D268" i="1"/>
  <c r="D263" i="1"/>
  <c r="G256" i="1"/>
  <c r="D256" i="1" s="1"/>
  <c r="F256" i="1"/>
  <c r="D254" i="1"/>
  <c r="D243" i="1"/>
  <c r="E239" i="1"/>
  <c r="F239" i="1"/>
  <c r="D238" i="1"/>
  <c r="G236" i="1"/>
  <c r="E236" i="1"/>
  <c r="F236" i="1"/>
  <c r="D235" i="1"/>
  <c r="G233" i="1"/>
  <c r="F233" i="1"/>
  <c r="D232" i="1"/>
  <c r="D224" i="1"/>
  <c r="E222" i="1"/>
  <c r="F222" i="1"/>
  <c r="D217" i="1"/>
  <c r="E210" i="1"/>
  <c r="F210" i="1"/>
  <c r="D209" i="1"/>
  <c r="D204" i="1"/>
  <c r="D199" i="1"/>
  <c r="G197" i="1"/>
  <c r="F197" i="1"/>
  <c r="D193" i="1"/>
  <c r="D190" i="1"/>
  <c r="D188" i="1"/>
  <c r="D187" i="1"/>
  <c r="D186" i="1"/>
  <c r="G184" i="1"/>
  <c r="E184" i="1"/>
  <c r="F184" i="1"/>
  <c r="D183" i="1"/>
  <c r="D180" i="1"/>
  <c r="D179" i="1"/>
  <c r="D178" i="1"/>
  <c r="G176" i="1"/>
  <c r="E177" i="1"/>
  <c r="E176" i="1" s="1"/>
  <c r="F176" i="1"/>
  <c r="D175" i="1"/>
  <c r="E171" i="1"/>
  <c r="F171" i="1"/>
  <c r="D170" i="1"/>
  <c r="D169" i="1"/>
  <c r="D168" i="1"/>
  <c r="G166" i="1"/>
  <c r="E167" i="1"/>
  <c r="E166" i="1" s="1"/>
  <c r="F166" i="1"/>
  <c r="D165" i="1"/>
  <c r="G161" i="1"/>
  <c r="F161" i="1"/>
  <c r="D160" i="1"/>
  <c r="F156" i="1"/>
  <c r="D155" i="1"/>
  <c r="D154" i="1"/>
  <c r="D153" i="1"/>
  <c r="E152" i="1"/>
  <c r="E151" i="1" s="1"/>
  <c r="G151" i="1"/>
  <c r="F151" i="1"/>
  <c r="D150" i="1"/>
  <c r="E146" i="1"/>
  <c r="F146" i="1"/>
  <c r="D145" i="1"/>
  <c r="D144" i="1"/>
  <c r="E143" i="1"/>
  <c r="E142" i="1" s="1"/>
  <c r="F142" i="1"/>
  <c r="D140" i="1"/>
  <c r="D139" i="1"/>
  <c r="D136" i="1"/>
  <c r="D135" i="1"/>
  <c r="D134" i="1"/>
  <c r="E132" i="1"/>
  <c r="F132" i="1"/>
  <c r="D131" i="1"/>
  <c r="D130" i="1"/>
  <c r="E129" i="1"/>
  <c r="D129" i="1" s="1"/>
  <c r="F128" i="1"/>
  <c r="D126" i="1"/>
  <c r="D125" i="1"/>
  <c r="D124" i="1"/>
  <c r="F123" i="1"/>
  <c r="D122" i="1"/>
  <c r="D120" i="1"/>
  <c r="E119" i="1"/>
  <c r="E117" i="1" s="1"/>
  <c r="D112" i="1"/>
  <c r="D108" i="1"/>
  <c r="D106" i="1"/>
  <c r="D103" i="1"/>
  <c r="D95" i="1"/>
  <c r="D88" i="1"/>
  <c r="D87" i="1"/>
  <c r="D86" i="1"/>
  <c r="D82" i="1"/>
  <c r="D80" i="1"/>
  <c r="D73" i="1"/>
  <c r="D54" i="1"/>
  <c r="D52" i="1"/>
  <c r="D48" i="1"/>
  <c r="D45" i="1"/>
  <c r="D38" i="1"/>
  <c r="D30" i="1"/>
  <c r="D23" i="1"/>
  <c r="D22" i="1"/>
  <c r="D19" i="1"/>
  <c r="D14" i="1"/>
  <c r="G13" i="1"/>
  <c r="F13" i="1"/>
  <c r="E13" i="1"/>
  <c r="F287" i="1" l="1"/>
  <c r="D295" i="1"/>
  <c r="D296" i="1"/>
  <c r="D297" i="1"/>
  <c r="D110" i="1"/>
  <c r="D316" i="1"/>
  <c r="E315" i="1"/>
  <c r="D292" i="1"/>
  <c r="E288" i="1"/>
  <c r="D138" i="1"/>
  <c r="E137" i="1"/>
  <c r="D137" i="1" s="1"/>
  <c r="D85" i="1"/>
  <c r="D81" i="1"/>
  <c r="D319" i="1"/>
  <c r="D249" i="1"/>
  <c r="D56" i="1"/>
  <c r="D259" i="1"/>
  <c r="D275" i="1"/>
  <c r="D282" i="1"/>
  <c r="D152" i="1"/>
  <c r="D218" i="1"/>
  <c r="D143" i="1"/>
  <c r="D184" i="1"/>
  <c r="G222" i="1"/>
  <c r="D222" i="1" s="1"/>
  <c r="D47" i="1"/>
  <c r="D75" i="1"/>
  <c r="D185" i="1"/>
  <c r="D189" i="1"/>
  <c r="E305" i="1"/>
  <c r="E304" i="1" s="1"/>
  <c r="D96" i="1"/>
  <c r="D240" i="1"/>
  <c r="E317" i="1"/>
  <c r="D21" i="1"/>
  <c r="G142" i="1"/>
  <c r="D142" i="1" s="1"/>
  <c r="D151" i="1"/>
  <c r="D177" i="1"/>
  <c r="D205" i="1"/>
  <c r="G294" i="1"/>
  <c r="D294" i="1" s="1"/>
  <c r="D197" i="1"/>
  <c r="D230" i="1"/>
  <c r="D318" i="1"/>
  <c r="D269" i="1"/>
  <c r="D13" i="1"/>
  <c r="D40" i="1"/>
  <c r="D70" i="1"/>
  <c r="D119" i="1"/>
  <c r="D156" i="1"/>
  <c r="D167" i="1"/>
  <c r="D171" i="1"/>
  <c r="D176" i="1"/>
  <c r="G239" i="1"/>
  <c r="D239" i="1" s="1"/>
  <c r="D65" i="1"/>
  <c r="D117" i="1"/>
  <c r="D166" i="1"/>
  <c r="D200" i="1"/>
  <c r="D236" i="1"/>
  <c r="D270" i="1"/>
  <c r="D274" i="1"/>
  <c r="D133" i="1"/>
  <c r="G132" i="1"/>
  <c r="D132" i="1" s="1"/>
  <c r="G210" i="1"/>
  <c r="D210" i="1" s="1"/>
  <c r="D225" i="1"/>
  <c r="D29" i="1"/>
  <c r="D123" i="1"/>
  <c r="D90" i="1"/>
  <c r="E161" i="1"/>
  <c r="D161" i="1" s="1"/>
  <c r="D194" i="1"/>
  <c r="E233" i="1"/>
  <c r="D233" i="1" s="1"/>
  <c r="D306" i="1"/>
  <c r="G305" i="1"/>
  <c r="D51" i="1"/>
  <c r="E128" i="1"/>
  <c r="D128" i="1" s="1"/>
  <c r="G146" i="1"/>
  <c r="D146" i="1" s="1"/>
  <c r="E293" i="1"/>
  <c r="E298" i="1"/>
  <c r="E287" i="1" l="1"/>
  <c r="D288" i="1"/>
  <c r="G317" i="1"/>
  <c r="D15" i="1"/>
  <c r="G293" i="1"/>
  <c r="D293" i="1" s="1"/>
  <c r="G304" i="1"/>
  <c r="D304" i="1" s="1"/>
  <c r="D305" i="1"/>
  <c r="D299" i="1"/>
  <c r="G298" i="1"/>
  <c r="D298" i="1" s="1"/>
  <c r="D317" i="1" l="1"/>
  <c r="D315" i="1"/>
  <c r="D31" i="1" l="1"/>
  <c r="D311" i="1" l="1"/>
  <c r="D310" i="1"/>
  <c r="G309" i="1" l="1"/>
  <c r="G287" i="1" s="1"/>
  <c r="D309" i="1" l="1"/>
  <c r="D287" i="1"/>
</calcChain>
</file>

<file path=xl/sharedStrings.xml><?xml version="1.0" encoding="utf-8"?>
<sst xmlns="http://schemas.openxmlformats.org/spreadsheetml/2006/main" count="475" uniqueCount="144">
  <si>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</si>
  <si>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</si>
  <si>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</si>
  <si>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</si>
  <si>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</si>
  <si>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</si>
  <si>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viso</t>
  </si>
  <si>
    <t>Iš jų</t>
  </si>
  <si>
    <t>išlaidoms</t>
  </si>
  <si>
    <t>turtui</t>
  </si>
  <si>
    <t>iš viso</t>
  </si>
  <si>
    <t>iš jų darbo
užmokesčiui</t>
  </si>
  <si>
    <t>1.</t>
  </si>
  <si>
    <t>Savivaldybės kontrolės ir audito tarnyba, iš viso</t>
  </si>
  <si>
    <t>savivaldybės biudžeto lėšų likutis trumpalaikiams įsiskolinimams dengti</t>
  </si>
  <si>
    <t>01</t>
  </si>
  <si>
    <t>2.</t>
  </si>
  <si>
    <t>Savivaldybės administracija, iš viso</t>
  </si>
  <si>
    <t>savivaldybės biudžeto lėšų likutis</t>
  </si>
  <si>
    <t>trumpalaikiams įsiskolinimams dengti</t>
  </si>
  <si>
    <t>ilgalaikiam materialiajam turtui kurti, įsigyti, remontuoti</t>
  </si>
  <si>
    <t>įstaigos pajamų lėšų likutis</t>
  </si>
  <si>
    <t>02</t>
  </si>
  <si>
    <t xml:space="preserve">savivaldybės biudžeto lėšų likutis </t>
  </si>
  <si>
    <t>03</t>
  </si>
  <si>
    <t>ES projektų vykdymui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</si>
  <si>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</si>
  <si>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</si>
  <si>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</si>
  <si>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</si>
  <si>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</si>
  <si>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</si>
  <si>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</si>
  <si>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</si>
  <si>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</si>
  <si>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</si>
  <si>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</si>
  <si>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</si>
  <si>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</si>
  <si>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</si>
  <si>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</si>
  <si>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</si>
  <si>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</si>
  <si>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</si>
  <si>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</si>
  <si>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</si>
  <si>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</si>
  <si>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</si>
  <si>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</si>
  <si>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</si>
  <si>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</si>
  <si>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</si>
  <si>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</si>
  <si>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</si>
  <si>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</si>
  <si>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</si>
  <si>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</si>
  <si>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Naujamiesčio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</si>
  <si>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</si>
  <si>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</si>
  <si>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</si>
  <si>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</si>
  <si>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</si>
  <si>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</si>
  <si>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</si>
  <si>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</si>
  <si>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</si>
  <si>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</si>
  <si>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</si>
  <si>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</si>
  <si>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</si>
  <si>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</si>
  <si>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</si>
  <si>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</si>
  <si>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</si>
  <si>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Miežiškių pagrindinė mokykla, iš viso</t>
  </si>
  <si>
    <t>28.</t>
  </si>
  <si>
    <t>Paliūniškio pagrindinė mokykla, iš viso</t>
  </si>
  <si>
    <t>29.</t>
  </si>
  <si>
    <t>Upytės Antano Belazaro pagrindinė mokykla, iš viso</t>
  </si>
  <si>
    <t>30.</t>
  </si>
  <si>
    <t>Vadoklių pagrindinė mokykla, iš viso</t>
  </si>
  <si>
    <t>31.</t>
  </si>
  <si>
    <t>32.</t>
  </si>
  <si>
    <t>Bernatonių mokykla-darželis, iš viso</t>
  </si>
  <si>
    <t>33.</t>
  </si>
  <si>
    <t>Pažagienių mokykla-darželis, iš viso</t>
  </si>
  <si>
    <t>34.</t>
  </si>
  <si>
    <t>Piniavos mokykla-darželis, iš viso</t>
  </si>
  <si>
    <t>35.</t>
  </si>
  <si>
    <t>Dembavos lopšelis-darželis „Smalsutis", iš viso</t>
  </si>
  <si>
    <t>36.</t>
  </si>
  <si>
    <t>Krekenavos lopšelis-darželis „Sigutė", iš viso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</si>
  <si>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</si>
  <si>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</si>
  <si>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</si>
  <si>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</si>
  <si>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</si>
  <si>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</si>
  <si>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</si>
  <si>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</si>
  <si>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</si>
  <si>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Pedagoginė psichologinė tarnyba, iš viso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</si>
  <si>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</si>
  <si>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</si>
  <si>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</si>
  <si>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</si>
  <si>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</si>
  <si>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</si>
  <si>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</si>
  <si>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</si>
  <si>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47.</t>
  </si>
  <si>
    <t>Liūdynės kultūros centras, iš viso</t>
  </si>
  <si>
    <t>48.</t>
  </si>
  <si>
    <t>Miežiškių kultūros centras, iš viso</t>
  </si>
  <si>
    <t>49.</t>
  </si>
  <si>
    <t>Naujamiesčio kultūros centras-dailės galerija, iš viso</t>
  </si>
  <si>
    <t>50.</t>
  </si>
  <si>
    <t>Paįstrio kultūros centras, iš viso</t>
  </si>
  <si>
    <t>51.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</si>
  <si>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</si>
  <si>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</si>
  <si>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</si>
  <si>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</si>
  <si>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</si>
  <si>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</si>
  <si>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</si>
  <si>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</si>
  <si>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</si>
  <si>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</si>
  <si>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</si>
  <si>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</si>
  <si>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</si>
  <si>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</si>
  <si>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</si>
  <si>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</si>
  <si>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</si>
  <si>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</si>
  <si>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Velžio lopšelis-darželis „Šypsenėlė", iš viso</t>
  </si>
  <si>
    <t>savivaldybės biudžeto lėšų likutis išlaidoms</t>
  </si>
  <si>
    <t>2021 m. vasario 25 d. sprendimu Nr. T-</t>
  </si>
  <si>
    <t>PANEVĖŽIO RAJONO SAVIVALDYBĖS 2021 METŲ KITŲ FINANSAVIMO ŠALTINIŲ PASKIRSTYMAS PROGRAMOMS VYKDYTI</t>
  </si>
  <si>
    <t>4.</t>
  </si>
  <si>
    <t>savivaldybės biudžeto lėšų likutis ilgalaikiam materialiajam turtui kurti,
 įsigyti, remontuoti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</si>
</sst>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i/>
      <sz val="9"/>
      <name val="Times New Roman"/>
      <family val="1"/>
      <charset val="186"/>
    </font>
    <font>
      <sz val="9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i/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2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/>
    </xf>
    <xf numFmtId="49" fontId="9" fillId="2" borderId="2" xfId="0" applyNumberFormat="1" applyFont="1" applyFill="1" applyBorder="1" applyAlignment="1">
      <alignment horizontal="right"/>
    </xf>
    <xf numFmtId="164" fontId="9" fillId="2" borderId="2" xfId="0" applyNumberFormat="1" applyFont="1" applyFill="1" applyBorder="1"/>
    <xf numFmtId="1" fontId="8" fillId="2" borderId="2" xfId="1" applyNumberFormat="1" applyFont="1" applyFill="1" applyBorder="1" applyAlignment="1" applyProtection="1"/>
    <xf numFmtId="0" fontId="10" fillId="2" borderId="2" xfId="0" applyFont="1" applyFill="1" applyBorder="1" applyAlignment="1">
      <alignment horizontal="right"/>
    </xf>
    <xf numFmtId="49" fontId="11" fillId="2" borderId="2" xfId="0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left"/>
    </xf>
    <xf numFmtId="164" fontId="9" fillId="3" borderId="4" xfId="0" applyNumberFormat="1" applyFont="1" applyFill="1" applyBorder="1"/>
    <xf numFmtId="164" fontId="9" fillId="3" borderId="2" xfId="0" applyNumberFormat="1" applyFont="1" applyFill="1" applyBorder="1"/>
    <xf numFmtId="164" fontId="10" fillId="3" borderId="2" xfId="0" applyNumberFormat="1" applyFont="1" applyFill="1" applyBorder="1"/>
    <xf numFmtId="1" fontId="10" fillId="3" borderId="2" xfId="0" applyNumberFormat="1" applyFont="1" applyFill="1" applyBorder="1"/>
    <xf numFmtId="0" fontId="9" fillId="2" borderId="2" xfId="0" applyFont="1" applyFill="1" applyBorder="1" applyAlignment="1">
      <alignment horizontal="left" wrapText="1"/>
    </xf>
    <xf numFmtId="164" fontId="12" fillId="2" borderId="2" xfId="1" applyNumberFormat="1" applyFont="1" applyFill="1" applyBorder="1" applyAlignment="1" applyProtection="1"/>
    <xf numFmtId="1" fontId="13" fillId="2" borderId="2" xfId="1" applyNumberFormat="1" applyFont="1" applyFill="1" applyBorder="1" applyAlignment="1" applyProtection="1"/>
    <xf numFmtId="1" fontId="9" fillId="2" borderId="2" xfId="0" applyNumberFormat="1" applyFont="1" applyFill="1" applyBorder="1"/>
    <xf numFmtId="164" fontId="14" fillId="2" borderId="2" xfId="0" applyNumberFormat="1" applyFont="1" applyFill="1" applyBorder="1"/>
    <xf numFmtId="1" fontId="14" fillId="2" borderId="2" xfId="0" applyNumberFormat="1" applyFont="1" applyFill="1" applyBorder="1"/>
    <xf numFmtId="0" fontId="7" fillId="4" borderId="6" xfId="0" applyFont="1" applyFill="1" applyBorder="1" applyAlignment="1">
      <alignment vertical="center"/>
    </xf>
    <xf numFmtId="164" fontId="7" fillId="4" borderId="6" xfId="0" applyNumberFormat="1" applyFont="1" applyFill="1" applyBorder="1" applyAlignment="1">
      <alignment vertical="center"/>
    </xf>
    <xf numFmtId="49" fontId="4" fillId="2" borderId="9" xfId="0" applyNumberFormat="1" applyFont="1" applyFill="1" applyBorder="1" applyAlignment="1">
      <alignment horizontal="right"/>
    </xf>
    <xf numFmtId="164" fontId="4" fillId="2" borderId="9" xfId="0" applyNumberFormat="1" applyFont="1" applyFill="1" applyBorder="1" applyAlignment="1">
      <alignment vertical="center"/>
    </xf>
    <xf numFmtId="1" fontId="4" fillId="2" borderId="9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horizontal="left"/>
    </xf>
    <xf numFmtId="0" fontId="4" fillId="2" borderId="6" xfId="0" applyFont="1" applyFill="1" applyBorder="1"/>
    <xf numFmtId="164" fontId="9" fillId="2" borderId="6" xfId="0" applyNumberFormat="1" applyFont="1" applyFill="1" applyBorder="1"/>
    <xf numFmtId="0" fontId="10" fillId="2" borderId="6" xfId="0" applyFont="1" applyFill="1" applyBorder="1" applyAlignment="1">
      <alignment horizontal="right"/>
    </xf>
    <xf numFmtId="164" fontId="10" fillId="2" borderId="6" xfId="0" applyNumberFormat="1" applyFont="1" applyFill="1" applyBorder="1"/>
    <xf numFmtId="0" fontId="9" fillId="3" borderId="6" xfId="0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>
      <alignment vertical="center"/>
    </xf>
    <xf numFmtId="1" fontId="4" fillId="2" borderId="6" xfId="0" applyNumberFormat="1" applyFont="1" applyFill="1" applyBorder="1" applyAlignment="1">
      <alignment vertical="center"/>
    </xf>
    <xf numFmtId="0" fontId="16" fillId="2" borderId="6" xfId="0" applyFont="1" applyFill="1" applyBorder="1"/>
    <xf numFmtId="164" fontId="11" fillId="2" borderId="6" xfId="0" applyNumberFormat="1" applyFont="1" applyFill="1" applyBorder="1"/>
    <xf numFmtId="0" fontId="0" fillId="0" borderId="6" xfId="0" applyFont="1" applyBorder="1"/>
    <xf numFmtId="164" fontId="9" fillId="0" borderId="6" xfId="0" applyNumberFormat="1" applyFont="1" applyBorder="1"/>
    <xf numFmtId="1" fontId="9" fillId="0" borderId="6" xfId="0" applyNumberFormat="1" applyFont="1" applyBorder="1"/>
    <xf numFmtId="164" fontId="17" fillId="2" borderId="2" xfId="1" applyNumberFormat="1" applyFont="1" applyFill="1" applyBorder="1" applyAlignment="1" applyProtection="1">
      <alignment horizontal="right" vertical="center"/>
    </xf>
    <xf numFmtId="1" fontId="17" fillId="2" borderId="2" xfId="1" applyNumberFormat="1" applyFont="1" applyFill="1" applyBorder="1" applyAlignment="1" applyProtection="1">
      <alignment horizontal="right" vertical="center"/>
    </xf>
    <xf numFmtId="0" fontId="17" fillId="3" borderId="2" xfId="0" applyFont="1" applyFill="1" applyBorder="1" applyAlignment="1">
      <alignment horizontal="left" vertical="center"/>
    </xf>
    <xf numFmtId="164" fontId="17" fillId="3" borderId="2" xfId="0" applyNumberFormat="1" applyFont="1" applyFill="1" applyBorder="1" applyAlignment="1">
      <alignment horizontal="right" vertical="center"/>
    </xf>
    <xf numFmtId="0" fontId="17" fillId="3" borderId="2" xfId="0" applyFont="1" applyFill="1" applyBorder="1" applyAlignment="1">
      <alignment vertical="center"/>
    </xf>
    <xf numFmtId="49" fontId="17" fillId="3" borderId="2" xfId="0" applyNumberFormat="1" applyFont="1" applyFill="1" applyBorder="1" applyAlignment="1">
      <alignment horizontal="right"/>
    </xf>
    <xf numFmtId="164" fontId="17" fillId="3" borderId="2" xfId="0" applyNumberFormat="1" applyFont="1" applyFill="1" applyBorder="1" applyAlignment="1">
      <alignment vertical="center"/>
    </xf>
    <xf numFmtId="1" fontId="17" fillId="3" borderId="2" xfId="0" applyNumberFormat="1" applyFont="1" applyFill="1" applyBorder="1" applyAlignment="1">
      <alignment vertical="center"/>
    </xf>
    <xf numFmtId="0" fontId="17" fillId="2" borderId="4" xfId="0" applyFont="1" applyFill="1" applyBorder="1" applyAlignment="1">
      <alignment vertical="center"/>
    </xf>
    <xf numFmtId="164" fontId="10" fillId="2" borderId="2" xfId="0" applyNumberFormat="1" applyFont="1" applyFill="1" applyBorder="1"/>
    <xf numFmtId="1" fontId="10" fillId="2" borderId="2" xfId="0" applyNumberFormat="1" applyFont="1" applyFill="1" applyBorder="1"/>
    <xf numFmtId="0" fontId="15" fillId="2" borderId="6" xfId="0" applyFont="1" applyFill="1" applyBorder="1" applyAlignment="1">
      <alignment horizontal="center"/>
    </xf>
    <xf numFmtId="0" fontId="19" fillId="0" borderId="0" xfId="0" applyFont="1"/>
    <xf numFmtId="164" fontId="9" fillId="2" borderId="2" xfId="1" applyNumberFormat="1" applyFont="1" applyFill="1" applyBorder="1" applyAlignment="1" applyProtection="1"/>
    <xf numFmtId="49" fontId="20" fillId="2" borderId="2" xfId="0" applyNumberFormat="1" applyFont="1" applyFill="1" applyBorder="1" applyAlignment="1">
      <alignment horizontal="center" vertical="center"/>
    </xf>
    <xf numFmtId="0" fontId="17" fillId="2" borderId="11" xfId="1" applyNumberFormat="1" applyFont="1" applyFill="1" applyBorder="1" applyAlignment="1" applyProtection="1">
      <alignment horizontal="left" vertical="center"/>
    </xf>
    <xf numFmtId="49" fontId="18" fillId="2" borderId="3" xfId="1" applyNumberFormat="1" applyFont="1" applyFill="1" applyBorder="1" applyAlignment="1" applyProtection="1">
      <alignment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0" fontId="9" fillId="2" borderId="13" xfId="0" applyFont="1" applyFill="1" applyBorder="1" applyAlignment="1">
      <alignment horizontal="left"/>
    </xf>
    <xf numFmtId="164" fontId="9" fillId="2" borderId="14" xfId="0" applyNumberFormat="1" applyFont="1" applyFill="1" applyBorder="1"/>
    <xf numFmtId="0" fontId="10" fillId="2" borderId="15" xfId="0" applyFont="1" applyFill="1" applyBorder="1" applyAlignment="1">
      <alignment horizontal="right"/>
    </xf>
    <xf numFmtId="164" fontId="10" fillId="3" borderId="14" xfId="0" applyNumberFormat="1" applyFont="1" applyFill="1" applyBorder="1"/>
    <xf numFmtId="0" fontId="9" fillId="3" borderId="15" xfId="0" applyFont="1" applyFill="1" applyBorder="1" applyAlignment="1">
      <alignment horizontal="left"/>
    </xf>
    <xf numFmtId="164" fontId="9" fillId="3" borderId="12" xfId="0" applyNumberFormat="1" applyFont="1" applyFill="1" applyBorder="1"/>
    <xf numFmtId="49" fontId="20" fillId="2" borderId="4" xfId="0" applyNumberFormat="1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/>
    </xf>
    <xf numFmtId="164" fontId="9" fillId="3" borderId="14" xfId="0" applyNumberFormat="1" applyFont="1" applyFill="1" applyBorder="1" applyAlignment="1">
      <alignment horizontal="right" vertical="center"/>
    </xf>
    <xf numFmtId="49" fontId="17" fillId="3" borderId="4" xfId="0" applyNumberFormat="1" applyFont="1" applyFill="1" applyBorder="1" applyAlignment="1">
      <alignment horizontal="right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164" fontId="10" fillId="2" borderId="14" xfId="0" applyNumberFormat="1" applyFont="1" applyFill="1" applyBorder="1"/>
    <xf numFmtId="49" fontId="17" fillId="3" borderId="3" xfId="0" applyNumberFormat="1" applyFont="1" applyFill="1" applyBorder="1" applyAlignment="1">
      <alignment horizontal="right"/>
    </xf>
    <xf numFmtId="164" fontId="9" fillId="2" borderId="2" xfId="0" applyNumberFormat="1" applyFont="1" applyFill="1" applyBorder="1" applyAlignment="1">
      <alignment vertical="center"/>
    </xf>
    <xf numFmtId="2" fontId="14" fillId="2" borderId="2" xfId="0" applyNumberFormat="1" applyFont="1" applyFill="1" applyBorder="1"/>
    <xf numFmtId="49" fontId="20" fillId="2" borderId="3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18" fillId="2" borderId="6" xfId="1" applyNumberFormat="1" applyFont="1" applyFill="1" applyBorder="1" applyAlignment="1" applyProtection="1">
      <alignment horizontal="center" vertical="center"/>
    </xf>
    <xf numFmtId="49" fontId="20" fillId="2" borderId="6" xfId="0" applyNumberFormat="1" applyFont="1" applyFill="1" applyBorder="1" applyAlignment="1">
      <alignment horizontal="center" vertical="center"/>
    </xf>
    <xf numFmtId="49" fontId="18" fillId="2" borderId="16" xfId="1" applyNumberFormat="1" applyFont="1" applyFill="1" applyBorder="1" applyAlignment="1" applyProtection="1">
      <alignment horizontal="center" vertical="center"/>
    </xf>
    <xf numFmtId="49" fontId="18" fillId="2" borderId="18" xfId="1" applyNumberFormat="1" applyFont="1" applyFill="1" applyBorder="1" applyAlignment="1" applyProtection="1">
      <alignment horizontal="center" vertic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>
      <alignment horizontal="center"/>
    </xf>
    <xf numFmtId="164" fontId="11" fillId="3" borderId="2" xfId="0" applyNumberFormat="1" applyFont="1" applyFill="1" applyBorder="1"/>
    <xf numFmtId="164" fontId="11" fillId="2" borderId="2" xfId="0" applyNumberFormat="1" applyFont="1" applyFill="1" applyBorder="1" applyAlignment="1">
      <alignment vertical="center"/>
    </xf>
    <xf numFmtId="0" fontId="9" fillId="2" borderId="15" xfId="0" applyFont="1" applyFill="1" applyBorder="1" applyAlignment="1">
      <alignment horizontal="left" wrapText="1"/>
    </xf>
    <xf numFmtId="1" fontId="17" fillId="3" borderId="2" xfId="0" applyNumberFormat="1" applyFont="1" applyFill="1" applyBorder="1" applyAlignment="1">
      <alignment horizontal="right" vertical="center"/>
    </xf>
    <xf numFmtId="0" fontId="15" fillId="2" borderId="6" xfId="0" applyFont="1" applyFill="1" applyBorder="1" applyAlignment="1">
      <alignment horizontal="center"/>
    </xf>
    <xf numFmtId="49" fontId="18" fillId="2" borderId="9" xfId="1" applyNumberFormat="1" applyFont="1" applyFill="1" applyBorder="1" applyAlignment="1" applyProtection="1">
      <alignment horizontal="center" vertical="center"/>
    </xf>
    <xf numFmtId="49" fontId="18" fillId="2" borderId="17" xfId="1" applyNumberFormat="1" applyFont="1" applyFill="1" applyBorder="1" applyAlignment="1" applyProtection="1">
      <alignment horizontal="center" vertical="center"/>
    </xf>
    <xf numFmtId="49" fontId="20" fillId="2" borderId="9" xfId="0" applyNumberFormat="1" applyFont="1" applyFill="1" applyBorder="1" applyAlignment="1">
      <alignment horizontal="center" vertical="center"/>
    </xf>
    <xf numFmtId="49" fontId="20" fillId="2" borderId="17" xfId="0" applyNumberFormat="1" applyFont="1" applyFill="1" applyBorder="1" applyAlignment="1">
      <alignment horizontal="center" vertical="center"/>
    </xf>
    <xf numFmtId="49" fontId="9" fillId="2" borderId="3" xfId="0" applyNumberFormat="1" applyFont="1" applyFill="1" applyBorder="1" applyAlignment="1">
      <alignment horizontal="center"/>
    </xf>
    <xf numFmtId="49" fontId="9" fillId="2" borderId="4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7" fillId="2" borderId="2" xfId="0" applyFont="1" applyFill="1" applyBorder="1" applyAlignment="1">
      <alignment horizontal="center" vertical="top" wrapText="1"/>
    </xf>
    <xf numFmtId="49" fontId="11" fillId="2" borderId="3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3" xfId="1" applyNumberFormat="1" applyFont="1" applyFill="1" applyBorder="1" applyAlignment="1" applyProtection="1">
      <alignment horizontal="center" vertical="top" wrapText="1"/>
    </xf>
    <xf numFmtId="0" fontId="6" fillId="2" borderId="4" xfId="1" applyNumberFormat="1" applyFont="1" applyFill="1" applyBorder="1" applyAlignment="1" applyProtection="1">
      <alignment horizontal="center" vertical="top" wrapText="1"/>
    </xf>
    <xf numFmtId="0" fontId="6" fillId="2" borderId="5" xfId="1" applyNumberFormat="1" applyFont="1" applyFill="1" applyBorder="1" applyAlignment="1" applyProtection="1">
      <alignment horizontal="center" vertical="top" wrapText="1"/>
    </xf>
    <xf numFmtId="49" fontId="18" fillId="2" borderId="3" xfId="1" applyNumberFormat="1" applyFont="1" applyFill="1" applyBorder="1" applyAlignment="1" applyProtection="1">
      <alignment horizontal="center" vertical="center"/>
    </xf>
    <xf numFmtId="49" fontId="18" fillId="2" borderId="5" xfId="1" applyNumberFormat="1" applyFont="1" applyFill="1" applyBorder="1" applyAlignment="1" applyProtection="1">
      <alignment horizontal="center" vertical="center"/>
    </xf>
    <xf numFmtId="49" fontId="9" fillId="2" borderId="5" xfId="0" applyNumberFormat="1" applyFont="1" applyFill="1" applyBorder="1" applyAlignment="1">
      <alignment horizontal="center"/>
    </xf>
    <xf numFmtId="49" fontId="20" fillId="2" borderId="3" xfId="0" applyNumberFormat="1" applyFont="1" applyFill="1" applyBorder="1" applyAlignment="1">
      <alignment horizontal="center" vertical="center"/>
    </xf>
    <xf numFmtId="49" fontId="20" fillId="2" borderId="5" xfId="0" applyNumberFormat="1" applyFont="1" applyFill="1" applyBorder="1" applyAlignment="1">
      <alignment horizontal="center" vertical="center"/>
    </xf>
    <xf numFmtId="49" fontId="20" fillId="2" borderId="4" xfId="0" applyNumberFormat="1" applyFont="1" applyFill="1" applyBorder="1" applyAlignment="1">
      <alignment horizontal="center" vertical="center"/>
    </xf>
  </cellXfs>
  <cellStyles count="2">
    <cellStyle name="Excel_BuiltIn_4 antraštė" xfId="1" xr:uid="{00000000-0005-0000-0000-000000000000}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1"/>
  <sheetViews>
    <sheetView tabSelected="1" workbookViewId="0">
      <selection activeCell="B50" sqref="B50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7" max="7" width="9" customWidth="1"/>
  </cols>
  <sheetData>
    <row r="1" spans="1:7" ht="15.75" x14ac:dyDescent="0.25">
      <c r="A1" s="1"/>
      <c r="B1" s="1"/>
      <c r="C1" s="1"/>
      <c r="D1" s="1" t="s">
        <v>0</v>
      </c>
      <c r="E1" s="1"/>
      <c r="F1" s="1"/>
      <c r="G1" s="1"/>
    </row>
    <row r="2" spans="1:7" ht="15.75" x14ac:dyDescent="0.25">
      <c r="A2" s="1"/>
      <c r="B2" s="1"/>
      <c r="C2" s="1"/>
      <c r="D2" s="1" t="s">
        <v>1</v>
      </c>
      <c r="E2" s="1"/>
      <c r="F2" s="1"/>
      <c r="G2" s="1"/>
    </row>
    <row r="3" spans="1:7" ht="15.75" x14ac:dyDescent="0.25">
      <c r="A3" s="1"/>
      <c r="B3" s="1"/>
      <c r="C3" s="1"/>
      <c r="D3" s="1" t="s">
        <v>140</v>
      </c>
      <c r="E3" s="1"/>
      <c r="F3" s="1"/>
      <c r="G3" s="1"/>
    </row>
    <row r="4" spans="1:7" ht="15.75" x14ac:dyDescent="0.25">
      <c r="A4" s="1"/>
      <c r="B4" s="1"/>
      <c r="C4" s="1"/>
      <c r="D4" s="1" t="s">
        <v>137</v>
      </c>
      <c r="E4" s="1"/>
      <c r="F4" s="1"/>
      <c r="G4" s="1"/>
    </row>
    <row r="5" spans="1:7" ht="15.75" x14ac:dyDescent="0.25">
      <c r="A5" s="1"/>
      <c r="B5" s="1"/>
      <c r="C5" s="1"/>
      <c r="D5" s="1"/>
      <c r="E5" s="1"/>
      <c r="F5" s="2"/>
      <c r="G5" s="1"/>
    </row>
    <row r="6" spans="1:7" ht="15.75" x14ac:dyDescent="0.25">
      <c r="A6" s="1"/>
      <c r="B6" s="1"/>
      <c r="C6" s="1"/>
      <c r="D6" s="1"/>
      <c r="E6" s="1"/>
      <c r="F6" s="1"/>
      <c r="G6" s="1"/>
    </row>
    <row r="7" spans="1:7" ht="32.25" customHeight="1" x14ac:dyDescent="0.25">
      <c r="A7" s="114" t="s">
        <v>141</v>
      </c>
      <c r="B7" s="114"/>
      <c r="C7" s="114"/>
      <c r="D7" s="114"/>
      <c r="E7" s="114"/>
      <c r="F7" s="114"/>
      <c r="G7" s="114"/>
    </row>
    <row r="8" spans="1:7" ht="15.75" x14ac:dyDescent="0.25">
      <c r="A8" s="1"/>
      <c r="B8" s="1"/>
      <c r="C8" s="1"/>
      <c r="D8" s="1"/>
      <c r="E8" s="1"/>
      <c r="F8" s="1"/>
      <c r="G8" s="1"/>
    </row>
    <row r="9" spans="1:7" ht="15.75" x14ac:dyDescent="0.25">
      <c r="A9" s="1"/>
      <c r="B9" s="1"/>
      <c r="C9" s="1"/>
      <c r="D9" s="1"/>
      <c r="E9" s="1"/>
      <c r="F9" s="115" t="s">
        <v>2</v>
      </c>
      <c r="G9" s="115"/>
    </row>
    <row r="10" spans="1:7" x14ac:dyDescent="0.25">
      <c r="A10" s="116" t="s">
        <v>3</v>
      </c>
      <c r="B10" s="117" t="s">
        <v>4</v>
      </c>
      <c r="C10" s="116" t="s">
        <v>5</v>
      </c>
      <c r="D10" s="117" t="s">
        <v>6</v>
      </c>
      <c r="E10" s="117" t="s">
        <v>7</v>
      </c>
      <c r="F10" s="117"/>
      <c r="G10" s="117"/>
    </row>
    <row r="11" spans="1:7" x14ac:dyDescent="0.25">
      <c r="A11" s="116"/>
      <c r="B11" s="117"/>
      <c r="C11" s="116"/>
      <c r="D11" s="117"/>
      <c r="E11" s="117" t="s">
        <v>8</v>
      </c>
      <c r="F11" s="117"/>
      <c r="G11" s="117" t="s">
        <v>9</v>
      </c>
    </row>
    <row r="12" spans="1:7" ht="38.25" x14ac:dyDescent="0.25">
      <c r="A12" s="116"/>
      <c r="B12" s="118"/>
      <c r="C12" s="116"/>
      <c r="D12" s="117"/>
      <c r="E12" s="3" t="s">
        <v>10</v>
      </c>
      <c r="F12" s="4" t="s">
        <v>11</v>
      </c>
      <c r="G12" s="117"/>
    </row>
    <row r="13" spans="1:7" x14ac:dyDescent="0.25">
      <c r="A13" s="119" t="s">
        <v>12</v>
      </c>
      <c r="B13" s="56" t="s">
        <v>13</v>
      </c>
      <c r="C13" s="57"/>
      <c r="D13" s="41">
        <f t="shared" ref="D13:D30" si="0">SUM(G13+E13)</f>
        <v>0.1</v>
      </c>
      <c r="E13" s="41">
        <f>SUM(E14)</f>
        <v>0.1</v>
      </c>
      <c r="F13" s="42">
        <f>SUM(F14)</f>
        <v>0</v>
      </c>
      <c r="G13" s="42">
        <f>SUM(G14)</f>
        <v>0</v>
      </c>
    </row>
    <row r="14" spans="1:7" x14ac:dyDescent="0.25">
      <c r="A14" s="120"/>
      <c r="B14" s="60" t="s">
        <v>14</v>
      </c>
      <c r="C14" s="70" t="s">
        <v>15</v>
      </c>
      <c r="D14" s="61">
        <f t="shared" si="0"/>
        <v>0.1</v>
      </c>
      <c r="E14" s="7">
        <v>0.1</v>
      </c>
      <c r="F14" s="7"/>
      <c r="G14" s="8"/>
    </row>
    <row r="15" spans="1:7" x14ac:dyDescent="0.25">
      <c r="A15" s="119" t="s">
        <v>16</v>
      </c>
      <c r="B15" s="43" t="s">
        <v>17</v>
      </c>
      <c r="C15" s="59"/>
      <c r="D15" s="44">
        <f t="shared" si="0"/>
        <v>1222.8999999999999</v>
      </c>
      <c r="E15" s="44">
        <f t="shared" ref="E15:F15" si="1">SUM(E30+E29+E28+E24+E21+E19+E16+E20)</f>
        <v>407.3</v>
      </c>
      <c r="F15" s="95">
        <f t="shared" si="1"/>
        <v>0</v>
      </c>
      <c r="G15" s="44">
        <f>SUM(G30+G29+G28+G24+G21+G19+G16+G20)</f>
        <v>815.59999999999991</v>
      </c>
    </row>
    <row r="16" spans="1:7" ht="15" customHeight="1" x14ac:dyDescent="0.25">
      <c r="A16" s="121"/>
      <c r="B16" s="67" t="s">
        <v>23</v>
      </c>
      <c r="C16" s="85" t="s">
        <v>15</v>
      </c>
      <c r="D16" s="68">
        <f t="shared" ref="D16" si="2">SUM(G16+E16)</f>
        <v>247.70000000000002</v>
      </c>
      <c r="E16" s="13">
        <f t="shared" ref="E16:G16" si="3">SUM(E17+E18)</f>
        <v>11.8</v>
      </c>
      <c r="F16" s="13"/>
      <c r="G16" s="13">
        <f t="shared" si="3"/>
        <v>235.9</v>
      </c>
    </row>
    <row r="17" spans="1:7" ht="12.75" customHeight="1" x14ac:dyDescent="0.25">
      <c r="A17" s="121"/>
      <c r="B17" s="62" t="s">
        <v>19</v>
      </c>
      <c r="C17" s="97"/>
      <c r="D17" s="63">
        <f>SUM(G17+E17)</f>
        <v>13.4</v>
      </c>
      <c r="E17" s="14">
        <v>11.8</v>
      </c>
      <c r="F17" s="14"/>
      <c r="G17" s="14">
        <v>1.6</v>
      </c>
    </row>
    <row r="18" spans="1:7" ht="12.75" customHeight="1" x14ac:dyDescent="0.25">
      <c r="A18" s="121"/>
      <c r="B18" s="62" t="s">
        <v>20</v>
      </c>
      <c r="C18" s="98"/>
      <c r="D18" s="63">
        <f>SUM(G18+E18)</f>
        <v>234.3</v>
      </c>
      <c r="E18" s="14"/>
      <c r="F18" s="14"/>
      <c r="G18" s="14">
        <v>234.3</v>
      </c>
    </row>
    <row r="19" spans="1:7" ht="15" customHeight="1" x14ac:dyDescent="0.25">
      <c r="A19" s="121"/>
      <c r="B19" s="64" t="s">
        <v>21</v>
      </c>
      <c r="C19" s="70" t="s">
        <v>15</v>
      </c>
      <c r="D19" s="65">
        <f t="shared" si="0"/>
        <v>34.200000000000003</v>
      </c>
      <c r="E19" s="12">
        <v>34.200000000000003</v>
      </c>
      <c r="F19" s="12"/>
      <c r="G19" s="12"/>
    </row>
    <row r="20" spans="1:7" ht="15" customHeight="1" x14ac:dyDescent="0.25">
      <c r="A20" s="121"/>
      <c r="B20" s="5" t="s">
        <v>139</v>
      </c>
      <c r="C20" s="73" t="s">
        <v>24</v>
      </c>
      <c r="D20" s="7">
        <f t="shared" ref="D20" si="4">SUM(G20+E20)</f>
        <v>0</v>
      </c>
      <c r="E20" s="54"/>
      <c r="F20" s="54"/>
      <c r="G20" s="54"/>
    </row>
    <row r="21" spans="1:7" ht="15" customHeight="1" x14ac:dyDescent="0.25">
      <c r="A21" s="121"/>
      <c r="B21" s="67" t="s">
        <v>23</v>
      </c>
      <c r="C21" s="86" t="s">
        <v>26</v>
      </c>
      <c r="D21" s="68">
        <f t="shared" si="0"/>
        <v>573.19999999999993</v>
      </c>
      <c r="E21" s="13">
        <f t="shared" ref="E21" si="5">SUM(E22:E23)</f>
        <v>17.8</v>
      </c>
      <c r="F21" s="13"/>
      <c r="G21" s="13">
        <f>SUM(G22:G23)</f>
        <v>555.4</v>
      </c>
    </row>
    <row r="22" spans="1:7" ht="12.75" customHeight="1" x14ac:dyDescent="0.25">
      <c r="A22" s="121"/>
      <c r="B22" s="62" t="s">
        <v>19</v>
      </c>
      <c r="C22" s="99"/>
      <c r="D22" s="63">
        <f>SUM(G22+E22)</f>
        <v>19.400000000000002</v>
      </c>
      <c r="E22" s="14">
        <v>17.8</v>
      </c>
      <c r="F22" s="14"/>
      <c r="G22" s="14">
        <v>1.6</v>
      </c>
    </row>
    <row r="23" spans="1:7" ht="12.75" customHeight="1" x14ac:dyDescent="0.25">
      <c r="A23" s="121"/>
      <c r="B23" s="62" t="s">
        <v>20</v>
      </c>
      <c r="C23" s="100"/>
      <c r="D23" s="63">
        <f>SUM(G23+E23)</f>
        <v>553.79999999999995</v>
      </c>
      <c r="E23" s="14"/>
      <c r="F23" s="14"/>
      <c r="G23" s="14">
        <v>553.79999999999995</v>
      </c>
    </row>
    <row r="24" spans="1:7" ht="15" customHeight="1" x14ac:dyDescent="0.25">
      <c r="A24" s="121"/>
      <c r="B24" s="67" t="s">
        <v>23</v>
      </c>
      <c r="C24" s="66" t="s">
        <v>27</v>
      </c>
      <c r="D24" s="68">
        <f t="shared" ref="D24" si="6">SUM(G24+E24)</f>
        <v>143.4</v>
      </c>
      <c r="E24" s="13">
        <f t="shared" ref="E24" si="7">SUM(E25:E27)</f>
        <v>119.10000000000001</v>
      </c>
      <c r="F24" s="13"/>
      <c r="G24" s="13">
        <f>SUM(G25:G27)</f>
        <v>24.3</v>
      </c>
    </row>
    <row r="25" spans="1:7" ht="12.75" customHeight="1" x14ac:dyDescent="0.25">
      <c r="A25" s="121"/>
      <c r="B25" s="62" t="s">
        <v>19</v>
      </c>
      <c r="C25" s="125"/>
      <c r="D25" s="63">
        <f>SUM(G25+E25)</f>
        <v>50.2</v>
      </c>
      <c r="E25" s="14">
        <v>50.2</v>
      </c>
      <c r="F25" s="14"/>
      <c r="G25" s="14"/>
    </row>
    <row r="26" spans="1:7" ht="12.75" customHeight="1" x14ac:dyDescent="0.25">
      <c r="A26" s="121"/>
      <c r="B26" s="62" t="s">
        <v>25</v>
      </c>
      <c r="C26" s="126"/>
      <c r="D26" s="63">
        <f>SUM(G26+E26)</f>
        <v>25.3</v>
      </c>
      <c r="E26" s="14">
        <v>1</v>
      </c>
      <c r="F26" s="14"/>
      <c r="G26" s="14">
        <v>24.3</v>
      </c>
    </row>
    <row r="27" spans="1:7" ht="12.75" customHeight="1" x14ac:dyDescent="0.25">
      <c r="A27" s="121"/>
      <c r="B27" s="62" t="s">
        <v>8</v>
      </c>
      <c r="C27" s="127"/>
      <c r="D27" s="63">
        <f>SUM(G27+E27)</f>
        <v>67.900000000000006</v>
      </c>
      <c r="E27" s="14">
        <v>67.900000000000006</v>
      </c>
      <c r="F27" s="14"/>
      <c r="G27" s="14"/>
    </row>
    <row r="28" spans="1:7" ht="15" customHeight="1" x14ac:dyDescent="0.25">
      <c r="A28" s="121"/>
      <c r="B28" s="16" t="s">
        <v>29</v>
      </c>
      <c r="C28" s="79" t="s">
        <v>28</v>
      </c>
      <c r="D28" s="7">
        <f t="shared" si="0"/>
        <v>13.2</v>
      </c>
      <c r="E28" s="7">
        <v>13.2</v>
      </c>
      <c r="F28" s="7"/>
      <c r="G28" s="7"/>
    </row>
    <row r="29" spans="1:7" ht="15" customHeight="1" x14ac:dyDescent="0.25">
      <c r="A29" s="121"/>
      <c r="B29" s="67" t="s">
        <v>14</v>
      </c>
      <c r="C29" s="97" t="s">
        <v>30</v>
      </c>
      <c r="D29" s="61">
        <f t="shared" si="0"/>
        <v>107.3</v>
      </c>
      <c r="E29" s="7">
        <v>107.3</v>
      </c>
      <c r="F29" s="7"/>
      <c r="G29" s="7"/>
    </row>
    <row r="30" spans="1:7" ht="15" customHeight="1" x14ac:dyDescent="0.25">
      <c r="A30" s="121"/>
      <c r="B30" s="94" t="s">
        <v>29</v>
      </c>
      <c r="C30" s="98"/>
      <c r="D30" s="61">
        <f t="shared" si="0"/>
        <v>103.9</v>
      </c>
      <c r="E30" s="17">
        <v>103.9</v>
      </c>
      <c r="F30" s="18"/>
      <c r="G30" s="17"/>
    </row>
    <row r="31" spans="1:7" x14ac:dyDescent="0.25">
      <c r="A31" s="104" t="s">
        <v>31</v>
      </c>
      <c r="B31" s="45" t="s">
        <v>32</v>
      </c>
      <c r="C31" s="69"/>
      <c r="D31" s="47">
        <f t="shared" ref="D31:D126" si="8">SUM(G31+E31)</f>
        <v>36.700000000000003</v>
      </c>
      <c r="E31" s="47">
        <f>SUM(E32+E38+E35+E39)</f>
        <v>36.700000000000003</v>
      </c>
      <c r="F31" s="48">
        <f t="shared" ref="F31" si="9">SUM(F32+F38+F35)</f>
        <v>0</v>
      </c>
      <c r="G31" s="48">
        <f>SUM(G32+G38+G35)</f>
        <v>0</v>
      </c>
    </row>
    <row r="32" spans="1:7" x14ac:dyDescent="0.25">
      <c r="A32" s="105"/>
      <c r="B32" s="67" t="s">
        <v>23</v>
      </c>
      <c r="C32" s="85" t="s">
        <v>15</v>
      </c>
      <c r="D32" s="68">
        <f t="shared" si="8"/>
        <v>14.9</v>
      </c>
      <c r="E32" s="13">
        <f t="shared" ref="E32" si="10">SUM(E33:E34)</f>
        <v>14.9</v>
      </c>
      <c r="F32" s="13"/>
      <c r="G32" s="13"/>
    </row>
    <row r="33" spans="1:7" ht="12.75" customHeight="1" x14ac:dyDescent="0.25">
      <c r="A33" s="105"/>
      <c r="B33" s="62" t="s">
        <v>19</v>
      </c>
      <c r="C33" s="97"/>
      <c r="D33" s="63">
        <f>SUM(G33+E33)</f>
        <v>0.9</v>
      </c>
      <c r="E33" s="14">
        <v>0.9</v>
      </c>
      <c r="F33" s="14"/>
      <c r="G33" s="14"/>
    </row>
    <row r="34" spans="1:7" ht="12.75" customHeight="1" x14ac:dyDescent="0.25">
      <c r="A34" s="105"/>
      <c r="B34" s="62" t="s">
        <v>20</v>
      </c>
      <c r="C34" s="98"/>
      <c r="D34" s="63">
        <f>SUM(G34+E34)</f>
        <v>14</v>
      </c>
      <c r="E34" s="14">
        <v>14</v>
      </c>
      <c r="F34" s="14"/>
      <c r="G34" s="14"/>
    </row>
    <row r="35" spans="1:7" x14ac:dyDescent="0.25">
      <c r="A35" s="105"/>
      <c r="B35" s="67" t="s">
        <v>23</v>
      </c>
      <c r="C35" s="85" t="s">
        <v>26</v>
      </c>
      <c r="D35" s="68">
        <f t="shared" ref="D35" si="11">SUM(G35+E35)</f>
        <v>21.3</v>
      </c>
      <c r="E35" s="13">
        <f t="shared" ref="E35" si="12">SUM(E36:E37)</f>
        <v>21.3</v>
      </c>
      <c r="F35" s="13"/>
      <c r="G35" s="13"/>
    </row>
    <row r="36" spans="1:7" ht="12.75" customHeight="1" x14ac:dyDescent="0.25">
      <c r="A36" s="105"/>
      <c r="B36" s="62" t="s">
        <v>19</v>
      </c>
      <c r="C36" s="97"/>
      <c r="D36" s="63">
        <f>SUM(G36+E36)</f>
        <v>0.3</v>
      </c>
      <c r="E36" s="14">
        <v>0.3</v>
      </c>
      <c r="F36" s="14"/>
      <c r="G36" s="14"/>
    </row>
    <row r="37" spans="1:7" ht="12.75" customHeight="1" x14ac:dyDescent="0.25">
      <c r="A37" s="105"/>
      <c r="B37" s="62" t="s">
        <v>20</v>
      </c>
      <c r="C37" s="98"/>
      <c r="D37" s="63">
        <f>SUM(G37+E37)</f>
        <v>21</v>
      </c>
      <c r="E37" s="14">
        <v>21</v>
      </c>
      <c r="F37" s="14"/>
      <c r="G37" s="14"/>
    </row>
    <row r="38" spans="1:7" x14ac:dyDescent="0.25">
      <c r="A38" s="105"/>
      <c r="B38" s="11" t="s">
        <v>21</v>
      </c>
      <c r="C38" s="80" t="s">
        <v>26</v>
      </c>
      <c r="D38" s="7">
        <f t="shared" si="8"/>
        <v>0.4</v>
      </c>
      <c r="E38" s="7">
        <v>0.4</v>
      </c>
      <c r="F38" s="19"/>
      <c r="G38" s="19"/>
    </row>
    <row r="39" spans="1:7" x14ac:dyDescent="0.25">
      <c r="A39" s="109"/>
      <c r="B39" s="5" t="s">
        <v>14</v>
      </c>
      <c r="C39" s="80" t="s">
        <v>27</v>
      </c>
      <c r="D39" s="7">
        <f t="shared" si="8"/>
        <v>0.1</v>
      </c>
      <c r="E39" s="7">
        <v>0.1</v>
      </c>
      <c r="F39" s="19"/>
      <c r="G39" s="19"/>
    </row>
    <row r="40" spans="1:7" x14ac:dyDescent="0.25">
      <c r="A40" s="104" t="s">
        <v>142</v>
      </c>
      <c r="B40" s="45" t="s">
        <v>33</v>
      </c>
      <c r="C40" s="46"/>
      <c r="D40" s="47">
        <f t="shared" si="8"/>
        <v>39.6</v>
      </c>
      <c r="E40" s="47">
        <f t="shared" ref="E40:F40" si="13">SUM(E41+E42+E45+E46)</f>
        <v>33.6</v>
      </c>
      <c r="F40" s="48">
        <f t="shared" si="13"/>
        <v>0</v>
      </c>
      <c r="G40" s="47">
        <f>SUM(G41+G42+G45+G46)</f>
        <v>6</v>
      </c>
    </row>
    <row r="41" spans="1:7" x14ac:dyDescent="0.25">
      <c r="A41" s="105"/>
      <c r="B41" s="5" t="s">
        <v>14</v>
      </c>
      <c r="C41" s="55" t="s">
        <v>15</v>
      </c>
      <c r="D41" s="7">
        <f t="shared" ref="D41:D44" si="14">SUM(G41+E41)</f>
        <v>0.9</v>
      </c>
      <c r="E41" s="7">
        <v>0.9</v>
      </c>
      <c r="F41" s="20"/>
      <c r="G41" s="20"/>
    </row>
    <row r="42" spans="1:7" x14ac:dyDescent="0.25">
      <c r="A42" s="105"/>
      <c r="B42" s="5" t="s">
        <v>23</v>
      </c>
      <c r="C42" s="55" t="s">
        <v>26</v>
      </c>
      <c r="D42" s="7">
        <f t="shared" si="14"/>
        <v>36.700000000000003</v>
      </c>
      <c r="E42" s="7">
        <f>SUM(E43:E44)</f>
        <v>30.7</v>
      </c>
      <c r="F42" s="7"/>
      <c r="G42" s="7">
        <f t="shared" ref="G42" si="15">SUM(G43:G44)</f>
        <v>6</v>
      </c>
    </row>
    <row r="43" spans="1:7" ht="12.75" customHeight="1" x14ac:dyDescent="0.25">
      <c r="A43" s="105"/>
      <c r="B43" s="9" t="s">
        <v>19</v>
      </c>
      <c r="C43" s="101"/>
      <c r="D43" s="50">
        <f t="shared" si="14"/>
        <v>0.7</v>
      </c>
      <c r="E43" s="50">
        <v>0.7</v>
      </c>
      <c r="F43" s="7"/>
      <c r="G43" s="7"/>
    </row>
    <row r="44" spans="1:7" ht="12.75" customHeight="1" x14ac:dyDescent="0.25">
      <c r="A44" s="105"/>
      <c r="B44" s="9" t="s">
        <v>20</v>
      </c>
      <c r="C44" s="102"/>
      <c r="D44" s="50">
        <f t="shared" si="14"/>
        <v>36</v>
      </c>
      <c r="E44" s="50">
        <v>30</v>
      </c>
      <c r="F44" s="7"/>
      <c r="G44" s="50">
        <v>6</v>
      </c>
    </row>
    <row r="45" spans="1:7" x14ac:dyDescent="0.25">
      <c r="A45" s="105"/>
      <c r="B45" s="11" t="s">
        <v>21</v>
      </c>
      <c r="C45" s="80" t="s">
        <v>26</v>
      </c>
      <c r="D45" s="7">
        <f t="shared" si="8"/>
        <v>1.9</v>
      </c>
      <c r="E45" s="7">
        <v>1.9</v>
      </c>
      <c r="F45" s="20"/>
      <c r="G45" s="20"/>
    </row>
    <row r="46" spans="1:7" x14ac:dyDescent="0.25">
      <c r="A46" s="81"/>
      <c r="B46" s="5" t="s">
        <v>14</v>
      </c>
      <c r="C46" s="80" t="s">
        <v>27</v>
      </c>
      <c r="D46" s="7">
        <f t="shared" ref="D46" si="16">SUM(G46+E46)</f>
        <v>0.1</v>
      </c>
      <c r="E46" s="7">
        <v>0.1</v>
      </c>
      <c r="F46" s="20"/>
      <c r="G46" s="20"/>
    </row>
    <row r="47" spans="1:7" x14ac:dyDescent="0.25">
      <c r="A47" s="104" t="s">
        <v>34</v>
      </c>
      <c r="B47" s="45" t="s">
        <v>35</v>
      </c>
      <c r="C47" s="76"/>
      <c r="D47" s="47">
        <f t="shared" si="8"/>
        <v>9.3999999999999986</v>
      </c>
      <c r="E47" s="47">
        <f t="shared" ref="E47:F47" si="17">SUM(E48+E51+E54+E55)</f>
        <v>9.3999999999999986</v>
      </c>
      <c r="F47" s="48">
        <f t="shared" si="17"/>
        <v>0</v>
      </c>
      <c r="G47" s="48">
        <f>SUM(G48+G51+G54+G55)</f>
        <v>0</v>
      </c>
    </row>
    <row r="48" spans="1:7" x14ac:dyDescent="0.25">
      <c r="A48" s="105"/>
      <c r="B48" s="67" t="s">
        <v>23</v>
      </c>
      <c r="C48" s="85" t="s">
        <v>15</v>
      </c>
      <c r="D48" s="61">
        <f t="shared" si="8"/>
        <v>5.6</v>
      </c>
      <c r="E48" s="7">
        <f>SUM(E49:E50)</f>
        <v>5.6</v>
      </c>
      <c r="F48" s="20"/>
      <c r="G48" s="20"/>
    </row>
    <row r="49" spans="1:7" s="53" customFormat="1" ht="12.75" customHeight="1" x14ac:dyDescent="0.2">
      <c r="A49" s="105"/>
      <c r="B49" s="62" t="s">
        <v>19</v>
      </c>
      <c r="C49" s="97"/>
      <c r="D49" s="75">
        <f t="shared" si="8"/>
        <v>0.6</v>
      </c>
      <c r="E49" s="50">
        <v>0.6</v>
      </c>
      <c r="F49" s="50"/>
      <c r="G49" s="50"/>
    </row>
    <row r="50" spans="1:7" s="53" customFormat="1" ht="12.75" customHeight="1" x14ac:dyDescent="0.2">
      <c r="A50" s="105"/>
      <c r="B50" s="62" t="s">
        <v>20</v>
      </c>
      <c r="C50" s="98"/>
      <c r="D50" s="75">
        <f t="shared" si="8"/>
        <v>5</v>
      </c>
      <c r="E50" s="50">
        <v>5</v>
      </c>
      <c r="F50" s="50"/>
      <c r="G50" s="50"/>
    </row>
    <row r="51" spans="1:7" x14ac:dyDescent="0.25">
      <c r="A51" s="105"/>
      <c r="B51" s="67" t="s">
        <v>23</v>
      </c>
      <c r="C51" s="85" t="s">
        <v>26</v>
      </c>
      <c r="D51" s="61">
        <f t="shared" si="8"/>
        <v>2.2999999999999998</v>
      </c>
      <c r="E51" s="7">
        <f>SUM(E52:E53)</f>
        <v>2.2999999999999998</v>
      </c>
      <c r="F51" s="7"/>
      <c r="G51" s="7"/>
    </row>
    <row r="52" spans="1:7" s="53" customFormat="1" ht="12.75" customHeight="1" x14ac:dyDescent="0.2">
      <c r="A52" s="105"/>
      <c r="B52" s="62" t="s">
        <v>19</v>
      </c>
      <c r="C52" s="97"/>
      <c r="D52" s="63">
        <f t="shared" si="8"/>
        <v>0.3</v>
      </c>
      <c r="E52" s="14">
        <v>0.3</v>
      </c>
      <c r="F52" s="15"/>
      <c r="G52" s="14"/>
    </row>
    <row r="53" spans="1:7" s="53" customFormat="1" ht="12.75" customHeight="1" x14ac:dyDescent="0.2">
      <c r="A53" s="105"/>
      <c r="B53" s="62" t="s">
        <v>20</v>
      </c>
      <c r="C53" s="98"/>
      <c r="D53" s="63">
        <f t="shared" si="8"/>
        <v>2</v>
      </c>
      <c r="E53" s="14">
        <v>2</v>
      </c>
      <c r="F53" s="15"/>
      <c r="G53" s="14"/>
    </row>
    <row r="54" spans="1:7" x14ac:dyDescent="0.25">
      <c r="A54" s="105"/>
      <c r="B54" s="11" t="s">
        <v>21</v>
      </c>
      <c r="C54" s="74" t="s">
        <v>26</v>
      </c>
      <c r="D54" s="7">
        <f t="shared" si="8"/>
        <v>1.4</v>
      </c>
      <c r="E54" s="7">
        <v>1.4</v>
      </c>
      <c r="F54" s="20"/>
      <c r="G54" s="20"/>
    </row>
    <row r="55" spans="1:7" x14ac:dyDescent="0.25">
      <c r="A55" s="81"/>
      <c r="B55" s="5" t="s">
        <v>14</v>
      </c>
      <c r="C55" s="80" t="s">
        <v>27</v>
      </c>
      <c r="D55" s="7">
        <f t="shared" si="8"/>
        <v>0.1</v>
      </c>
      <c r="E55" s="7">
        <v>0.1</v>
      </c>
      <c r="F55" s="20"/>
      <c r="G55" s="20"/>
    </row>
    <row r="56" spans="1:7" x14ac:dyDescent="0.25">
      <c r="A56" s="104" t="s">
        <v>36</v>
      </c>
      <c r="B56" s="45" t="s">
        <v>37</v>
      </c>
      <c r="C56" s="46"/>
      <c r="D56" s="47">
        <f t="shared" si="8"/>
        <v>27.5</v>
      </c>
      <c r="E56" s="47">
        <f t="shared" ref="E56:F56" si="18">SUM(E57+E60+E63+E64)</f>
        <v>18.2</v>
      </c>
      <c r="F56" s="48">
        <f t="shared" si="18"/>
        <v>0</v>
      </c>
      <c r="G56" s="47">
        <f>SUM(G57+G60+G63+G64)</f>
        <v>9.3000000000000007</v>
      </c>
    </row>
    <row r="57" spans="1:7" x14ac:dyDescent="0.25">
      <c r="A57" s="105"/>
      <c r="B57" s="67" t="s">
        <v>23</v>
      </c>
      <c r="C57" s="88" t="s">
        <v>15</v>
      </c>
      <c r="D57" s="61">
        <f t="shared" ref="D57:D59" si="19">SUM(G57+E57)</f>
        <v>7.2</v>
      </c>
      <c r="E57" s="7">
        <f>SUM(E58:E59)</f>
        <v>7.2</v>
      </c>
      <c r="F57" s="20"/>
      <c r="G57" s="20"/>
    </row>
    <row r="58" spans="1:7" ht="12.75" customHeight="1" x14ac:dyDescent="0.25">
      <c r="A58" s="105"/>
      <c r="B58" s="62" t="s">
        <v>19</v>
      </c>
      <c r="C58" s="89"/>
      <c r="D58" s="75">
        <f t="shared" si="19"/>
        <v>0.9</v>
      </c>
      <c r="E58" s="50">
        <v>0.9</v>
      </c>
      <c r="F58" s="50"/>
      <c r="G58" s="50"/>
    </row>
    <row r="59" spans="1:7" ht="12.75" customHeight="1" x14ac:dyDescent="0.25">
      <c r="A59" s="105"/>
      <c r="B59" s="62" t="s">
        <v>20</v>
      </c>
      <c r="C59" s="90"/>
      <c r="D59" s="75">
        <f t="shared" si="19"/>
        <v>6.3</v>
      </c>
      <c r="E59" s="50">
        <v>6.3</v>
      </c>
      <c r="F59" s="50"/>
      <c r="G59" s="50"/>
    </row>
    <row r="60" spans="1:7" x14ac:dyDescent="0.25">
      <c r="A60" s="105"/>
      <c r="B60" s="67" t="s">
        <v>23</v>
      </c>
      <c r="C60" s="86" t="s">
        <v>26</v>
      </c>
      <c r="D60" s="61">
        <f t="shared" si="8"/>
        <v>19.3</v>
      </c>
      <c r="E60" s="7">
        <f>SUM(E61:E62)</f>
        <v>10</v>
      </c>
      <c r="F60" s="7"/>
      <c r="G60" s="7">
        <f>SUM(G61:G62)</f>
        <v>9.3000000000000007</v>
      </c>
    </row>
    <row r="61" spans="1:7" ht="12.75" customHeight="1" x14ac:dyDescent="0.25">
      <c r="A61" s="105"/>
      <c r="B61" s="62" t="s">
        <v>19</v>
      </c>
      <c r="C61" s="99"/>
      <c r="D61" s="75">
        <f t="shared" si="8"/>
        <v>0.6</v>
      </c>
      <c r="E61" s="50">
        <v>0.6</v>
      </c>
      <c r="F61" s="7"/>
      <c r="G61" s="7"/>
    </row>
    <row r="62" spans="1:7" ht="12.75" customHeight="1" x14ac:dyDescent="0.25">
      <c r="A62" s="105"/>
      <c r="B62" s="62" t="s">
        <v>20</v>
      </c>
      <c r="C62" s="100"/>
      <c r="D62" s="75">
        <f t="shared" si="8"/>
        <v>18.700000000000003</v>
      </c>
      <c r="E62" s="50">
        <v>9.4</v>
      </c>
      <c r="F62" s="7"/>
      <c r="G62" s="50">
        <v>9.3000000000000007</v>
      </c>
    </row>
    <row r="63" spans="1:7" x14ac:dyDescent="0.25">
      <c r="A63" s="105"/>
      <c r="B63" s="11" t="s">
        <v>21</v>
      </c>
      <c r="C63" s="74" t="s">
        <v>26</v>
      </c>
      <c r="D63" s="7">
        <f t="shared" si="8"/>
        <v>0.9</v>
      </c>
      <c r="E63" s="7">
        <v>0.9</v>
      </c>
      <c r="F63" s="7"/>
      <c r="G63" s="20"/>
    </row>
    <row r="64" spans="1:7" x14ac:dyDescent="0.25">
      <c r="A64" s="81"/>
      <c r="B64" s="5" t="s">
        <v>14</v>
      </c>
      <c r="C64" s="80" t="s">
        <v>27</v>
      </c>
      <c r="D64" s="7">
        <f t="shared" ref="D64" si="20">SUM(G64+E64)</f>
        <v>0.1</v>
      </c>
      <c r="E64" s="7">
        <v>0.1</v>
      </c>
      <c r="F64" s="7"/>
      <c r="G64" s="20"/>
    </row>
    <row r="65" spans="1:7" x14ac:dyDescent="0.25">
      <c r="A65" s="104" t="s">
        <v>38</v>
      </c>
      <c r="B65" s="45" t="s">
        <v>39</v>
      </c>
      <c r="C65" s="76"/>
      <c r="D65" s="47">
        <f t="shared" si="8"/>
        <v>64.8</v>
      </c>
      <c r="E65" s="47">
        <f t="shared" ref="E65:F65" si="21">SUM(E66+E70+E73+E69+E74)</f>
        <v>4.8</v>
      </c>
      <c r="F65" s="48">
        <f t="shared" si="21"/>
        <v>0</v>
      </c>
      <c r="G65" s="47">
        <f>SUM(G66+G70+G73+G69+G74)</f>
        <v>60</v>
      </c>
    </row>
    <row r="66" spans="1:7" x14ac:dyDescent="0.25">
      <c r="A66" s="105"/>
      <c r="B66" s="67" t="s">
        <v>23</v>
      </c>
      <c r="C66" s="85" t="s">
        <v>15</v>
      </c>
      <c r="D66" s="61">
        <f t="shared" ref="D66:D69" si="22">SUM(G66+E66)</f>
        <v>7.6</v>
      </c>
      <c r="E66" s="7">
        <f>SUM(E67:E68)</f>
        <v>0.6</v>
      </c>
      <c r="F66" s="7"/>
      <c r="G66" s="7">
        <f t="shared" ref="G66" si="23">SUM(G67:G68)</f>
        <v>7</v>
      </c>
    </row>
    <row r="67" spans="1:7" ht="12.75" customHeight="1" x14ac:dyDescent="0.25">
      <c r="A67" s="105"/>
      <c r="B67" s="9" t="s">
        <v>19</v>
      </c>
      <c r="C67" s="83"/>
      <c r="D67" s="50">
        <f t="shared" si="22"/>
        <v>0.6</v>
      </c>
      <c r="E67" s="50">
        <v>0.6</v>
      </c>
      <c r="F67" s="50"/>
      <c r="G67" s="50"/>
    </row>
    <row r="68" spans="1:7" ht="12.75" customHeight="1" x14ac:dyDescent="0.25">
      <c r="A68" s="105"/>
      <c r="B68" s="62" t="s">
        <v>20</v>
      </c>
      <c r="C68" s="87"/>
      <c r="D68" s="50">
        <f t="shared" si="22"/>
        <v>7</v>
      </c>
      <c r="E68" s="50"/>
      <c r="F68" s="50"/>
      <c r="G68" s="50">
        <v>7</v>
      </c>
    </row>
    <row r="69" spans="1:7" ht="26.25" x14ac:dyDescent="0.25">
      <c r="A69" s="105"/>
      <c r="B69" s="16" t="s">
        <v>143</v>
      </c>
      <c r="C69" s="86" t="s">
        <v>24</v>
      </c>
      <c r="D69" s="93">
        <f t="shared" si="22"/>
        <v>23</v>
      </c>
      <c r="E69" s="93"/>
      <c r="F69" s="93"/>
      <c r="G69" s="93">
        <v>23</v>
      </c>
    </row>
    <row r="70" spans="1:7" x14ac:dyDescent="0.25">
      <c r="A70" s="105"/>
      <c r="B70" s="67" t="s">
        <v>18</v>
      </c>
      <c r="C70" s="86" t="s">
        <v>26</v>
      </c>
      <c r="D70" s="61">
        <f t="shared" si="8"/>
        <v>33.200000000000003</v>
      </c>
      <c r="E70" s="7">
        <f t="shared" ref="E70" si="24">SUM(E71:E72)</f>
        <v>3.2</v>
      </c>
      <c r="F70" s="7"/>
      <c r="G70" s="7">
        <f>SUM(G71:G72)</f>
        <v>30</v>
      </c>
    </row>
    <row r="71" spans="1:7" ht="12.75" customHeight="1" x14ac:dyDescent="0.25">
      <c r="A71" s="105"/>
      <c r="B71" s="62" t="s">
        <v>19</v>
      </c>
      <c r="C71" s="99"/>
      <c r="D71" s="75">
        <f t="shared" ref="D71:D72" si="25">SUM(G71+E71)</f>
        <v>3.2</v>
      </c>
      <c r="E71" s="50">
        <v>3.2</v>
      </c>
      <c r="F71" s="7"/>
      <c r="G71" s="7"/>
    </row>
    <row r="72" spans="1:7" ht="12.75" customHeight="1" x14ac:dyDescent="0.25">
      <c r="A72" s="105"/>
      <c r="B72" s="62" t="s">
        <v>20</v>
      </c>
      <c r="C72" s="100"/>
      <c r="D72" s="75">
        <f t="shared" si="25"/>
        <v>30</v>
      </c>
      <c r="E72" s="50"/>
      <c r="F72" s="7"/>
      <c r="G72" s="50">
        <v>30</v>
      </c>
    </row>
    <row r="73" spans="1:7" x14ac:dyDescent="0.25">
      <c r="A73" s="105"/>
      <c r="B73" s="11" t="s">
        <v>21</v>
      </c>
      <c r="C73" s="74" t="s">
        <v>26</v>
      </c>
      <c r="D73" s="7">
        <f t="shared" si="8"/>
        <v>0.9</v>
      </c>
      <c r="E73" s="7">
        <v>0.9</v>
      </c>
      <c r="F73" s="20"/>
      <c r="G73" s="20"/>
    </row>
    <row r="74" spans="1:7" x14ac:dyDescent="0.25">
      <c r="A74" s="81"/>
      <c r="B74" s="5" t="s">
        <v>14</v>
      </c>
      <c r="C74" s="80" t="s">
        <v>27</v>
      </c>
      <c r="D74" s="7">
        <f t="shared" si="8"/>
        <v>0.1</v>
      </c>
      <c r="E74" s="7">
        <v>0.1</v>
      </c>
      <c r="F74" s="20"/>
      <c r="G74" s="20"/>
    </row>
    <row r="75" spans="1:7" x14ac:dyDescent="0.25">
      <c r="A75" s="104" t="s">
        <v>40</v>
      </c>
      <c r="B75" s="45" t="s">
        <v>41</v>
      </c>
      <c r="C75" s="46"/>
      <c r="D75" s="47">
        <f t="shared" si="8"/>
        <v>19.899999999999999</v>
      </c>
      <c r="E75" s="47">
        <f>SUM(E76+E80+E77)</f>
        <v>19.899999999999999</v>
      </c>
      <c r="F75" s="48">
        <f t="shared" ref="F75:G75" si="26">SUM(F76+F80+F77)</f>
        <v>0</v>
      </c>
      <c r="G75" s="48">
        <f t="shared" si="26"/>
        <v>0</v>
      </c>
    </row>
    <row r="76" spans="1:7" x14ac:dyDescent="0.25">
      <c r="A76" s="105"/>
      <c r="B76" s="5" t="s">
        <v>14</v>
      </c>
      <c r="C76" s="58" t="s">
        <v>15</v>
      </c>
      <c r="D76" s="7">
        <f t="shared" ref="D76:D79" si="27">SUM(G76+E76)</f>
        <v>0.2</v>
      </c>
      <c r="E76" s="7">
        <v>0.2</v>
      </c>
      <c r="F76" s="20"/>
      <c r="G76" s="20"/>
    </row>
    <row r="77" spans="1:7" x14ac:dyDescent="0.25">
      <c r="A77" s="105"/>
      <c r="B77" s="67" t="s">
        <v>23</v>
      </c>
      <c r="C77" s="86" t="s">
        <v>26</v>
      </c>
      <c r="D77" s="61">
        <f t="shared" si="27"/>
        <v>13.5</v>
      </c>
      <c r="E77" s="7">
        <f>SUM(E78:E79)</f>
        <v>13.5</v>
      </c>
      <c r="F77" s="7"/>
      <c r="G77" s="7"/>
    </row>
    <row r="78" spans="1:7" ht="12.75" customHeight="1" x14ac:dyDescent="0.25">
      <c r="A78" s="105"/>
      <c r="B78" s="62" t="s">
        <v>19</v>
      </c>
      <c r="C78" s="84"/>
      <c r="D78" s="63">
        <f t="shared" si="27"/>
        <v>3.5</v>
      </c>
      <c r="E78" s="14">
        <v>3.5</v>
      </c>
      <c r="F78" s="20"/>
      <c r="G78" s="50"/>
    </row>
    <row r="79" spans="1:7" ht="12.75" customHeight="1" x14ac:dyDescent="0.25">
      <c r="A79" s="105"/>
      <c r="B79" s="62" t="s">
        <v>20</v>
      </c>
      <c r="C79" s="84"/>
      <c r="D79" s="63">
        <f t="shared" si="27"/>
        <v>10</v>
      </c>
      <c r="E79" s="14">
        <v>10</v>
      </c>
      <c r="F79" s="20"/>
      <c r="G79" s="20"/>
    </row>
    <row r="80" spans="1:7" x14ac:dyDescent="0.25">
      <c r="A80" s="105"/>
      <c r="B80" s="64" t="s">
        <v>21</v>
      </c>
      <c r="C80" s="71" t="s">
        <v>26</v>
      </c>
      <c r="D80" s="61">
        <f t="shared" si="8"/>
        <v>6.2</v>
      </c>
      <c r="E80" s="7">
        <v>6.2</v>
      </c>
      <c r="F80" s="7"/>
      <c r="G80" s="7"/>
    </row>
    <row r="81" spans="1:7" x14ac:dyDescent="0.25">
      <c r="A81" s="104" t="s">
        <v>42</v>
      </c>
      <c r="B81" s="45" t="s">
        <v>43</v>
      </c>
      <c r="C81" s="69"/>
      <c r="D81" s="47">
        <f t="shared" si="8"/>
        <v>5.0999999999999996</v>
      </c>
      <c r="E81" s="47">
        <f t="shared" ref="E81:F81" si="28">SUM(E82+E85+E88+E89)</f>
        <v>4.0999999999999996</v>
      </c>
      <c r="F81" s="48">
        <f t="shared" si="28"/>
        <v>0</v>
      </c>
      <c r="G81" s="47">
        <f>SUM(G82+G85+G88+G89)</f>
        <v>1</v>
      </c>
    </row>
    <row r="82" spans="1:7" x14ac:dyDescent="0.25">
      <c r="A82" s="105"/>
      <c r="B82" s="5" t="s">
        <v>23</v>
      </c>
      <c r="C82" s="58" t="s">
        <v>15</v>
      </c>
      <c r="D82" s="7">
        <f t="shared" si="8"/>
        <v>1.9</v>
      </c>
      <c r="E82" s="7">
        <f>SUM(E83:E84)</f>
        <v>1.9</v>
      </c>
      <c r="F82" s="20"/>
      <c r="G82" s="20"/>
    </row>
    <row r="83" spans="1:7" ht="12.75" customHeight="1" x14ac:dyDescent="0.25">
      <c r="A83" s="105"/>
      <c r="B83" s="9" t="s">
        <v>19</v>
      </c>
      <c r="C83" s="101"/>
      <c r="D83" s="14">
        <f t="shared" si="8"/>
        <v>0.9</v>
      </c>
      <c r="E83" s="14">
        <v>0.9</v>
      </c>
      <c r="F83" s="20"/>
      <c r="G83" s="20"/>
    </row>
    <row r="84" spans="1:7" ht="12.75" customHeight="1" x14ac:dyDescent="0.25">
      <c r="A84" s="105"/>
      <c r="B84" s="9" t="s">
        <v>20</v>
      </c>
      <c r="C84" s="102"/>
      <c r="D84" s="14">
        <f t="shared" si="8"/>
        <v>1</v>
      </c>
      <c r="E84" s="14">
        <v>1</v>
      </c>
      <c r="F84" s="20"/>
      <c r="G84" s="20"/>
    </row>
    <row r="85" spans="1:7" x14ac:dyDescent="0.25">
      <c r="A85" s="105"/>
      <c r="B85" s="5" t="s">
        <v>23</v>
      </c>
      <c r="C85" s="55" t="s">
        <v>26</v>
      </c>
      <c r="D85" s="7">
        <f t="shared" si="8"/>
        <v>3</v>
      </c>
      <c r="E85" s="7">
        <f>SUM(E86:E87)</f>
        <v>2</v>
      </c>
      <c r="F85" s="7"/>
      <c r="G85" s="7">
        <f t="shared" ref="G85" si="29">SUM(G86:G87)</f>
        <v>1</v>
      </c>
    </row>
    <row r="86" spans="1:7" ht="12.75" customHeight="1" x14ac:dyDescent="0.25">
      <c r="A86" s="105"/>
      <c r="B86" s="9" t="s">
        <v>19</v>
      </c>
      <c r="C86" s="112"/>
      <c r="D86" s="14">
        <f t="shared" si="8"/>
        <v>0.4</v>
      </c>
      <c r="E86" s="14">
        <v>0.4</v>
      </c>
      <c r="F86" s="14"/>
      <c r="G86" s="14"/>
    </row>
    <row r="87" spans="1:7" ht="12.75" customHeight="1" x14ac:dyDescent="0.25">
      <c r="A87" s="105"/>
      <c r="B87" s="9" t="s">
        <v>20</v>
      </c>
      <c r="C87" s="113"/>
      <c r="D87" s="14">
        <f t="shared" si="8"/>
        <v>2.6</v>
      </c>
      <c r="E87" s="14">
        <v>1.6</v>
      </c>
      <c r="F87" s="14"/>
      <c r="G87" s="14">
        <v>1</v>
      </c>
    </row>
    <row r="88" spans="1:7" x14ac:dyDescent="0.25">
      <c r="A88" s="105"/>
      <c r="B88" s="11" t="s">
        <v>21</v>
      </c>
      <c r="C88" s="55" t="s">
        <v>26</v>
      </c>
      <c r="D88" s="7">
        <f t="shared" si="8"/>
        <v>0.1</v>
      </c>
      <c r="E88" s="7">
        <v>0.1</v>
      </c>
      <c r="F88" s="20"/>
      <c r="G88" s="20"/>
    </row>
    <row r="89" spans="1:7" x14ac:dyDescent="0.25">
      <c r="A89" s="81"/>
      <c r="B89" s="5" t="s">
        <v>14</v>
      </c>
      <c r="C89" s="80" t="s">
        <v>27</v>
      </c>
      <c r="D89" s="7">
        <f t="shared" ref="D89" si="30">SUM(G89+E89)</f>
        <v>0.1</v>
      </c>
      <c r="E89" s="7">
        <v>0.1</v>
      </c>
      <c r="F89" s="20"/>
      <c r="G89" s="20"/>
    </row>
    <row r="90" spans="1:7" x14ac:dyDescent="0.25">
      <c r="A90" s="104" t="s">
        <v>44</v>
      </c>
      <c r="B90" s="45" t="s">
        <v>45</v>
      </c>
      <c r="C90" s="76"/>
      <c r="D90" s="47">
        <f t="shared" si="8"/>
        <v>46.199999999999996</v>
      </c>
      <c r="E90" s="47">
        <f>SUM(E91+E92+E95)</f>
        <v>34.299999999999997</v>
      </c>
      <c r="F90" s="48">
        <f>SUM(F91+F92+F95)</f>
        <v>0</v>
      </c>
      <c r="G90" s="47">
        <f>SUM(G91+G92+G95)</f>
        <v>11.9</v>
      </c>
    </row>
    <row r="91" spans="1:7" x14ac:dyDescent="0.25">
      <c r="A91" s="105"/>
      <c r="B91" s="5" t="s">
        <v>14</v>
      </c>
      <c r="C91" s="85" t="s">
        <v>15</v>
      </c>
      <c r="D91" s="61">
        <f t="shared" ref="D91:D94" si="31">SUM(G91+E91)</f>
        <v>0.8</v>
      </c>
      <c r="E91" s="7">
        <v>0.8</v>
      </c>
      <c r="F91" s="20"/>
      <c r="G91" s="20"/>
    </row>
    <row r="92" spans="1:7" x14ac:dyDescent="0.25">
      <c r="A92" s="105"/>
      <c r="B92" s="67" t="s">
        <v>23</v>
      </c>
      <c r="C92" s="85" t="s">
        <v>26</v>
      </c>
      <c r="D92" s="61">
        <f t="shared" si="31"/>
        <v>44.1</v>
      </c>
      <c r="E92" s="7">
        <f>SUM(E93:E94)</f>
        <v>32.200000000000003</v>
      </c>
      <c r="F92" s="7"/>
      <c r="G92" s="7">
        <f t="shared" ref="G92" si="32">SUM(G93:G94)</f>
        <v>11.9</v>
      </c>
    </row>
    <row r="93" spans="1:7" ht="12.75" customHeight="1" x14ac:dyDescent="0.25">
      <c r="A93" s="105"/>
      <c r="B93" s="9" t="s">
        <v>19</v>
      </c>
      <c r="C93" s="83"/>
      <c r="D93" s="14">
        <f t="shared" si="31"/>
        <v>1.1000000000000001</v>
      </c>
      <c r="E93" s="14">
        <v>1.1000000000000001</v>
      </c>
      <c r="F93" s="20"/>
      <c r="G93" s="20"/>
    </row>
    <row r="94" spans="1:7" ht="12.75" customHeight="1" x14ac:dyDescent="0.25">
      <c r="A94" s="105"/>
      <c r="B94" s="9" t="s">
        <v>20</v>
      </c>
      <c r="C94" s="83"/>
      <c r="D94" s="14">
        <f t="shared" si="31"/>
        <v>43</v>
      </c>
      <c r="E94" s="14">
        <v>31.1</v>
      </c>
      <c r="F94" s="20"/>
      <c r="G94" s="20">
        <v>11.9</v>
      </c>
    </row>
    <row r="95" spans="1:7" x14ac:dyDescent="0.25">
      <c r="A95" s="105"/>
      <c r="B95" s="11" t="s">
        <v>21</v>
      </c>
      <c r="C95" s="86" t="s">
        <v>26</v>
      </c>
      <c r="D95" s="7">
        <f t="shared" si="8"/>
        <v>1.3</v>
      </c>
      <c r="E95" s="7">
        <v>1.3</v>
      </c>
      <c r="F95" s="20"/>
      <c r="G95" s="20"/>
    </row>
    <row r="96" spans="1:7" x14ac:dyDescent="0.25">
      <c r="A96" s="104" t="s">
        <v>46</v>
      </c>
      <c r="B96" s="45" t="s">
        <v>47</v>
      </c>
      <c r="C96" s="46"/>
      <c r="D96" s="47">
        <f t="shared" si="8"/>
        <v>26.1</v>
      </c>
      <c r="E96" s="47">
        <f t="shared" ref="E96:F96" si="33">SUM(E97+E103+E100+E104)</f>
        <v>26.1</v>
      </c>
      <c r="F96" s="48">
        <f t="shared" si="33"/>
        <v>0</v>
      </c>
      <c r="G96" s="48">
        <f>SUM(G97+G103+G100+G104)</f>
        <v>0</v>
      </c>
    </row>
    <row r="97" spans="1:7" x14ac:dyDescent="0.25">
      <c r="A97" s="105"/>
      <c r="B97" s="5" t="s">
        <v>23</v>
      </c>
      <c r="C97" s="122" t="s">
        <v>15</v>
      </c>
      <c r="D97" s="7">
        <f t="shared" ref="D97:D102" si="34">SUM(G97+E97)</f>
        <v>8.6999999999999993</v>
      </c>
      <c r="E97" s="7">
        <f>SUM(E98:E99)</f>
        <v>8.6999999999999993</v>
      </c>
      <c r="F97" s="7"/>
      <c r="G97" s="7"/>
    </row>
    <row r="98" spans="1:7" ht="12.75" customHeight="1" x14ac:dyDescent="0.25">
      <c r="A98" s="105"/>
      <c r="B98" s="9" t="s">
        <v>19</v>
      </c>
      <c r="C98" s="123"/>
      <c r="D98" s="14">
        <f t="shared" si="34"/>
        <v>0.7</v>
      </c>
      <c r="E98" s="14">
        <v>0.7</v>
      </c>
      <c r="F98" s="7"/>
      <c r="G98" s="7"/>
    </row>
    <row r="99" spans="1:7" ht="12.75" customHeight="1" x14ac:dyDescent="0.25">
      <c r="A99" s="105"/>
      <c r="B99" s="9" t="s">
        <v>20</v>
      </c>
      <c r="C99" s="123"/>
      <c r="D99" s="14">
        <f t="shared" si="34"/>
        <v>8</v>
      </c>
      <c r="E99" s="14">
        <v>8</v>
      </c>
      <c r="F99" s="7"/>
      <c r="G99" s="7"/>
    </row>
    <row r="100" spans="1:7" x14ac:dyDescent="0.25">
      <c r="A100" s="105"/>
      <c r="B100" s="67" t="s">
        <v>23</v>
      </c>
      <c r="C100" s="85" t="s">
        <v>26</v>
      </c>
      <c r="D100" s="61">
        <f t="shared" si="34"/>
        <v>15.3</v>
      </c>
      <c r="E100" s="7">
        <f>SUM(E101:E102)</f>
        <v>15.3</v>
      </c>
      <c r="F100" s="7"/>
      <c r="G100" s="7"/>
    </row>
    <row r="101" spans="1:7" ht="12.75" customHeight="1" x14ac:dyDescent="0.25">
      <c r="A101" s="105"/>
      <c r="B101" s="9" t="s">
        <v>19</v>
      </c>
      <c r="C101" s="83"/>
      <c r="D101" s="14">
        <f t="shared" si="34"/>
        <v>0.3</v>
      </c>
      <c r="E101" s="14">
        <v>0.3</v>
      </c>
      <c r="F101" s="20"/>
      <c r="G101" s="20"/>
    </row>
    <row r="102" spans="1:7" ht="12.75" customHeight="1" x14ac:dyDescent="0.25">
      <c r="A102" s="105"/>
      <c r="B102" s="9" t="s">
        <v>20</v>
      </c>
      <c r="C102" s="83"/>
      <c r="D102" s="14">
        <f t="shared" si="34"/>
        <v>15</v>
      </c>
      <c r="E102" s="14">
        <v>15</v>
      </c>
      <c r="F102" s="20"/>
      <c r="G102" s="20"/>
    </row>
    <row r="103" spans="1:7" x14ac:dyDescent="0.25">
      <c r="A103" s="105"/>
      <c r="B103" s="11" t="s">
        <v>21</v>
      </c>
      <c r="C103" s="86" t="s">
        <v>26</v>
      </c>
      <c r="D103" s="7">
        <f t="shared" si="8"/>
        <v>2</v>
      </c>
      <c r="E103" s="7">
        <v>2</v>
      </c>
      <c r="F103" s="20"/>
      <c r="G103" s="20"/>
    </row>
    <row r="104" spans="1:7" x14ac:dyDescent="0.25">
      <c r="A104" s="81"/>
      <c r="B104" s="5" t="s">
        <v>14</v>
      </c>
      <c r="C104" s="80" t="s">
        <v>27</v>
      </c>
      <c r="D104" s="7">
        <f t="shared" ref="D104" si="35">SUM(G104+E104)</f>
        <v>0.1</v>
      </c>
      <c r="E104" s="7">
        <v>0.1</v>
      </c>
      <c r="F104" s="20"/>
      <c r="G104" s="20"/>
    </row>
    <row r="105" spans="1:7" x14ac:dyDescent="0.25">
      <c r="A105" s="104" t="s">
        <v>48</v>
      </c>
      <c r="B105" s="45" t="s">
        <v>49</v>
      </c>
      <c r="C105" s="46"/>
      <c r="D105" s="47">
        <f t="shared" si="8"/>
        <v>2</v>
      </c>
      <c r="E105" s="47">
        <f t="shared" ref="E105:F105" si="36">SUM(E106:E109)</f>
        <v>2</v>
      </c>
      <c r="F105" s="48">
        <f t="shared" si="36"/>
        <v>0</v>
      </c>
      <c r="G105" s="48">
        <f>SUM(G106:G109)</f>
        <v>0</v>
      </c>
    </row>
    <row r="106" spans="1:7" x14ac:dyDescent="0.25">
      <c r="A106" s="105"/>
      <c r="B106" s="5" t="s">
        <v>14</v>
      </c>
      <c r="C106" s="58" t="s">
        <v>15</v>
      </c>
      <c r="D106" s="7">
        <f t="shared" si="8"/>
        <v>0.5</v>
      </c>
      <c r="E106" s="7">
        <v>0.5</v>
      </c>
      <c r="F106" s="20"/>
      <c r="G106" s="20"/>
    </row>
    <row r="107" spans="1:7" x14ac:dyDescent="0.25">
      <c r="A107" s="105"/>
      <c r="B107" s="5" t="s">
        <v>14</v>
      </c>
      <c r="C107" s="55" t="s">
        <v>26</v>
      </c>
      <c r="D107" s="7">
        <f t="shared" ref="D107" si="37">SUM(G107+E107)</f>
        <v>0.2</v>
      </c>
      <c r="E107" s="7">
        <v>0.2</v>
      </c>
      <c r="F107" s="7"/>
      <c r="G107" s="7"/>
    </row>
    <row r="108" spans="1:7" x14ac:dyDescent="0.25">
      <c r="A108" s="105"/>
      <c r="B108" s="11" t="s">
        <v>21</v>
      </c>
      <c r="C108" s="86" t="s">
        <v>26</v>
      </c>
      <c r="D108" s="7">
        <f t="shared" si="8"/>
        <v>1.2</v>
      </c>
      <c r="E108" s="7">
        <v>1.2</v>
      </c>
      <c r="F108" s="20"/>
      <c r="G108" s="20"/>
    </row>
    <row r="109" spans="1:7" x14ac:dyDescent="0.25">
      <c r="A109" s="81"/>
      <c r="B109" s="5" t="s">
        <v>14</v>
      </c>
      <c r="C109" s="80" t="s">
        <v>27</v>
      </c>
      <c r="D109" s="7">
        <f t="shared" si="8"/>
        <v>0.1</v>
      </c>
      <c r="E109" s="7">
        <v>0.1</v>
      </c>
      <c r="F109" s="20"/>
      <c r="G109" s="20"/>
    </row>
    <row r="110" spans="1:7" x14ac:dyDescent="0.25">
      <c r="A110" s="104" t="s">
        <v>50</v>
      </c>
      <c r="B110" s="45" t="s">
        <v>51</v>
      </c>
      <c r="C110" s="46"/>
      <c r="D110" s="47">
        <f t="shared" si="8"/>
        <v>18.899999999999999</v>
      </c>
      <c r="E110" s="47">
        <f t="shared" ref="E110:F110" si="38">SUM(E111+E112+E115+E116)</f>
        <v>18.899999999999999</v>
      </c>
      <c r="F110" s="48">
        <f t="shared" si="38"/>
        <v>0</v>
      </c>
      <c r="G110" s="48">
        <f>SUM(G111+G112+G115+G116)</f>
        <v>0</v>
      </c>
    </row>
    <row r="111" spans="1:7" x14ac:dyDescent="0.25">
      <c r="A111" s="105"/>
      <c r="B111" s="5" t="s">
        <v>14</v>
      </c>
      <c r="C111" s="82" t="s">
        <v>15</v>
      </c>
      <c r="D111" s="7">
        <f t="shared" ref="D111" si="39">SUM(G111+E111)</f>
        <v>0.6</v>
      </c>
      <c r="E111" s="7">
        <v>0.6</v>
      </c>
      <c r="F111" s="20"/>
      <c r="G111" s="20"/>
    </row>
    <row r="112" spans="1:7" x14ac:dyDescent="0.25">
      <c r="A112" s="105"/>
      <c r="B112" s="5" t="s">
        <v>23</v>
      </c>
      <c r="C112" s="55" t="s">
        <v>26</v>
      </c>
      <c r="D112" s="7">
        <f t="shared" si="8"/>
        <v>17.2</v>
      </c>
      <c r="E112" s="7">
        <f>SUM(E113:E114)</f>
        <v>17.2</v>
      </c>
      <c r="F112" s="7"/>
      <c r="G112" s="7"/>
    </row>
    <row r="113" spans="1:7" ht="12.75" customHeight="1" x14ac:dyDescent="0.25">
      <c r="A113" s="105"/>
      <c r="B113" s="9" t="s">
        <v>19</v>
      </c>
      <c r="C113" s="112"/>
      <c r="D113" s="14">
        <f t="shared" si="8"/>
        <v>0.2</v>
      </c>
      <c r="E113" s="14">
        <v>0.2</v>
      </c>
      <c r="F113" s="14"/>
      <c r="G113" s="14"/>
    </row>
    <row r="114" spans="1:7" ht="12.75" customHeight="1" x14ac:dyDescent="0.25">
      <c r="A114" s="105"/>
      <c r="B114" s="9" t="s">
        <v>20</v>
      </c>
      <c r="C114" s="113"/>
      <c r="D114" s="14">
        <f t="shared" si="8"/>
        <v>17</v>
      </c>
      <c r="E114" s="14">
        <v>17</v>
      </c>
      <c r="F114" s="14"/>
      <c r="G114" s="14"/>
    </row>
    <row r="115" spans="1:7" x14ac:dyDescent="0.25">
      <c r="A115" s="105"/>
      <c r="B115" s="11" t="s">
        <v>21</v>
      </c>
      <c r="C115" s="55" t="s">
        <v>26</v>
      </c>
      <c r="D115" s="7">
        <f t="shared" si="8"/>
        <v>0.9</v>
      </c>
      <c r="E115" s="7">
        <v>0.9</v>
      </c>
      <c r="F115" s="20"/>
      <c r="G115" s="20"/>
    </row>
    <row r="116" spans="1:7" x14ac:dyDescent="0.25">
      <c r="A116" s="81"/>
      <c r="B116" s="5" t="s">
        <v>14</v>
      </c>
      <c r="C116" s="80" t="s">
        <v>27</v>
      </c>
      <c r="D116" s="7">
        <f t="shared" si="8"/>
        <v>0.2</v>
      </c>
      <c r="E116" s="7">
        <v>0.2</v>
      </c>
      <c r="F116" s="20"/>
      <c r="G116" s="20"/>
    </row>
    <row r="117" spans="1:7" x14ac:dyDescent="0.25">
      <c r="A117" s="104" t="s">
        <v>52</v>
      </c>
      <c r="B117" s="45" t="s">
        <v>53</v>
      </c>
      <c r="C117" s="46"/>
      <c r="D117" s="47">
        <f t="shared" si="8"/>
        <v>26.4</v>
      </c>
      <c r="E117" s="47">
        <f>SUM(E118+E119+E122)</f>
        <v>26.4</v>
      </c>
      <c r="F117" s="48">
        <f>SUM(F118+F119+F122)</f>
        <v>0</v>
      </c>
      <c r="G117" s="48">
        <f>SUM(G118+G119+G122)</f>
        <v>0</v>
      </c>
    </row>
    <row r="118" spans="1:7" x14ac:dyDescent="0.25">
      <c r="A118" s="105"/>
      <c r="B118" s="5" t="s">
        <v>14</v>
      </c>
      <c r="C118" s="82" t="s">
        <v>15</v>
      </c>
      <c r="D118" s="7">
        <f t="shared" ref="D118" si="40">SUM(G118+E118)</f>
        <v>0.6</v>
      </c>
      <c r="E118" s="7">
        <v>0.6</v>
      </c>
      <c r="F118" s="20"/>
      <c r="G118" s="20"/>
    </row>
    <row r="119" spans="1:7" x14ac:dyDescent="0.25">
      <c r="A119" s="105"/>
      <c r="B119" s="5" t="s">
        <v>23</v>
      </c>
      <c r="C119" s="55" t="s">
        <v>26</v>
      </c>
      <c r="D119" s="7">
        <f t="shared" si="8"/>
        <v>23.4</v>
      </c>
      <c r="E119" s="7">
        <f>SUM(E120:E121)</f>
        <v>23.4</v>
      </c>
      <c r="F119" s="7"/>
      <c r="G119" s="7"/>
    </row>
    <row r="120" spans="1:7" ht="12.75" customHeight="1" x14ac:dyDescent="0.25">
      <c r="A120" s="105"/>
      <c r="B120" s="9" t="s">
        <v>19</v>
      </c>
      <c r="C120" s="10"/>
      <c r="D120" s="14">
        <f t="shared" si="8"/>
        <v>3.4</v>
      </c>
      <c r="E120" s="14">
        <v>3.4</v>
      </c>
      <c r="F120" s="14"/>
      <c r="G120" s="14"/>
    </row>
    <row r="121" spans="1:7" ht="12.75" customHeight="1" x14ac:dyDescent="0.25">
      <c r="A121" s="105"/>
      <c r="B121" s="9" t="s">
        <v>20</v>
      </c>
      <c r="C121" s="10"/>
      <c r="D121" s="14">
        <f t="shared" si="8"/>
        <v>20</v>
      </c>
      <c r="E121" s="14">
        <v>20</v>
      </c>
      <c r="F121" s="14"/>
      <c r="G121" s="14"/>
    </row>
    <row r="122" spans="1:7" x14ac:dyDescent="0.25">
      <c r="A122" s="105"/>
      <c r="B122" s="11" t="s">
        <v>21</v>
      </c>
      <c r="C122" s="55" t="s">
        <v>26</v>
      </c>
      <c r="D122" s="7">
        <f t="shared" si="8"/>
        <v>2.4</v>
      </c>
      <c r="E122" s="7">
        <v>2.4</v>
      </c>
      <c r="F122" s="20"/>
      <c r="G122" s="20"/>
    </row>
    <row r="123" spans="1:7" x14ac:dyDescent="0.25">
      <c r="A123" s="104" t="s">
        <v>54</v>
      </c>
      <c r="B123" s="49" t="s">
        <v>55</v>
      </c>
      <c r="D123" s="47">
        <f t="shared" si="8"/>
        <v>39.6</v>
      </c>
      <c r="E123" s="47">
        <f>SUM(E124+E127)</f>
        <v>39.6</v>
      </c>
      <c r="F123" s="48">
        <f>SUM(F124)</f>
        <v>0</v>
      </c>
      <c r="G123" s="48">
        <f>SUM(G124+G127)</f>
        <v>0</v>
      </c>
    </row>
    <row r="124" spans="1:7" x14ac:dyDescent="0.25">
      <c r="A124" s="105"/>
      <c r="B124" s="5" t="s">
        <v>23</v>
      </c>
      <c r="C124" s="58" t="s">
        <v>22</v>
      </c>
      <c r="D124" s="7">
        <f t="shared" si="8"/>
        <v>39</v>
      </c>
      <c r="E124" s="7">
        <f>SUM(E125:E126)</f>
        <v>39</v>
      </c>
      <c r="F124" s="7"/>
      <c r="G124" s="7"/>
    </row>
    <row r="125" spans="1:7" ht="12.75" customHeight="1" x14ac:dyDescent="0.25">
      <c r="A125" s="105"/>
      <c r="B125" s="9" t="s">
        <v>19</v>
      </c>
      <c r="C125" s="112"/>
      <c r="D125" s="14">
        <f t="shared" si="8"/>
        <v>9</v>
      </c>
      <c r="E125" s="14">
        <v>9</v>
      </c>
      <c r="F125" s="15"/>
      <c r="G125" s="15"/>
    </row>
    <row r="126" spans="1:7" ht="12.75" customHeight="1" x14ac:dyDescent="0.25">
      <c r="A126" s="105"/>
      <c r="B126" s="9" t="s">
        <v>20</v>
      </c>
      <c r="C126" s="113"/>
      <c r="D126" s="14">
        <f t="shared" si="8"/>
        <v>30</v>
      </c>
      <c r="E126" s="14">
        <v>30</v>
      </c>
      <c r="F126" s="15"/>
      <c r="G126" s="14"/>
    </row>
    <row r="127" spans="1:7" ht="15" customHeight="1" x14ac:dyDescent="0.25">
      <c r="A127" s="109"/>
      <c r="B127" s="11" t="s">
        <v>21</v>
      </c>
      <c r="C127" s="6"/>
      <c r="D127" s="7">
        <f t="shared" ref="D127" si="41">SUM(G127+E127)</f>
        <v>0.6</v>
      </c>
      <c r="E127" s="7">
        <v>0.6</v>
      </c>
      <c r="F127" s="20"/>
      <c r="G127" s="21"/>
    </row>
    <row r="128" spans="1:7" x14ac:dyDescent="0.25">
      <c r="A128" s="104" t="s">
        <v>56</v>
      </c>
      <c r="B128" s="49" t="s">
        <v>57</v>
      </c>
      <c r="C128" s="58"/>
      <c r="D128" s="47">
        <f t="shared" ref="D128:D160" si="42">SUM(G128+E128)</f>
        <v>23.3</v>
      </c>
      <c r="E128" s="47">
        <f>SUM(E129)</f>
        <v>23.3</v>
      </c>
      <c r="F128" s="48">
        <f>SUM(F129:F129)</f>
        <v>0</v>
      </c>
      <c r="G128" s="48">
        <f>SUM(G129:G129)</f>
        <v>0</v>
      </c>
    </row>
    <row r="129" spans="1:7" x14ac:dyDescent="0.25">
      <c r="A129" s="105"/>
      <c r="B129" s="5" t="s">
        <v>23</v>
      </c>
      <c r="C129" s="82" t="s">
        <v>22</v>
      </c>
      <c r="D129" s="7">
        <f t="shared" si="42"/>
        <v>23.3</v>
      </c>
      <c r="E129" s="7">
        <f>SUM(E130:E131)</f>
        <v>23.3</v>
      </c>
      <c r="F129" s="7"/>
      <c r="G129" s="7"/>
    </row>
    <row r="130" spans="1:7" ht="12.75" customHeight="1" x14ac:dyDescent="0.25">
      <c r="A130" s="105"/>
      <c r="B130" s="9" t="s">
        <v>19</v>
      </c>
      <c r="C130" s="112"/>
      <c r="D130" s="14">
        <f t="shared" si="42"/>
        <v>3.3</v>
      </c>
      <c r="E130" s="14">
        <v>3.3</v>
      </c>
      <c r="F130" s="15"/>
      <c r="G130" s="15"/>
    </row>
    <row r="131" spans="1:7" ht="12.75" customHeight="1" x14ac:dyDescent="0.25">
      <c r="A131" s="109"/>
      <c r="B131" s="9" t="s">
        <v>20</v>
      </c>
      <c r="C131" s="113"/>
      <c r="D131" s="14">
        <f t="shared" si="42"/>
        <v>20</v>
      </c>
      <c r="E131" s="14">
        <v>20</v>
      </c>
      <c r="F131" s="15"/>
      <c r="G131" s="14"/>
    </row>
    <row r="132" spans="1:7" x14ac:dyDescent="0.25">
      <c r="A132" s="111" t="s">
        <v>58</v>
      </c>
      <c r="B132" s="49" t="s">
        <v>59</v>
      </c>
      <c r="C132" s="58"/>
      <c r="D132" s="47">
        <f t="shared" si="42"/>
        <v>35.700000000000003</v>
      </c>
      <c r="E132" s="47">
        <f>SUM(E133+E136)</f>
        <v>5.7</v>
      </c>
      <c r="F132" s="48">
        <f>SUM(F133+F136)</f>
        <v>0</v>
      </c>
      <c r="G132" s="47">
        <f>SUM(G133+G136)</f>
        <v>30</v>
      </c>
    </row>
    <row r="133" spans="1:7" x14ac:dyDescent="0.25">
      <c r="A133" s="111"/>
      <c r="B133" s="5" t="s">
        <v>23</v>
      </c>
      <c r="C133" s="82" t="s">
        <v>22</v>
      </c>
      <c r="D133" s="7">
        <f t="shared" si="42"/>
        <v>32.200000000000003</v>
      </c>
      <c r="E133" s="7">
        <f>SUM(E134:E135)</f>
        <v>2.2000000000000002</v>
      </c>
      <c r="F133" s="7"/>
      <c r="G133" s="7">
        <f>SUM(G134:G135)</f>
        <v>30</v>
      </c>
    </row>
    <row r="134" spans="1:7" ht="12.75" customHeight="1" x14ac:dyDescent="0.25">
      <c r="A134" s="111"/>
      <c r="B134" s="9" t="s">
        <v>19</v>
      </c>
      <c r="C134" s="112"/>
      <c r="D134" s="14">
        <f t="shared" si="42"/>
        <v>2.2000000000000002</v>
      </c>
      <c r="E134" s="14">
        <v>2.2000000000000002</v>
      </c>
      <c r="F134" s="15"/>
      <c r="G134" s="15"/>
    </row>
    <row r="135" spans="1:7" ht="12.75" customHeight="1" x14ac:dyDescent="0.25">
      <c r="A135" s="111"/>
      <c r="B135" s="9" t="s">
        <v>20</v>
      </c>
      <c r="C135" s="113"/>
      <c r="D135" s="14">
        <f t="shared" si="42"/>
        <v>30</v>
      </c>
      <c r="E135" s="14"/>
      <c r="F135" s="15"/>
      <c r="G135" s="14">
        <v>30</v>
      </c>
    </row>
    <row r="136" spans="1:7" x14ac:dyDescent="0.25">
      <c r="A136" s="111"/>
      <c r="B136" s="11" t="s">
        <v>21</v>
      </c>
      <c r="C136" s="6"/>
      <c r="D136" s="7">
        <f t="shared" si="42"/>
        <v>3.5</v>
      </c>
      <c r="E136" s="7">
        <v>3.5</v>
      </c>
      <c r="F136" s="20"/>
      <c r="G136" s="21"/>
    </row>
    <row r="137" spans="1:7" x14ac:dyDescent="0.25">
      <c r="A137" s="104" t="s">
        <v>60</v>
      </c>
      <c r="B137" s="49" t="s">
        <v>61</v>
      </c>
      <c r="C137" s="58"/>
      <c r="D137" s="47">
        <f t="shared" si="42"/>
        <v>46.5</v>
      </c>
      <c r="E137" s="47">
        <f>SUM(E138+E141)</f>
        <v>46.5</v>
      </c>
      <c r="F137" s="48">
        <f>SUM(F138+F141)</f>
        <v>0</v>
      </c>
      <c r="G137" s="48">
        <f>SUM(G138+G141)</f>
        <v>0</v>
      </c>
    </row>
    <row r="138" spans="1:7" x14ac:dyDescent="0.25">
      <c r="A138" s="105"/>
      <c r="B138" s="5" t="s">
        <v>23</v>
      </c>
      <c r="C138" s="82" t="s">
        <v>22</v>
      </c>
      <c r="D138" s="7">
        <f>SUM(G138+E138)</f>
        <v>35.1</v>
      </c>
      <c r="E138" s="7">
        <f>SUM(E139:E140)</f>
        <v>35.1</v>
      </c>
      <c r="F138" s="7"/>
      <c r="G138" s="7"/>
    </row>
    <row r="139" spans="1:7" ht="12.75" customHeight="1" x14ac:dyDescent="0.25">
      <c r="A139" s="105"/>
      <c r="B139" s="9" t="s">
        <v>19</v>
      </c>
      <c r="C139" s="112"/>
      <c r="D139" s="14">
        <f>SUM(G139+E139)</f>
        <v>5.0999999999999996</v>
      </c>
      <c r="E139" s="14">
        <v>5.0999999999999996</v>
      </c>
      <c r="F139" s="15"/>
      <c r="G139" s="15"/>
    </row>
    <row r="140" spans="1:7" ht="12.75" customHeight="1" x14ac:dyDescent="0.25">
      <c r="A140" s="105"/>
      <c r="B140" s="9" t="s">
        <v>20</v>
      </c>
      <c r="C140" s="113"/>
      <c r="D140" s="14">
        <f>SUM(G140+E140)</f>
        <v>30</v>
      </c>
      <c r="E140" s="14">
        <v>30</v>
      </c>
      <c r="F140" s="15"/>
      <c r="G140" s="14"/>
    </row>
    <row r="141" spans="1:7" ht="15" customHeight="1" x14ac:dyDescent="0.25">
      <c r="A141" s="109"/>
      <c r="B141" s="11" t="s">
        <v>21</v>
      </c>
      <c r="C141" s="6"/>
      <c r="D141" s="7">
        <f t="shared" ref="D141" si="43">SUM(G141+E141)</f>
        <v>11.4</v>
      </c>
      <c r="E141" s="7">
        <v>11.4</v>
      </c>
      <c r="F141" s="20"/>
      <c r="G141" s="7"/>
    </row>
    <row r="142" spans="1:7" x14ac:dyDescent="0.25">
      <c r="A142" s="111" t="s">
        <v>62</v>
      </c>
      <c r="B142" s="49" t="s">
        <v>63</v>
      </c>
      <c r="C142" s="58"/>
      <c r="D142" s="47">
        <f t="shared" si="42"/>
        <v>40.5</v>
      </c>
      <c r="E142" s="47">
        <f>SUM(E143)</f>
        <v>29</v>
      </c>
      <c r="F142" s="48">
        <f>SUM(F143)</f>
        <v>0</v>
      </c>
      <c r="G142" s="47">
        <f>SUM(G143)</f>
        <v>11.5</v>
      </c>
    </row>
    <row r="143" spans="1:7" x14ac:dyDescent="0.25">
      <c r="A143" s="111"/>
      <c r="B143" s="5" t="s">
        <v>23</v>
      </c>
      <c r="C143" s="82" t="s">
        <v>22</v>
      </c>
      <c r="D143" s="7">
        <f t="shared" si="42"/>
        <v>40.5</v>
      </c>
      <c r="E143" s="7">
        <f>SUM(E144:E145)</f>
        <v>29</v>
      </c>
      <c r="F143" s="7"/>
      <c r="G143" s="7">
        <f t="shared" ref="G143" si="44">SUM(G144:G145)</f>
        <v>11.5</v>
      </c>
    </row>
    <row r="144" spans="1:7" ht="12.75" customHeight="1" x14ac:dyDescent="0.25">
      <c r="A144" s="111"/>
      <c r="B144" s="9" t="s">
        <v>19</v>
      </c>
      <c r="C144" s="112"/>
      <c r="D144" s="14">
        <f t="shared" si="42"/>
        <v>0.5</v>
      </c>
      <c r="E144" s="14">
        <v>0.5</v>
      </c>
      <c r="F144" s="15"/>
      <c r="G144" s="15"/>
    </row>
    <row r="145" spans="1:7" ht="12.75" customHeight="1" x14ac:dyDescent="0.25">
      <c r="A145" s="111"/>
      <c r="B145" s="9" t="s">
        <v>20</v>
      </c>
      <c r="C145" s="113"/>
      <c r="D145" s="14">
        <f t="shared" si="42"/>
        <v>40</v>
      </c>
      <c r="E145" s="14">
        <v>28.5</v>
      </c>
      <c r="F145" s="15"/>
      <c r="G145" s="14">
        <v>11.5</v>
      </c>
    </row>
    <row r="146" spans="1:7" x14ac:dyDescent="0.25">
      <c r="A146" s="111" t="s">
        <v>64</v>
      </c>
      <c r="B146" s="49" t="s">
        <v>65</v>
      </c>
      <c r="C146" s="58"/>
      <c r="D146" s="47">
        <f t="shared" si="42"/>
        <v>46.2</v>
      </c>
      <c r="E146" s="47">
        <f>SUM(E147+E150)</f>
        <v>8.1999999999999993</v>
      </c>
      <c r="F146" s="48">
        <f>SUM(F147+F150)</f>
        <v>0</v>
      </c>
      <c r="G146" s="47">
        <f>SUM(G147+G150)</f>
        <v>38</v>
      </c>
    </row>
    <row r="147" spans="1:7" x14ac:dyDescent="0.25">
      <c r="A147" s="111"/>
      <c r="B147" s="5" t="s">
        <v>23</v>
      </c>
      <c r="C147" s="82" t="s">
        <v>22</v>
      </c>
      <c r="D147" s="7">
        <f t="shared" si="42"/>
        <v>40.4</v>
      </c>
      <c r="E147" s="7">
        <f>SUM(E148:E149)</f>
        <v>2.4</v>
      </c>
      <c r="F147" s="7"/>
      <c r="G147" s="7">
        <f t="shared" ref="G147" si="45">SUM(G148:G149)</f>
        <v>38</v>
      </c>
    </row>
    <row r="148" spans="1:7" ht="12.75" customHeight="1" x14ac:dyDescent="0.25">
      <c r="A148" s="111"/>
      <c r="B148" s="9" t="s">
        <v>19</v>
      </c>
      <c r="C148" s="112"/>
      <c r="D148" s="14">
        <f t="shared" si="42"/>
        <v>2.4</v>
      </c>
      <c r="E148" s="14">
        <v>2.4</v>
      </c>
      <c r="F148" s="15"/>
      <c r="G148" s="15"/>
    </row>
    <row r="149" spans="1:7" ht="12.75" customHeight="1" x14ac:dyDescent="0.25">
      <c r="A149" s="111"/>
      <c r="B149" s="9" t="s">
        <v>20</v>
      </c>
      <c r="C149" s="113"/>
      <c r="D149" s="14">
        <f t="shared" si="42"/>
        <v>38</v>
      </c>
      <c r="E149" s="14"/>
      <c r="F149" s="15"/>
      <c r="G149" s="14">
        <v>38</v>
      </c>
    </row>
    <row r="150" spans="1:7" x14ac:dyDescent="0.25">
      <c r="A150" s="111"/>
      <c r="B150" s="11" t="s">
        <v>21</v>
      </c>
      <c r="C150" s="6"/>
      <c r="D150" s="7">
        <f t="shared" si="42"/>
        <v>5.8</v>
      </c>
      <c r="E150" s="7">
        <v>5.8</v>
      </c>
      <c r="F150" s="20"/>
      <c r="G150" s="21"/>
    </row>
    <row r="151" spans="1:7" x14ac:dyDescent="0.25">
      <c r="A151" s="111" t="s">
        <v>66</v>
      </c>
      <c r="B151" s="49" t="s">
        <v>67</v>
      </c>
      <c r="C151" s="58"/>
      <c r="D151" s="47">
        <f t="shared" si="42"/>
        <v>40.9</v>
      </c>
      <c r="E151" s="47">
        <f>SUM(E152+E155)</f>
        <v>30.9</v>
      </c>
      <c r="F151" s="48">
        <f>SUM(F152+F155)</f>
        <v>0</v>
      </c>
      <c r="G151" s="47">
        <f>SUM(G152+G155)</f>
        <v>10</v>
      </c>
    </row>
    <row r="152" spans="1:7" x14ac:dyDescent="0.25">
      <c r="A152" s="111"/>
      <c r="B152" s="5" t="s">
        <v>23</v>
      </c>
      <c r="C152" s="82" t="s">
        <v>22</v>
      </c>
      <c r="D152" s="7">
        <f t="shared" si="42"/>
        <v>40</v>
      </c>
      <c r="E152" s="7">
        <f>SUM(E153:E154)</f>
        <v>30</v>
      </c>
      <c r="F152" s="7"/>
      <c r="G152" s="7">
        <f t="shared" ref="G152" si="46">SUM(G153:G154)</f>
        <v>10</v>
      </c>
    </row>
    <row r="153" spans="1:7" ht="12.75" customHeight="1" x14ac:dyDescent="0.25">
      <c r="A153" s="111"/>
      <c r="B153" s="9" t="s">
        <v>19</v>
      </c>
      <c r="C153" s="112"/>
      <c r="D153" s="14">
        <f t="shared" si="42"/>
        <v>10</v>
      </c>
      <c r="E153" s="14">
        <v>10</v>
      </c>
      <c r="F153" s="15"/>
      <c r="G153" s="15"/>
    </row>
    <row r="154" spans="1:7" ht="12.75" customHeight="1" x14ac:dyDescent="0.25">
      <c r="A154" s="111"/>
      <c r="B154" s="9" t="s">
        <v>20</v>
      </c>
      <c r="C154" s="113"/>
      <c r="D154" s="14">
        <f t="shared" si="42"/>
        <v>30</v>
      </c>
      <c r="E154" s="14">
        <v>20</v>
      </c>
      <c r="F154" s="15"/>
      <c r="G154" s="14">
        <v>10</v>
      </c>
    </row>
    <row r="155" spans="1:7" x14ac:dyDescent="0.25">
      <c r="A155" s="111"/>
      <c r="B155" s="11" t="s">
        <v>21</v>
      </c>
      <c r="C155" s="6"/>
      <c r="D155" s="7">
        <f t="shared" si="42"/>
        <v>0.9</v>
      </c>
      <c r="E155" s="7">
        <v>0.9</v>
      </c>
      <c r="F155" s="20"/>
      <c r="G155" s="21"/>
    </row>
    <row r="156" spans="1:7" x14ac:dyDescent="0.25">
      <c r="A156" s="104" t="s">
        <v>68</v>
      </c>
      <c r="B156" s="45" t="s">
        <v>70</v>
      </c>
      <c r="C156" s="58"/>
      <c r="D156" s="47">
        <f t="shared" si="42"/>
        <v>44.6</v>
      </c>
      <c r="E156" s="47">
        <f>SUM(E157+E160)</f>
        <v>4.5999999999999996</v>
      </c>
      <c r="F156" s="48">
        <f>SUM(F157:F160)</f>
        <v>0</v>
      </c>
      <c r="G156" s="47">
        <f>SUM(G157+G160)</f>
        <v>40</v>
      </c>
    </row>
    <row r="157" spans="1:7" x14ac:dyDescent="0.25">
      <c r="A157" s="105"/>
      <c r="B157" s="5" t="s">
        <v>23</v>
      </c>
      <c r="C157" s="82" t="s">
        <v>22</v>
      </c>
      <c r="D157" s="7">
        <f t="shared" ref="D157:D159" si="47">SUM(G157+E157)</f>
        <v>43.8</v>
      </c>
      <c r="E157" s="7">
        <f>SUM(E158:E159)</f>
        <v>3.8</v>
      </c>
      <c r="F157" s="7"/>
      <c r="G157" s="7">
        <f>SUM(G158:G159)</f>
        <v>40</v>
      </c>
    </row>
    <row r="158" spans="1:7" ht="12.75" customHeight="1" x14ac:dyDescent="0.25">
      <c r="A158" s="105"/>
      <c r="B158" s="9" t="s">
        <v>19</v>
      </c>
      <c r="C158" s="112"/>
      <c r="D158" s="14">
        <f t="shared" si="47"/>
        <v>3.8</v>
      </c>
      <c r="E158" s="14">
        <v>3.8</v>
      </c>
      <c r="F158" s="14"/>
      <c r="G158" s="15"/>
    </row>
    <row r="159" spans="1:7" ht="12.75" customHeight="1" x14ac:dyDescent="0.25">
      <c r="A159" s="105"/>
      <c r="B159" s="9" t="s">
        <v>20</v>
      </c>
      <c r="C159" s="113"/>
      <c r="D159" s="14">
        <f t="shared" si="47"/>
        <v>40</v>
      </c>
      <c r="E159" s="14"/>
      <c r="F159" s="14"/>
      <c r="G159" s="14">
        <v>40</v>
      </c>
    </row>
    <row r="160" spans="1:7" x14ac:dyDescent="0.25">
      <c r="A160" s="105"/>
      <c r="B160" s="11" t="s">
        <v>21</v>
      </c>
      <c r="C160" s="6"/>
      <c r="D160" s="7">
        <f t="shared" si="42"/>
        <v>0.8</v>
      </c>
      <c r="E160" s="7">
        <v>0.8</v>
      </c>
      <c r="F160" s="21"/>
      <c r="G160" s="21"/>
    </row>
    <row r="161" spans="1:7" x14ac:dyDescent="0.25">
      <c r="A161" s="104" t="s">
        <v>69</v>
      </c>
      <c r="B161" s="45" t="s">
        <v>75</v>
      </c>
      <c r="C161" s="58"/>
      <c r="D161" s="47">
        <f t="shared" ref="D161:D204" si="48">SUM(G161+E161)</f>
        <v>9</v>
      </c>
      <c r="E161" s="47">
        <f>SUM(E162+E165)</f>
        <v>9</v>
      </c>
      <c r="F161" s="48">
        <f>SUM(F162+F165)</f>
        <v>0</v>
      </c>
      <c r="G161" s="48">
        <f>SUM(G162+G165)</f>
        <v>0</v>
      </c>
    </row>
    <row r="162" spans="1:7" x14ac:dyDescent="0.25">
      <c r="A162" s="105"/>
      <c r="B162" s="5" t="s">
        <v>23</v>
      </c>
      <c r="C162" s="82" t="s">
        <v>22</v>
      </c>
      <c r="D162" s="7">
        <f>SUM(G162+E162)</f>
        <v>8.3000000000000007</v>
      </c>
      <c r="E162" s="7">
        <f>SUM(E163:E164)</f>
        <v>8.3000000000000007</v>
      </c>
      <c r="F162" s="7"/>
      <c r="G162" s="7"/>
    </row>
    <row r="163" spans="1:7" ht="12.75" customHeight="1" x14ac:dyDescent="0.25">
      <c r="A163" s="105"/>
      <c r="B163" s="9" t="s">
        <v>19</v>
      </c>
      <c r="C163" s="112"/>
      <c r="D163" s="14">
        <f>SUM(G163+E163)</f>
        <v>3.3</v>
      </c>
      <c r="E163" s="14">
        <v>3.3</v>
      </c>
      <c r="F163" s="7"/>
      <c r="G163" s="7"/>
    </row>
    <row r="164" spans="1:7" ht="12.75" customHeight="1" x14ac:dyDescent="0.25">
      <c r="A164" s="105"/>
      <c r="B164" s="9" t="s">
        <v>20</v>
      </c>
      <c r="C164" s="113"/>
      <c r="D164" s="14">
        <f>SUM(G164+E164)</f>
        <v>5</v>
      </c>
      <c r="E164" s="14">
        <v>5</v>
      </c>
      <c r="F164" s="7"/>
      <c r="G164" s="7"/>
    </row>
    <row r="165" spans="1:7" x14ac:dyDescent="0.25">
      <c r="A165" s="105"/>
      <c r="B165" s="11" t="s">
        <v>21</v>
      </c>
      <c r="C165" s="6"/>
      <c r="D165" s="7">
        <f t="shared" si="48"/>
        <v>0.7</v>
      </c>
      <c r="E165" s="7">
        <v>0.7</v>
      </c>
      <c r="F165" s="20"/>
      <c r="G165" s="21"/>
    </row>
    <row r="166" spans="1:7" x14ac:dyDescent="0.25">
      <c r="A166" s="104" t="s">
        <v>71</v>
      </c>
      <c r="B166" s="45" t="s">
        <v>77</v>
      </c>
      <c r="C166" s="58"/>
      <c r="D166" s="47">
        <f t="shared" si="48"/>
        <v>29.5</v>
      </c>
      <c r="E166" s="47">
        <f>SUM(E167+E170)</f>
        <v>26.7</v>
      </c>
      <c r="F166" s="48">
        <f>SUM(F167+F170)</f>
        <v>0</v>
      </c>
      <c r="G166" s="47">
        <f>SUM(G167+G170)</f>
        <v>2.8</v>
      </c>
    </row>
    <row r="167" spans="1:7" x14ac:dyDescent="0.25">
      <c r="A167" s="105"/>
      <c r="B167" s="5" t="s">
        <v>23</v>
      </c>
      <c r="C167" s="82" t="s">
        <v>22</v>
      </c>
      <c r="D167" s="7">
        <f>SUM(G167+E167)</f>
        <v>27</v>
      </c>
      <c r="E167" s="7">
        <f>SUM(E168:E169)</f>
        <v>24.2</v>
      </c>
      <c r="F167" s="7"/>
      <c r="G167" s="7">
        <f t="shared" ref="G167" si="49">SUM(G168:G169)</f>
        <v>2.8</v>
      </c>
    </row>
    <row r="168" spans="1:7" ht="12.75" customHeight="1" x14ac:dyDescent="0.25">
      <c r="A168" s="105"/>
      <c r="B168" s="9" t="s">
        <v>19</v>
      </c>
      <c r="C168" s="112"/>
      <c r="D168" s="14">
        <f>SUM(G168+E168)</f>
        <v>4.2</v>
      </c>
      <c r="E168" s="14">
        <v>4.2</v>
      </c>
      <c r="F168" s="15"/>
      <c r="G168" s="15"/>
    </row>
    <row r="169" spans="1:7" ht="12.75" customHeight="1" x14ac:dyDescent="0.25">
      <c r="A169" s="105"/>
      <c r="B169" s="9" t="s">
        <v>20</v>
      </c>
      <c r="C169" s="113"/>
      <c r="D169" s="14">
        <f>SUM(G169+E169)</f>
        <v>22.8</v>
      </c>
      <c r="E169" s="14">
        <v>20</v>
      </c>
      <c r="F169" s="15"/>
      <c r="G169" s="14">
        <v>2.8</v>
      </c>
    </row>
    <row r="170" spans="1:7" x14ac:dyDescent="0.25">
      <c r="A170" s="105"/>
      <c r="B170" s="11" t="s">
        <v>21</v>
      </c>
      <c r="C170" s="6"/>
      <c r="D170" s="7">
        <f>SUM(G170+E170)</f>
        <v>2.5</v>
      </c>
      <c r="E170" s="7">
        <v>2.5</v>
      </c>
      <c r="F170" s="20"/>
      <c r="G170" s="21"/>
    </row>
    <row r="171" spans="1:7" x14ac:dyDescent="0.25">
      <c r="A171" s="104" t="s">
        <v>72</v>
      </c>
      <c r="B171" s="45" t="s">
        <v>79</v>
      </c>
      <c r="C171" s="58"/>
      <c r="D171" s="47">
        <f t="shared" si="48"/>
        <v>23.2</v>
      </c>
      <c r="E171" s="47">
        <f>SUM(E172+E175)</f>
        <v>23.2</v>
      </c>
      <c r="F171" s="48">
        <f>SUM(F172+F175)</f>
        <v>0</v>
      </c>
      <c r="G171" s="48">
        <f>SUM(G172+G175)</f>
        <v>0</v>
      </c>
    </row>
    <row r="172" spans="1:7" ht="15" customHeight="1" x14ac:dyDescent="0.25">
      <c r="A172" s="105"/>
      <c r="B172" s="5" t="s">
        <v>23</v>
      </c>
      <c r="C172" s="82" t="s">
        <v>22</v>
      </c>
      <c r="D172" s="7">
        <f t="shared" si="48"/>
        <v>19.5</v>
      </c>
      <c r="E172" s="7">
        <f>SUM(E173:E174)</f>
        <v>19.5</v>
      </c>
      <c r="F172" s="7"/>
      <c r="G172" s="7"/>
    </row>
    <row r="173" spans="1:7" s="53" customFormat="1" ht="12.75" customHeight="1" x14ac:dyDescent="0.2">
      <c r="A173" s="105"/>
      <c r="B173" s="9" t="s">
        <v>19</v>
      </c>
      <c r="C173" s="112"/>
      <c r="D173" s="14">
        <f t="shared" si="48"/>
        <v>4.5</v>
      </c>
      <c r="E173" s="14">
        <v>4.5</v>
      </c>
      <c r="F173" s="15"/>
      <c r="G173" s="15"/>
    </row>
    <row r="174" spans="1:7" s="53" customFormat="1" ht="12.75" customHeight="1" x14ac:dyDescent="0.2">
      <c r="A174" s="105"/>
      <c r="B174" s="9" t="s">
        <v>20</v>
      </c>
      <c r="C174" s="113"/>
      <c r="D174" s="14">
        <f t="shared" si="48"/>
        <v>15</v>
      </c>
      <c r="E174" s="14">
        <v>15</v>
      </c>
      <c r="F174" s="15"/>
      <c r="G174" s="14"/>
    </row>
    <row r="175" spans="1:7" ht="15" customHeight="1" x14ac:dyDescent="0.25">
      <c r="A175" s="105"/>
      <c r="B175" s="11" t="s">
        <v>21</v>
      </c>
      <c r="C175" s="6"/>
      <c r="D175" s="7">
        <f t="shared" si="48"/>
        <v>3.7</v>
      </c>
      <c r="E175" s="7">
        <v>3.7</v>
      </c>
      <c r="F175" s="20"/>
      <c r="G175" s="21"/>
    </row>
    <row r="176" spans="1:7" x14ac:dyDescent="0.25">
      <c r="A176" s="104" t="s">
        <v>73</v>
      </c>
      <c r="B176" s="45" t="s">
        <v>81</v>
      </c>
      <c r="C176" s="58"/>
      <c r="D176" s="47">
        <f t="shared" si="48"/>
        <v>22.9</v>
      </c>
      <c r="E176" s="47">
        <f>SUM(E177+E180)</f>
        <v>22.9</v>
      </c>
      <c r="F176" s="48">
        <f>SUM(F177+F180)</f>
        <v>0</v>
      </c>
      <c r="G176" s="48">
        <f>SUM(G177+G180)</f>
        <v>0</v>
      </c>
    </row>
    <row r="177" spans="1:7" x14ac:dyDescent="0.25">
      <c r="A177" s="105"/>
      <c r="B177" s="5" t="s">
        <v>23</v>
      </c>
      <c r="C177" s="82" t="s">
        <v>22</v>
      </c>
      <c r="D177" s="7">
        <f t="shared" si="48"/>
        <v>20</v>
      </c>
      <c r="E177" s="7">
        <f>SUM(E178:E179)</f>
        <v>20</v>
      </c>
      <c r="F177" s="19"/>
      <c r="G177" s="7"/>
    </row>
    <row r="178" spans="1:7" ht="12.75" customHeight="1" x14ac:dyDescent="0.25">
      <c r="A178" s="105"/>
      <c r="B178" s="9" t="s">
        <v>19</v>
      </c>
      <c r="C178" s="112"/>
      <c r="D178" s="14">
        <f t="shared" si="48"/>
        <v>4</v>
      </c>
      <c r="E178" s="14">
        <v>4</v>
      </c>
      <c r="F178" s="15"/>
      <c r="G178" s="15"/>
    </row>
    <row r="179" spans="1:7" ht="12.75" customHeight="1" x14ac:dyDescent="0.25">
      <c r="A179" s="105"/>
      <c r="B179" s="9" t="s">
        <v>20</v>
      </c>
      <c r="C179" s="113"/>
      <c r="D179" s="14">
        <f t="shared" si="48"/>
        <v>16</v>
      </c>
      <c r="E179" s="14">
        <v>16</v>
      </c>
      <c r="F179" s="15"/>
      <c r="G179" s="14"/>
    </row>
    <row r="180" spans="1:7" x14ac:dyDescent="0.25">
      <c r="A180" s="105"/>
      <c r="B180" s="11" t="s">
        <v>21</v>
      </c>
      <c r="C180" s="6"/>
      <c r="D180" s="7">
        <f>SUM(G180+E180)</f>
        <v>2.9</v>
      </c>
      <c r="E180" s="7">
        <v>2.9</v>
      </c>
      <c r="F180" s="20"/>
      <c r="G180" s="21"/>
    </row>
    <row r="181" spans="1:7" x14ac:dyDescent="0.25">
      <c r="A181" s="104" t="s">
        <v>74</v>
      </c>
      <c r="B181" s="45" t="s">
        <v>84</v>
      </c>
      <c r="C181" s="58" t="s">
        <v>22</v>
      </c>
      <c r="D181" s="47">
        <f t="shared" ref="D181" si="50">SUM(G181+E181)</f>
        <v>9.3000000000000007</v>
      </c>
      <c r="E181" s="47">
        <f>SUM(E182+E183)</f>
        <v>9.3000000000000007</v>
      </c>
      <c r="F181" s="48">
        <f>SUM(F182+F183)</f>
        <v>0</v>
      </c>
      <c r="G181" s="48">
        <f>SUM(G182+G183)</f>
        <v>0</v>
      </c>
    </row>
    <row r="182" spans="1:7" x14ac:dyDescent="0.25">
      <c r="A182" s="105"/>
      <c r="B182" s="5" t="s">
        <v>14</v>
      </c>
      <c r="C182" s="6"/>
      <c r="D182" s="7">
        <f t="shared" ref="D182" si="51">SUM(G182+E182)</f>
        <v>2.2000000000000002</v>
      </c>
      <c r="E182" s="7">
        <v>2.2000000000000002</v>
      </c>
      <c r="F182" s="19"/>
      <c r="G182" s="7"/>
    </row>
    <row r="183" spans="1:7" x14ac:dyDescent="0.25">
      <c r="A183" s="105"/>
      <c r="B183" s="11" t="s">
        <v>21</v>
      </c>
      <c r="C183" s="6"/>
      <c r="D183" s="7">
        <f>SUM(G183+E183)</f>
        <v>7.1</v>
      </c>
      <c r="E183" s="7">
        <v>7.1</v>
      </c>
      <c r="F183" s="21"/>
      <c r="G183" s="21"/>
    </row>
    <row r="184" spans="1:7" x14ac:dyDescent="0.25">
      <c r="A184" s="104" t="s">
        <v>76</v>
      </c>
      <c r="B184" s="45" t="s">
        <v>86</v>
      </c>
      <c r="C184" s="58"/>
      <c r="D184" s="47">
        <f t="shared" si="48"/>
        <v>21.3</v>
      </c>
      <c r="E184" s="47">
        <f>SUM(E185+E188)</f>
        <v>19.3</v>
      </c>
      <c r="F184" s="48">
        <f>SUM(F185+F188)</f>
        <v>0</v>
      </c>
      <c r="G184" s="47">
        <f>SUM(G185+G188)</f>
        <v>2</v>
      </c>
    </row>
    <row r="185" spans="1:7" x14ac:dyDescent="0.25">
      <c r="A185" s="105"/>
      <c r="B185" s="5" t="s">
        <v>23</v>
      </c>
      <c r="C185" s="82" t="s">
        <v>22</v>
      </c>
      <c r="D185" s="7">
        <f t="shared" si="48"/>
        <v>13</v>
      </c>
      <c r="E185" s="7">
        <f>SUM(E186:E187)</f>
        <v>11</v>
      </c>
      <c r="F185" s="7"/>
      <c r="G185" s="7">
        <f t="shared" ref="G185" si="52">SUM(G186:G187)</f>
        <v>2</v>
      </c>
    </row>
    <row r="186" spans="1:7" ht="12.75" customHeight="1" x14ac:dyDescent="0.25">
      <c r="A186" s="105"/>
      <c r="B186" s="9" t="s">
        <v>19</v>
      </c>
      <c r="C186" s="112"/>
      <c r="D186" s="14">
        <f t="shared" si="48"/>
        <v>2.6</v>
      </c>
      <c r="E186" s="14">
        <v>2.6</v>
      </c>
      <c r="F186" s="15"/>
      <c r="G186" s="15"/>
    </row>
    <row r="187" spans="1:7" ht="12.75" customHeight="1" x14ac:dyDescent="0.25">
      <c r="A187" s="105"/>
      <c r="B187" s="9" t="s">
        <v>20</v>
      </c>
      <c r="C187" s="113"/>
      <c r="D187" s="14">
        <f t="shared" si="48"/>
        <v>10.4</v>
      </c>
      <c r="E187" s="14">
        <v>8.4</v>
      </c>
      <c r="F187" s="15"/>
      <c r="G187" s="14">
        <v>2</v>
      </c>
    </row>
    <row r="188" spans="1:7" x14ac:dyDescent="0.25">
      <c r="A188" s="105"/>
      <c r="B188" s="11" t="s">
        <v>21</v>
      </c>
      <c r="C188" s="6"/>
      <c r="D188" s="7">
        <f t="shared" si="48"/>
        <v>8.3000000000000007</v>
      </c>
      <c r="E188" s="7">
        <v>8.3000000000000007</v>
      </c>
      <c r="F188" s="20"/>
      <c r="G188" s="21"/>
    </row>
    <row r="189" spans="1:7" x14ac:dyDescent="0.25">
      <c r="A189" s="104" t="s">
        <v>78</v>
      </c>
      <c r="B189" s="45" t="s">
        <v>88</v>
      </c>
      <c r="C189" s="58"/>
      <c r="D189" s="47">
        <f t="shared" si="48"/>
        <v>21.1</v>
      </c>
      <c r="E189" s="47">
        <f>SUM(E190+E193)</f>
        <v>15.3</v>
      </c>
      <c r="F189" s="48">
        <f>SUM(F190+F193)</f>
        <v>0</v>
      </c>
      <c r="G189" s="47">
        <f>SUM(G190+G193)</f>
        <v>5.8</v>
      </c>
    </row>
    <row r="190" spans="1:7" x14ac:dyDescent="0.25">
      <c r="A190" s="105"/>
      <c r="B190" s="5" t="s">
        <v>23</v>
      </c>
      <c r="C190" s="82" t="s">
        <v>22</v>
      </c>
      <c r="D190" s="7">
        <f>SUM(G190+E190)</f>
        <v>14.100000000000001</v>
      </c>
      <c r="E190" s="7">
        <f>SUM(E191:E192)</f>
        <v>8.3000000000000007</v>
      </c>
      <c r="F190" s="7"/>
      <c r="G190" s="7">
        <f>SUM(G191:G192)</f>
        <v>5.8</v>
      </c>
    </row>
    <row r="191" spans="1:7" ht="12.75" customHeight="1" x14ac:dyDescent="0.25">
      <c r="A191" s="105"/>
      <c r="B191" s="9" t="s">
        <v>19</v>
      </c>
      <c r="C191" s="112"/>
      <c r="D191" s="50">
        <f t="shared" ref="D191:D192" si="53">SUM(G191+E191)</f>
        <v>2</v>
      </c>
      <c r="E191" s="50">
        <v>2</v>
      </c>
      <c r="F191" s="51"/>
      <c r="G191" s="51"/>
    </row>
    <row r="192" spans="1:7" ht="12.75" customHeight="1" x14ac:dyDescent="0.25">
      <c r="A192" s="105"/>
      <c r="B192" s="9" t="s">
        <v>20</v>
      </c>
      <c r="C192" s="113"/>
      <c r="D192" s="50">
        <f t="shared" si="53"/>
        <v>12.1</v>
      </c>
      <c r="E192" s="50">
        <v>6.3</v>
      </c>
      <c r="F192" s="51"/>
      <c r="G192" s="50">
        <v>5.8</v>
      </c>
    </row>
    <row r="193" spans="1:7" x14ac:dyDescent="0.25">
      <c r="A193" s="105"/>
      <c r="B193" s="11" t="s">
        <v>21</v>
      </c>
      <c r="C193" s="6"/>
      <c r="D193" s="7">
        <f>SUM(G193+E193)</f>
        <v>7</v>
      </c>
      <c r="E193" s="7">
        <v>7</v>
      </c>
      <c r="F193" s="21"/>
      <c r="G193" s="21"/>
    </row>
    <row r="194" spans="1:7" x14ac:dyDescent="0.25">
      <c r="A194" s="104" t="s">
        <v>80</v>
      </c>
      <c r="B194" s="45" t="s">
        <v>90</v>
      </c>
      <c r="C194" s="82" t="s">
        <v>22</v>
      </c>
      <c r="D194" s="47">
        <f t="shared" si="48"/>
        <v>20.599999999999998</v>
      </c>
      <c r="E194" s="47">
        <f t="shared" ref="E194:F194" si="54">SUM(E195:E196)</f>
        <v>20.599999999999998</v>
      </c>
      <c r="F194" s="48">
        <f t="shared" si="54"/>
        <v>0</v>
      </c>
      <c r="G194" s="48">
        <f>SUM(G195:G196)</f>
        <v>0</v>
      </c>
    </row>
    <row r="195" spans="1:7" x14ac:dyDescent="0.25">
      <c r="A195" s="105"/>
      <c r="B195" s="5" t="s">
        <v>14</v>
      </c>
      <c r="C195" s="82"/>
      <c r="D195" s="7">
        <f t="shared" ref="D195" si="55">SUM(G195+E195)</f>
        <v>1.7</v>
      </c>
      <c r="E195" s="7">
        <v>1.7</v>
      </c>
      <c r="F195" s="7"/>
      <c r="G195" s="7"/>
    </row>
    <row r="196" spans="1:7" ht="15" customHeight="1" x14ac:dyDescent="0.25">
      <c r="A196" s="105"/>
      <c r="B196" s="11" t="s">
        <v>21</v>
      </c>
      <c r="C196" s="91"/>
      <c r="D196" s="7">
        <f t="shared" ref="D196" si="56">SUM(G196+E196)</f>
        <v>18.899999999999999</v>
      </c>
      <c r="E196" s="7">
        <v>18.899999999999999</v>
      </c>
      <c r="F196" s="7"/>
      <c r="G196" s="7"/>
    </row>
    <row r="197" spans="1:7" x14ac:dyDescent="0.25">
      <c r="A197" s="104" t="s">
        <v>82</v>
      </c>
      <c r="B197" s="45" t="s">
        <v>92</v>
      </c>
      <c r="C197" s="82" t="s">
        <v>22</v>
      </c>
      <c r="D197" s="47">
        <f t="shared" si="48"/>
        <v>21.4</v>
      </c>
      <c r="E197" s="47">
        <f>SUM(E198+E199)</f>
        <v>21.4</v>
      </c>
      <c r="F197" s="48">
        <f>SUM(F198:F199)</f>
        <v>0</v>
      </c>
      <c r="G197" s="48">
        <f>SUM(G198:G199)</f>
        <v>0</v>
      </c>
    </row>
    <row r="198" spans="1:7" x14ac:dyDescent="0.25">
      <c r="A198" s="105"/>
      <c r="B198" s="5" t="s">
        <v>14</v>
      </c>
      <c r="C198" s="82"/>
      <c r="D198" s="7">
        <f t="shared" ref="D198" si="57">SUM(G198+E198)</f>
        <v>5.8</v>
      </c>
      <c r="E198" s="7">
        <v>5.8</v>
      </c>
      <c r="F198" s="7"/>
      <c r="G198" s="7"/>
    </row>
    <row r="199" spans="1:7" x14ac:dyDescent="0.25">
      <c r="A199" s="105"/>
      <c r="B199" s="11" t="s">
        <v>21</v>
      </c>
      <c r="C199" s="6"/>
      <c r="D199" s="7">
        <f>SUM(G199+E199)</f>
        <v>15.6</v>
      </c>
      <c r="E199" s="7">
        <v>15.6</v>
      </c>
      <c r="F199" s="21"/>
      <c r="G199" s="78"/>
    </row>
    <row r="200" spans="1:7" x14ac:dyDescent="0.25">
      <c r="A200" s="104" t="s">
        <v>83</v>
      </c>
      <c r="B200" s="45" t="s">
        <v>94</v>
      </c>
      <c r="C200" s="58"/>
      <c r="D200" s="47">
        <f t="shared" si="48"/>
        <v>15.4</v>
      </c>
      <c r="E200" s="47">
        <f>SUM(E201+E204)</f>
        <v>15.4</v>
      </c>
      <c r="F200" s="48">
        <f t="shared" ref="F200:G200" si="58">SUM(F201+F204)</f>
        <v>0</v>
      </c>
      <c r="G200" s="48">
        <f t="shared" si="58"/>
        <v>0</v>
      </c>
    </row>
    <row r="201" spans="1:7" x14ac:dyDescent="0.25">
      <c r="A201" s="105"/>
      <c r="B201" s="5" t="s">
        <v>23</v>
      </c>
      <c r="C201" s="82" t="s">
        <v>22</v>
      </c>
      <c r="D201" s="7">
        <f t="shared" si="48"/>
        <v>4</v>
      </c>
      <c r="E201" s="7">
        <f t="shared" ref="E201" si="59">SUM(E202:E203)</f>
        <v>4</v>
      </c>
      <c r="F201" s="7"/>
      <c r="G201" s="7"/>
    </row>
    <row r="202" spans="1:7" ht="12.75" customHeight="1" x14ac:dyDescent="0.25">
      <c r="A202" s="105"/>
      <c r="B202" s="9" t="s">
        <v>19</v>
      </c>
      <c r="C202" s="112"/>
      <c r="D202" s="14">
        <f t="shared" si="48"/>
        <v>2</v>
      </c>
      <c r="E202" s="14">
        <v>2</v>
      </c>
      <c r="F202" s="19"/>
      <c r="G202" s="7"/>
    </row>
    <row r="203" spans="1:7" ht="12.75" customHeight="1" x14ac:dyDescent="0.25">
      <c r="A203" s="105"/>
      <c r="B203" s="9" t="s">
        <v>20</v>
      </c>
      <c r="C203" s="113"/>
      <c r="D203" s="14">
        <f t="shared" si="48"/>
        <v>2</v>
      </c>
      <c r="E203" s="14">
        <v>2</v>
      </c>
      <c r="F203" s="19"/>
      <c r="G203" s="50"/>
    </row>
    <row r="204" spans="1:7" x14ac:dyDescent="0.25">
      <c r="A204" s="105"/>
      <c r="B204" s="11" t="s">
        <v>21</v>
      </c>
      <c r="C204" s="6"/>
      <c r="D204" s="7">
        <f t="shared" si="48"/>
        <v>11.4</v>
      </c>
      <c r="E204" s="7">
        <v>11.4</v>
      </c>
      <c r="F204" s="20"/>
      <c r="G204" s="21"/>
    </row>
    <row r="205" spans="1:7" x14ac:dyDescent="0.25">
      <c r="A205" s="104" t="s">
        <v>85</v>
      </c>
      <c r="B205" s="45" t="s">
        <v>97</v>
      </c>
      <c r="C205" s="58" t="s">
        <v>22</v>
      </c>
      <c r="D205" s="47">
        <f t="shared" ref="D205:D269" si="60">SUM(G205+E205)</f>
        <v>15</v>
      </c>
      <c r="E205" s="47">
        <f>SUM(E206+E209)</f>
        <v>15</v>
      </c>
      <c r="F205" s="48">
        <f>SUM(F209+F206)</f>
        <v>0</v>
      </c>
      <c r="G205" s="48">
        <f>SUM(G209+G206)</f>
        <v>0</v>
      </c>
    </row>
    <row r="206" spans="1:7" x14ac:dyDescent="0.25">
      <c r="A206" s="105"/>
      <c r="B206" s="5" t="s">
        <v>23</v>
      </c>
      <c r="C206" s="82" t="s">
        <v>22</v>
      </c>
      <c r="D206" s="7">
        <f>SUM(G206+E206)</f>
        <v>5.7</v>
      </c>
      <c r="E206" s="7">
        <f>SUM(E207:E208)</f>
        <v>5.7</v>
      </c>
      <c r="F206" s="7"/>
      <c r="G206" s="7"/>
    </row>
    <row r="207" spans="1:7" ht="12.75" customHeight="1" x14ac:dyDescent="0.25">
      <c r="A207" s="105"/>
      <c r="B207" s="9" t="s">
        <v>19</v>
      </c>
      <c r="C207" s="112"/>
      <c r="D207" s="50">
        <f t="shared" ref="D207:D208" si="61">SUM(G207+E207)</f>
        <v>2.7</v>
      </c>
      <c r="E207" s="50">
        <v>2.7</v>
      </c>
      <c r="F207" s="51"/>
      <c r="G207" s="51"/>
    </row>
    <row r="208" spans="1:7" ht="12.75" customHeight="1" x14ac:dyDescent="0.25">
      <c r="A208" s="105"/>
      <c r="B208" s="9" t="s">
        <v>20</v>
      </c>
      <c r="C208" s="113"/>
      <c r="D208" s="50">
        <f t="shared" si="61"/>
        <v>3</v>
      </c>
      <c r="E208" s="50">
        <v>3</v>
      </c>
      <c r="F208" s="51"/>
      <c r="G208" s="50"/>
    </row>
    <row r="209" spans="1:7" x14ac:dyDescent="0.25">
      <c r="A209" s="105"/>
      <c r="B209" s="11" t="s">
        <v>21</v>
      </c>
      <c r="C209" s="6"/>
      <c r="D209" s="7">
        <f t="shared" si="60"/>
        <v>9.3000000000000007</v>
      </c>
      <c r="E209" s="7">
        <v>9.3000000000000007</v>
      </c>
      <c r="F209" s="20"/>
      <c r="G209" s="21"/>
    </row>
    <row r="210" spans="1:7" x14ac:dyDescent="0.25">
      <c r="A210" s="104" t="s">
        <v>87</v>
      </c>
      <c r="B210" s="45" t="s">
        <v>138</v>
      </c>
      <c r="C210" s="58"/>
      <c r="D210" s="47">
        <f t="shared" si="60"/>
        <v>56.899999999999991</v>
      </c>
      <c r="E210" s="47">
        <f>SUM(E214+E211)</f>
        <v>46.099999999999994</v>
      </c>
      <c r="F210" s="48">
        <f>SUM(F214+F211)</f>
        <v>0</v>
      </c>
      <c r="G210" s="47">
        <f>SUM(G214+G211)</f>
        <v>10.8</v>
      </c>
    </row>
    <row r="211" spans="1:7" x14ac:dyDescent="0.25">
      <c r="A211" s="105"/>
      <c r="B211" s="5" t="s">
        <v>23</v>
      </c>
      <c r="C211" s="82" t="s">
        <v>22</v>
      </c>
      <c r="D211" s="7">
        <f t="shared" si="60"/>
        <v>39</v>
      </c>
      <c r="E211" s="7">
        <f>SUM(E212:E213)</f>
        <v>28.2</v>
      </c>
      <c r="F211" s="7"/>
      <c r="G211" s="7">
        <f t="shared" ref="G211" si="62">SUM(G212:G213)</f>
        <v>10.8</v>
      </c>
    </row>
    <row r="212" spans="1:7" ht="12.75" customHeight="1" x14ac:dyDescent="0.25">
      <c r="A212" s="105"/>
      <c r="B212" s="9" t="s">
        <v>19</v>
      </c>
      <c r="C212" s="112"/>
      <c r="D212" s="14">
        <f t="shared" si="60"/>
        <v>4</v>
      </c>
      <c r="E212" s="14">
        <v>4</v>
      </c>
      <c r="F212" s="7"/>
      <c r="G212" s="7"/>
    </row>
    <row r="213" spans="1:7" ht="12.75" customHeight="1" x14ac:dyDescent="0.25">
      <c r="A213" s="105"/>
      <c r="B213" s="9" t="s">
        <v>20</v>
      </c>
      <c r="C213" s="113"/>
      <c r="D213" s="14">
        <f t="shared" si="60"/>
        <v>35</v>
      </c>
      <c r="E213" s="14">
        <v>24.2</v>
      </c>
      <c r="F213" s="7"/>
      <c r="G213" s="14">
        <v>10.8</v>
      </c>
    </row>
    <row r="214" spans="1:7" x14ac:dyDescent="0.25">
      <c r="A214" s="105"/>
      <c r="B214" s="11" t="s">
        <v>21</v>
      </c>
      <c r="C214" s="6"/>
      <c r="D214" s="7">
        <f>SUM(G214+E214)</f>
        <v>17.899999999999999</v>
      </c>
      <c r="E214" s="7">
        <v>17.899999999999999</v>
      </c>
      <c r="F214" s="21"/>
      <c r="G214" s="21"/>
    </row>
    <row r="215" spans="1:7" x14ac:dyDescent="0.25">
      <c r="A215" s="104" t="s">
        <v>89</v>
      </c>
      <c r="B215" s="45" t="s">
        <v>100</v>
      </c>
      <c r="C215" s="58" t="s">
        <v>22</v>
      </c>
      <c r="D215" s="47">
        <f t="shared" ref="D215" si="63">SUM(G215+E215)</f>
        <v>4.7</v>
      </c>
      <c r="E215" s="47">
        <f>SUM(E217+E216)</f>
        <v>4.7</v>
      </c>
      <c r="F215" s="48">
        <f>SUM(F217+F216)</f>
        <v>0</v>
      </c>
      <c r="G215" s="48">
        <f>SUM(G217+G216)</f>
        <v>0</v>
      </c>
    </row>
    <row r="216" spans="1:7" x14ac:dyDescent="0.25">
      <c r="A216" s="105"/>
      <c r="B216" s="5" t="s">
        <v>14</v>
      </c>
      <c r="C216" s="6"/>
      <c r="D216" s="7">
        <f>SUM(G216+E216)</f>
        <v>0.8</v>
      </c>
      <c r="E216" s="7">
        <v>0.8</v>
      </c>
      <c r="F216" s="7"/>
      <c r="G216" s="7"/>
    </row>
    <row r="217" spans="1:7" x14ac:dyDescent="0.25">
      <c r="A217" s="105"/>
      <c r="B217" s="11" t="s">
        <v>21</v>
      </c>
      <c r="C217" s="6"/>
      <c r="D217" s="7">
        <f t="shared" si="60"/>
        <v>3.9</v>
      </c>
      <c r="E217" s="7">
        <v>3.9</v>
      </c>
      <c r="F217" s="20"/>
      <c r="G217" s="20"/>
    </row>
    <row r="218" spans="1:7" x14ac:dyDescent="0.25">
      <c r="A218" s="104" t="s">
        <v>91</v>
      </c>
      <c r="B218" s="45" t="s">
        <v>102</v>
      </c>
      <c r="C218" s="58"/>
      <c r="D218" s="47">
        <f t="shared" si="60"/>
        <v>2.6</v>
      </c>
      <c r="E218" s="47">
        <f>SUM(E219)</f>
        <v>0.5</v>
      </c>
      <c r="F218" s="48">
        <f t="shared" ref="F218:G218" si="64">SUM(F219)</f>
        <v>0</v>
      </c>
      <c r="G218" s="47">
        <f t="shared" si="64"/>
        <v>2.1</v>
      </c>
    </row>
    <row r="219" spans="1:7" x14ac:dyDescent="0.25">
      <c r="A219" s="105"/>
      <c r="B219" s="5" t="s">
        <v>23</v>
      </c>
      <c r="C219" s="82" t="s">
        <v>22</v>
      </c>
      <c r="D219" s="7">
        <f>SUM(G219+E219)</f>
        <v>2.6</v>
      </c>
      <c r="E219" s="7">
        <f>SUM(E220:E221)</f>
        <v>0.5</v>
      </c>
      <c r="F219" s="7"/>
      <c r="G219" s="7">
        <f t="shared" ref="G219" si="65">SUM(G220:G221)</f>
        <v>2.1</v>
      </c>
    </row>
    <row r="220" spans="1:7" ht="12.75" customHeight="1" x14ac:dyDescent="0.25">
      <c r="A220" s="81"/>
      <c r="B220" s="9" t="s">
        <v>19</v>
      </c>
      <c r="C220" s="112"/>
      <c r="D220" s="50">
        <f t="shared" ref="D220:D221" si="66">SUM(G220+E220)</f>
        <v>0.5</v>
      </c>
      <c r="E220" s="50">
        <v>0.5</v>
      </c>
      <c r="F220" s="51"/>
      <c r="G220" s="51"/>
    </row>
    <row r="221" spans="1:7" ht="12.75" customHeight="1" x14ac:dyDescent="0.25">
      <c r="A221" s="81"/>
      <c r="B221" s="9" t="s">
        <v>20</v>
      </c>
      <c r="C221" s="113"/>
      <c r="D221" s="50">
        <f t="shared" si="66"/>
        <v>2.1</v>
      </c>
      <c r="E221" s="50"/>
      <c r="F221" s="51"/>
      <c r="G221" s="50">
        <v>2.1</v>
      </c>
    </row>
    <row r="222" spans="1:7" x14ac:dyDescent="0.25">
      <c r="A222" s="104" t="s">
        <v>93</v>
      </c>
      <c r="B222" s="45" t="s">
        <v>104</v>
      </c>
      <c r="C222" s="58" t="s">
        <v>22</v>
      </c>
      <c r="D222" s="47">
        <f t="shared" si="60"/>
        <v>5.9</v>
      </c>
      <c r="E222" s="47">
        <f>SUM(E223+E224)</f>
        <v>5.9</v>
      </c>
      <c r="F222" s="48">
        <f>SUM(F223:F224)</f>
        <v>0</v>
      </c>
      <c r="G222" s="48">
        <f>SUM(G223+G224)</f>
        <v>0</v>
      </c>
    </row>
    <row r="223" spans="1:7" x14ac:dyDescent="0.25">
      <c r="A223" s="105"/>
      <c r="B223" s="5" t="s">
        <v>14</v>
      </c>
      <c r="C223" s="6"/>
      <c r="D223" s="7">
        <f t="shared" si="60"/>
        <v>1.2</v>
      </c>
      <c r="E223" s="7">
        <v>1.2</v>
      </c>
      <c r="F223" s="20"/>
      <c r="G223" s="19"/>
    </row>
    <row r="224" spans="1:7" x14ac:dyDescent="0.25">
      <c r="A224" s="105"/>
      <c r="B224" s="11" t="s">
        <v>21</v>
      </c>
      <c r="C224" s="6"/>
      <c r="D224" s="7">
        <f t="shared" si="60"/>
        <v>4.7</v>
      </c>
      <c r="E224" s="7">
        <v>4.7</v>
      </c>
      <c r="F224" s="21"/>
      <c r="G224" s="21"/>
    </row>
    <row r="225" spans="1:7" x14ac:dyDescent="0.25">
      <c r="A225" s="104" t="s">
        <v>95</v>
      </c>
      <c r="B225" s="45" t="s">
        <v>106</v>
      </c>
      <c r="C225" s="58" t="s">
        <v>24</v>
      </c>
      <c r="D225" s="47">
        <f t="shared" ref="D225" si="67">SUM(G225+E225)</f>
        <v>38.5</v>
      </c>
      <c r="E225" s="47">
        <f>SUM(E226+E229)</f>
        <v>38.5</v>
      </c>
      <c r="F225" s="48">
        <f t="shared" ref="F225:G225" si="68">SUM(F226+F229)</f>
        <v>0</v>
      </c>
      <c r="G225" s="48">
        <f t="shared" si="68"/>
        <v>0</v>
      </c>
    </row>
    <row r="226" spans="1:7" x14ac:dyDescent="0.25">
      <c r="A226" s="105"/>
      <c r="B226" s="5" t="s">
        <v>23</v>
      </c>
      <c r="C226" s="6"/>
      <c r="D226" s="7">
        <f t="shared" ref="D226" si="69">SUM(G226+E226)</f>
        <v>37.299999999999997</v>
      </c>
      <c r="E226" s="7">
        <f>SUM(E227:E228)</f>
        <v>37.299999999999997</v>
      </c>
      <c r="F226" s="7"/>
      <c r="G226" s="7"/>
    </row>
    <row r="227" spans="1:7" ht="12.75" customHeight="1" x14ac:dyDescent="0.25">
      <c r="A227" s="105"/>
      <c r="B227" s="9" t="s">
        <v>19</v>
      </c>
      <c r="C227" s="10"/>
      <c r="D227" s="14">
        <f t="shared" ref="D227:D229" si="70">SUM(G227+E227)</f>
        <v>7.3</v>
      </c>
      <c r="E227" s="14">
        <v>7.3</v>
      </c>
      <c r="F227" s="14"/>
      <c r="G227" s="14"/>
    </row>
    <row r="228" spans="1:7" ht="12.75" customHeight="1" x14ac:dyDescent="0.25">
      <c r="A228" s="105"/>
      <c r="B228" s="9" t="s">
        <v>20</v>
      </c>
      <c r="C228" s="10"/>
      <c r="D228" s="14">
        <f t="shared" si="70"/>
        <v>30</v>
      </c>
      <c r="E228" s="14">
        <v>30</v>
      </c>
      <c r="F228" s="14"/>
      <c r="G228" s="14"/>
    </row>
    <row r="229" spans="1:7" ht="15" customHeight="1" x14ac:dyDescent="0.25">
      <c r="A229" s="105"/>
      <c r="B229" s="11" t="s">
        <v>21</v>
      </c>
      <c r="C229" s="10"/>
      <c r="D229" s="92">
        <f t="shared" si="70"/>
        <v>1.2</v>
      </c>
      <c r="E229" s="7">
        <v>1.2</v>
      </c>
      <c r="F229" s="14"/>
      <c r="G229" s="14"/>
    </row>
    <row r="230" spans="1:7" x14ac:dyDescent="0.25">
      <c r="A230" s="104" t="s">
        <v>96</v>
      </c>
      <c r="B230" s="45" t="s">
        <v>108</v>
      </c>
      <c r="C230" s="58" t="s">
        <v>24</v>
      </c>
      <c r="D230" s="47">
        <f>SUM(G230+E230)</f>
        <v>2.6</v>
      </c>
      <c r="E230" s="47">
        <f>SUM(E231+E232)</f>
        <v>2.6</v>
      </c>
      <c r="F230" s="48">
        <f>SUM(F231+F232)</f>
        <v>0</v>
      </c>
      <c r="G230" s="48">
        <f>SUM(G231+G232)</f>
        <v>0</v>
      </c>
    </row>
    <row r="231" spans="1:7" x14ac:dyDescent="0.25">
      <c r="A231" s="105"/>
      <c r="B231" s="5" t="s">
        <v>14</v>
      </c>
      <c r="C231" s="6"/>
      <c r="D231" s="7">
        <f t="shared" ref="D231" si="71">SUM(G231+E231)</f>
        <v>1</v>
      </c>
      <c r="E231" s="7">
        <v>1</v>
      </c>
      <c r="F231" s="7"/>
      <c r="G231" s="19"/>
    </row>
    <row r="232" spans="1:7" x14ac:dyDescent="0.25">
      <c r="A232" s="109"/>
      <c r="B232" s="11" t="s">
        <v>21</v>
      </c>
      <c r="C232" s="6"/>
      <c r="D232" s="7">
        <f>SUM(G232+E232)</f>
        <v>1.6</v>
      </c>
      <c r="E232" s="7">
        <v>1.6</v>
      </c>
      <c r="F232" s="20"/>
      <c r="G232" s="21"/>
    </row>
    <row r="233" spans="1:7" x14ac:dyDescent="0.25">
      <c r="A233" s="104" t="s">
        <v>98</v>
      </c>
      <c r="B233" s="45" t="s">
        <v>110</v>
      </c>
      <c r="C233" s="58" t="s">
        <v>24</v>
      </c>
      <c r="D233" s="47">
        <f t="shared" si="60"/>
        <v>2.6</v>
      </c>
      <c r="E233" s="47">
        <f>SUM(E234+E235)</f>
        <v>2.6</v>
      </c>
      <c r="F233" s="48">
        <f>SUM(F234+F235)</f>
        <v>0</v>
      </c>
      <c r="G233" s="48">
        <f>SUM(G234+G235)</f>
        <v>0</v>
      </c>
    </row>
    <row r="234" spans="1:7" x14ac:dyDescent="0.25">
      <c r="A234" s="105"/>
      <c r="B234" s="5" t="s">
        <v>14</v>
      </c>
      <c r="C234" s="6"/>
      <c r="D234" s="7">
        <f t="shared" si="60"/>
        <v>0.8</v>
      </c>
      <c r="E234" s="7">
        <v>0.8</v>
      </c>
      <c r="F234" s="7"/>
      <c r="G234" s="19"/>
    </row>
    <row r="235" spans="1:7" x14ac:dyDescent="0.25">
      <c r="A235" s="105"/>
      <c r="B235" s="11" t="s">
        <v>21</v>
      </c>
      <c r="C235" s="6"/>
      <c r="D235" s="7">
        <f t="shared" si="60"/>
        <v>1.8</v>
      </c>
      <c r="E235" s="7">
        <v>1.8</v>
      </c>
      <c r="F235" s="20"/>
      <c r="G235" s="7"/>
    </row>
    <row r="236" spans="1:7" x14ac:dyDescent="0.25">
      <c r="A236" s="104" t="s">
        <v>99</v>
      </c>
      <c r="B236" s="45" t="s">
        <v>112</v>
      </c>
      <c r="C236" s="58" t="s">
        <v>24</v>
      </c>
      <c r="D236" s="47">
        <f t="shared" si="60"/>
        <v>2.5</v>
      </c>
      <c r="E236" s="47">
        <f>SUM(E237+E238)</f>
        <v>2.5</v>
      </c>
      <c r="F236" s="48">
        <f>SUM(F237+F238)</f>
        <v>0</v>
      </c>
      <c r="G236" s="48">
        <f>SUM(G237+G238)</f>
        <v>0</v>
      </c>
    </row>
    <row r="237" spans="1:7" x14ac:dyDescent="0.25">
      <c r="A237" s="105"/>
      <c r="B237" s="5" t="s">
        <v>14</v>
      </c>
      <c r="C237" s="6"/>
      <c r="D237" s="7">
        <f t="shared" ref="D237" si="72">SUM(G237+E237)</f>
        <v>1.9</v>
      </c>
      <c r="E237" s="7">
        <v>1.9</v>
      </c>
      <c r="F237" s="7"/>
      <c r="G237" s="7"/>
    </row>
    <row r="238" spans="1:7" x14ac:dyDescent="0.25">
      <c r="A238" s="105"/>
      <c r="B238" s="11" t="s">
        <v>21</v>
      </c>
      <c r="C238" s="6"/>
      <c r="D238" s="7">
        <f>SUM(G238+E238)</f>
        <v>0.6</v>
      </c>
      <c r="E238" s="7">
        <v>0.6</v>
      </c>
      <c r="F238" s="20"/>
      <c r="G238" s="21"/>
    </row>
    <row r="239" spans="1:7" x14ac:dyDescent="0.25">
      <c r="A239" s="104" t="s">
        <v>101</v>
      </c>
      <c r="B239" s="45" t="s">
        <v>114</v>
      </c>
      <c r="C239" s="58" t="s">
        <v>24</v>
      </c>
      <c r="D239" s="47">
        <f t="shared" si="60"/>
        <v>5</v>
      </c>
      <c r="E239" s="47">
        <f>SUM(E240+E243)</f>
        <v>5</v>
      </c>
      <c r="F239" s="48">
        <f>SUM(F240+F243)</f>
        <v>0</v>
      </c>
      <c r="G239" s="48">
        <f>SUM(G240+G243)</f>
        <v>0</v>
      </c>
    </row>
    <row r="240" spans="1:7" x14ac:dyDescent="0.25">
      <c r="A240" s="105"/>
      <c r="B240" s="5" t="s">
        <v>23</v>
      </c>
      <c r="C240" s="6"/>
      <c r="D240" s="7">
        <f t="shared" si="60"/>
        <v>4.3</v>
      </c>
      <c r="E240" s="7">
        <v>4.3</v>
      </c>
      <c r="F240" s="7"/>
      <c r="G240" s="7"/>
    </row>
    <row r="241" spans="1:7" ht="12.75" customHeight="1" x14ac:dyDescent="0.25">
      <c r="A241" s="105"/>
      <c r="B241" s="9" t="s">
        <v>19</v>
      </c>
      <c r="C241" s="6"/>
      <c r="D241" s="14">
        <f t="shared" si="60"/>
        <v>2.2999999999999998</v>
      </c>
      <c r="E241" s="14">
        <v>2.2999999999999998</v>
      </c>
      <c r="F241" s="7"/>
      <c r="G241" s="7"/>
    </row>
    <row r="242" spans="1:7" ht="12.75" customHeight="1" x14ac:dyDescent="0.25">
      <c r="A242" s="105"/>
      <c r="B242" s="9" t="s">
        <v>8</v>
      </c>
      <c r="C242" s="6"/>
      <c r="D242" s="14">
        <f t="shared" si="60"/>
        <v>2</v>
      </c>
      <c r="E242" s="14">
        <v>2</v>
      </c>
      <c r="F242" s="7"/>
      <c r="G242" s="7"/>
    </row>
    <row r="243" spans="1:7" ht="15" customHeight="1" x14ac:dyDescent="0.25">
      <c r="A243" s="105"/>
      <c r="B243" s="11" t="s">
        <v>21</v>
      </c>
      <c r="C243" s="6"/>
      <c r="D243" s="7">
        <f t="shared" si="60"/>
        <v>0.7</v>
      </c>
      <c r="E243" s="7">
        <v>0.7</v>
      </c>
      <c r="F243" s="7"/>
      <c r="G243" s="7"/>
    </row>
    <row r="244" spans="1:7" x14ac:dyDescent="0.25">
      <c r="A244" s="104" t="s">
        <v>103</v>
      </c>
      <c r="B244" s="45" t="s">
        <v>116</v>
      </c>
      <c r="C244" s="58" t="s">
        <v>24</v>
      </c>
      <c r="D244" s="47">
        <f t="shared" ref="D244" si="73">SUM(G244+E244)</f>
        <v>10.5</v>
      </c>
      <c r="E244" s="47">
        <f>SUM(E245+E248)</f>
        <v>10.5</v>
      </c>
      <c r="F244" s="48">
        <f>SUM(F245:F245)</f>
        <v>0</v>
      </c>
      <c r="G244" s="48">
        <f>SUM(G245:G245)</f>
        <v>0</v>
      </c>
    </row>
    <row r="245" spans="1:7" x14ac:dyDescent="0.25">
      <c r="A245" s="105"/>
      <c r="B245" s="5" t="s">
        <v>23</v>
      </c>
      <c r="C245" s="6"/>
      <c r="D245" s="7">
        <f t="shared" ref="D245:D247" si="74">SUM(G245+E245)</f>
        <v>10.199999999999999</v>
      </c>
      <c r="E245" s="7">
        <f>SUM(E246:E247)</f>
        <v>10.199999999999999</v>
      </c>
      <c r="F245" s="7"/>
      <c r="G245" s="7"/>
    </row>
    <row r="246" spans="1:7" ht="12.75" customHeight="1" x14ac:dyDescent="0.25">
      <c r="A246" s="81"/>
      <c r="B246" s="9" t="s">
        <v>19</v>
      </c>
      <c r="C246" s="6"/>
      <c r="D246" s="14">
        <f t="shared" si="74"/>
        <v>0.2</v>
      </c>
      <c r="E246" s="14">
        <v>0.2</v>
      </c>
      <c r="F246" s="7"/>
      <c r="G246" s="7"/>
    </row>
    <row r="247" spans="1:7" ht="12.75" customHeight="1" x14ac:dyDescent="0.25">
      <c r="A247" s="81"/>
      <c r="B247" s="9" t="s">
        <v>20</v>
      </c>
      <c r="C247" s="6"/>
      <c r="D247" s="14">
        <f t="shared" si="74"/>
        <v>10</v>
      </c>
      <c r="E247" s="14">
        <v>10</v>
      </c>
      <c r="F247" s="7"/>
      <c r="G247" s="7"/>
    </row>
    <row r="248" spans="1:7" x14ac:dyDescent="0.25">
      <c r="A248" s="81"/>
      <c r="B248" s="11" t="s">
        <v>21</v>
      </c>
      <c r="C248" s="6"/>
      <c r="D248" s="7">
        <f>SUM(G248+E248)</f>
        <v>0.3</v>
      </c>
      <c r="E248" s="7">
        <v>0.3</v>
      </c>
      <c r="F248" s="20"/>
      <c r="G248" s="21"/>
    </row>
    <row r="249" spans="1:7" x14ac:dyDescent="0.25">
      <c r="A249" s="104" t="s">
        <v>105</v>
      </c>
      <c r="B249" s="45" t="s">
        <v>118</v>
      </c>
      <c r="C249" s="58"/>
      <c r="D249" s="47">
        <f t="shared" si="60"/>
        <v>24.400000000000002</v>
      </c>
      <c r="E249" s="47">
        <f t="shared" ref="E249:F249" si="75">SUM(E250+E254+E255)</f>
        <v>24.400000000000002</v>
      </c>
      <c r="F249" s="48">
        <f t="shared" si="75"/>
        <v>0</v>
      </c>
      <c r="G249" s="48">
        <f>SUM(G250+G254+G255)</f>
        <v>0</v>
      </c>
    </row>
    <row r="250" spans="1:7" x14ac:dyDescent="0.25">
      <c r="A250" s="105"/>
      <c r="B250" s="5" t="s">
        <v>23</v>
      </c>
      <c r="C250" s="82" t="s">
        <v>24</v>
      </c>
      <c r="D250" s="7">
        <f t="shared" si="60"/>
        <v>12.600000000000001</v>
      </c>
      <c r="E250" s="7">
        <f>SUM(E251:E253)</f>
        <v>12.600000000000001</v>
      </c>
      <c r="F250" s="7"/>
      <c r="G250" s="7"/>
    </row>
    <row r="251" spans="1:7" ht="12.75" customHeight="1" x14ac:dyDescent="0.25">
      <c r="A251" s="105"/>
      <c r="B251" s="9" t="s">
        <v>19</v>
      </c>
      <c r="C251" s="101"/>
      <c r="D251" s="14">
        <f t="shared" si="60"/>
        <v>2.2999999999999998</v>
      </c>
      <c r="E251" s="14">
        <v>2.2999999999999998</v>
      </c>
      <c r="F251" s="7"/>
      <c r="G251" s="7"/>
    </row>
    <row r="252" spans="1:7" ht="12.75" customHeight="1" x14ac:dyDescent="0.25">
      <c r="A252" s="105"/>
      <c r="B252" s="9" t="s">
        <v>20</v>
      </c>
      <c r="C252" s="124"/>
      <c r="D252" s="14">
        <f t="shared" si="60"/>
        <v>10</v>
      </c>
      <c r="E252" s="14">
        <v>10</v>
      </c>
      <c r="F252" s="7"/>
      <c r="G252" s="7"/>
    </row>
    <row r="253" spans="1:7" ht="12.75" customHeight="1" x14ac:dyDescent="0.25">
      <c r="A253" s="105"/>
      <c r="B253" s="9" t="s">
        <v>8</v>
      </c>
      <c r="C253" s="102"/>
      <c r="D253" s="14">
        <f t="shared" si="60"/>
        <v>0.3</v>
      </c>
      <c r="E253" s="14">
        <v>0.3</v>
      </c>
      <c r="F253" s="7"/>
      <c r="G253" s="7"/>
    </row>
    <row r="254" spans="1:7" x14ac:dyDescent="0.25">
      <c r="A254" s="105"/>
      <c r="B254" s="11" t="s">
        <v>21</v>
      </c>
      <c r="C254" s="82" t="s">
        <v>24</v>
      </c>
      <c r="D254" s="7">
        <f t="shared" si="60"/>
        <v>1.8</v>
      </c>
      <c r="E254" s="7">
        <v>1.8</v>
      </c>
      <c r="F254" s="19"/>
      <c r="G254" s="19"/>
    </row>
    <row r="255" spans="1:7" ht="26.25" x14ac:dyDescent="0.25">
      <c r="A255" s="81"/>
      <c r="B255" s="16" t="s">
        <v>143</v>
      </c>
      <c r="C255" s="82" t="s">
        <v>26</v>
      </c>
      <c r="D255" s="77">
        <f t="shared" si="60"/>
        <v>10</v>
      </c>
      <c r="E255" s="77">
        <v>10</v>
      </c>
      <c r="F255" s="19"/>
      <c r="G255" s="19"/>
    </row>
    <row r="256" spans="1:7" x14ac:dyDescent="0.25">
      <c r="A256" s="104" t="s">
        <v>107</v>
      </c>
      <c r="B256" s="45" t="s">
        <v>120</v>
      </c>
      <c r="C256" s="58" t="s">
        <v>24</v>
      </c>
      <c r="D256" s="47">
        <f t="shared" si="60"/>
        <v>2.9</v>
      </c>
      <c r="E256" s="47">
        <f>SUM(E257+E258)</f>
        <v>2.9</v>
      </c>
      <c r="F256" s="48">
        <f>SUM(F257:F257)</f>
        <v>0</v>
      </c>
      <c r="G256" s="48">
        <f>SUM(G257:G257)</f>
        <v>0</v>
      </c>
    </row>
    <row r="257" spans="1:7" x14ac:dyDescent="0.25">
      <c r="A257" s="105"/>
      <c r="B257" s="5" t="s">
        <v>14</v>
      </c>
      <c r="C257" s="6"/>
      <c r="D257" s="7">
        <f t="shared" si="60"/>
        <v>2.5</v>
      </c>
      <c r="E257" s="7">
        <v>2.5</v>
      </c>
      <c r="F257" s="7"/>
      <c r="G257" s="7"/>
    </row>
    <row r="258" spans="1:7" x14ac:dyDescent="0.25">
      <c r="A258" s="109"/>
      <c r="B258" s="11" t="s">
        <v>21</v>
      </c>
      <c r="C258" s="6"/>
      <c r="D258" s="7">
        <f>SUM(G258+E258)</f>
        <v>0.4</v>
      </c>
      <c r="E258" s="7">
        <v>0.4</v>
      </c>
      <c r="F258" s="20"/>
      <c r="G258" s="21"/>
    </row>
    <row r="259" spans="1:7" x14ac:dyDescent="0.25">
      <c r="A259" s="104" t="s">
        <v>109</v>
      </c>
      <c r="B259" s="45" t="s">
        <v>121</v>
      </c>
      <c r="C259" s="58" t="s">
        <v>24</v>
      </c>
      <c r="D259" s="47">
        <f t="shared" si="60"/>
        <v>4.5</v>
      </c>
      <c r="E259" s="47">
        <f>SUM(E260+E263)</f>
        <v>4.5</v>
      </c>
      <c r="F259" s="48">
        <f>SUM(F260+F263)</f>
        <v>0</v>
      </c>
      <c r="G259" s="48">
        <f>SUM(G260+G263)</f>
        <v>0</v>
      </c>
    </row>
    <row r="260" spans="1:7" x14ac:dyDescent="0.25">
      <c r="A260" s="105"/>
      <c r="B260" s="5" t="s">
        <v>23</v>
      </c>
      <c r="C260" s="6"/>
      <c r="D260" s="7">
        <f>SUM(G260+E260)</f>
        <v>3.9</v>
      </c>
      <c r="E260" s="7">
        <f>SUM(E261:E262)</f>
        <v>3.9</v>
      </c>
      <c r="F260" s="20"/>
      <c r="G260" s="20"/>
    </row>
    <row r="261" spans="1:7" ht="12.75" customHeight="1" x14ac:dyDescent="0.25">
      <c r="A261" s="105"/>
      <c r="B261" s="9" t="s">
        <v>19</v>
      </c>
      <c r="C261" s="6"/>
      <c r="D261" s="50">
        <f t="shared" ref="D261:D262" si="76">SUM(G261+E261)</f>
        <v>1.1000000000000001</v>
      </c>
      <c r="E261" s="50">
        <v>1.1000000000000001</v>
      </c>
      <c r="F261" s="20"/>
      <c r="G261" s="20"/>
    </row>
    <row r="262" spans="1:7" ht="12.75" customHeight="1" x14ac:dyDescent="0.25">
      <c r="A262" s="105"/>
      <c r="B262" s="9" t="s">
        <v>8</v>
      </c>
      <c r="C262" s="6"/>
      <c r="D262" s="50">
        <f t="shared" si="76"/>
        <v>2.8</v>
      </c>
      <c r="E262" s="50">
        <v>2.8</v>
      </c>
      <c r="F262" s="20"/>
      <c r="G262" s="20"/>
    </row>
    <row r="263" spans="1:7" x14ac:dyDescent="0.25">
      <c r="A263" s="105"/>
      <c r="B263" s="11" t="s">
        <v>21</v>
      </c>
      <c r="C263" s="6"/>
      <c r="D263" s="7">
        <f>SUM(G263+E263)</f>
        <v>0.6</v>
      </c>
      <c r="E263" s="7">
        <v>0.6</v>
      </c>
      <c r="F263" s="21"/>
      <c r="G263" s="21"/>
    </row>
    <row r="264" spans="1:7" x14ac:dyDescent="0.25">
      <c r="A264" s="104" t="s">
        <v>111</v>
      </c>
      <c r="B264" s="45" t="s">
        <v>122</v>
      </c>
      <c r="C264" s="58"/>
      <c r="D264" s="47">
        <f t="shared" ref="D264" si="77">SUM(G264+E264)</f>
        <v>11.7</v>
      </c>
      <c r="E264" s="47">
        <f>SUM(E265+E268)</f>
        <v>7.3999999999999995</v>
      </c>
      <c r="F264" s="48">
        <f>SUM(F265+F268)</f>
        <v>0</v>
      </c>
      <c r="G264" s="47">
        <f>SUM(G265+G268)</f>
        <v>4.3</v>
      </c>
    </row>
    <row r="265" spans="1:7" x14ac:dyDescent="0.25">
      <c r="A265" s="105"/>
      <c r="B265" s="5" t="s">
        <v>23</v>
      </c>
      <c r="C265" s="6"/>
      <c r="D265" s="7">
        <f>SUM(G265+E265)</f>
        <v>11.399999999999999</v>
      </c>
      <c r="E265" s="7">
        <f>SUM(E266:E267)</f>
        <v>7.1</v>
      </c>
      <c r="F265" s="7"/>
      <c r="G265" s="7">
        <f t="shared" ref="G265" si="78">SUM(G266:G267)</f>
        <v>4.3</v>
      </c>
    </row>
    <row r="266" spans="1:7" ht="12.75" customHeight="1" x14ac:dyDescent="0.25">
      <c r="A266" s="105"/>
      <c r="B266" s="9" t="s">
        <v>19</v>
      </c>
      <c r="C266" s="10"/>
      <c r="D266" s="14">
        <f>SUM(G266+E266)</f>
        <v>1.4</v>
      </c>
      <c r="E266" s="14">
        <v>1.4</v>
      </c>
      <c r="F266" s="15"/>
      <c r="G266" s="15"/>
    </row>
    <row r="267" spans="1:7" ht="12.75" customHeight="1" x14ac:dyDescent="0.25">
      <c r="A267" s="105"/>
      <c r="B267" s="9" t="s">
        <v>20</v>
      </c>
      <c r="C267" s="10"/>
      <c r="D267" s="14">
        <f>SUM(G267+E267)</f>
        <v>10</v>
      </c>
      <c r="E267" s="14">
        <v>5.7</v>
      </c>
      <c r="F267" s="15"/>
      <c r="G267" s="14">
        <v>4.3</v>
      </c>
    </row>
    <row r="268" spans="1:7" x14ac:dyDescent="0.25">
      <c r="A268" s="105"/>
      <c r="B268" s="11" t="s">
        <v>21</v>
      </c>
      <c r="C268" s="72"/>
      <c r="D268" s="7">
        <f t="shared" si="60"/>
        <v>0.3</v>
      </c>
      <c r="E268" s="7">
        <v>0.3</v>
      </c>
      <c r="F268" s="20"/>
      <c r="G268" s="21"/>
    </row>
    <row r="269" spans="1:7" x14ac:dyDescent="0.25">
      <c r="A269" s="104" t="s">
        <v>113</v>
      </c>
      <c r="B269" s="45" t="s">
        <v>123</v>
      </c>
      <c r="C269" s="58" t="s">
        <v>24</v>
      </c>
      <c r="D269" s="47">
        <f t="shared" si="60"/>
        <v>34.1</v>
      </c>
      <c r="E269" s="47">
        <f>SUM(E270+E273)</f>
        <v>4.0999999999999996</v>
      </c>
      <c r="F269" s="48">
        <f>SUM(F270+F273)</f>
        <v>0</v>
      </c>
      <c r="G269" s="47">
        <f>SUM(G270+G273)</f>
        <v>30</v>
      </c>
    </row>
    <row r="270" spans="1:7" x14ac:dyDescent="0.25">
      <c r="A270" s="105"/>
      <c r="B270" s="5" t="s">
        <v>23</v>
      </c>
      <c r="C270" s="6"/>
      <c r="D270" s="7">
        <f>SUM(G270+E270)</f>
        <v>33.4</v>
      </c>
      <c r="E270" s="7">
        <f>SUM(E271:E272)</f>
        <v>3.4</v>
      </c>
      <c r="F270" s="7"/>
      <c r="G270" s="7">
        <f t="shared" ref="G270" si="79">SUM(G271:G272)</f>
        <v>30</v>
      </c>
    </row>
    <row r="271" spans="1:7" ht="12.75" customHeight="1" x14ac:dyDescent="0.25">
      <c r="A271" s="105"/>
      <c r="B271" s="9" t="s">
        <v>19</v>
      </c>
      <c r="C271" s="10"/>
      <c r="D271" s="14">
        <f>SUM(G271+E271)</f>
        <v>3.4</v>
      </c>
      <c r="E271" s="14">
        <v>3.4</v>
      </c>
      <c r="F271" s="15"/>
      <c r="G271" s="15"/>
    </row>
    <row r="272" spans="1:7" ht="12.75" customHeight="1" x14ac:dyDescent="0.25">
      <c r="A272" s="105"/>
      <c r="B272" s="9" t="s">
        <v>20</v>
      </c>
      <c r="C272" s="10"/>
      <c r="D272" s="14">
        <f>SUM(G272+E272)</f>
        <v>30</v>
      </c>
      <c r="E272" s="14"/>
      <c r="F272" s="15"/>
      <c r="G272" s="14">
        <v>30</v>
      </c>
    </row>
    <row r="273" spans="1:7" x14ac:dyDescent="0.25">
      <c r="A273" s="105"/>
      <c r="B273" s="11" t="s">
        <v>21</v>
      </c>
      <c r="C273" s="6"/>
      <c r="D273" s="7">
        <f>SUM(G273+E273)</f>
        <v>0.7</v>
      </c>
      <c r="E273" s="7">
        <v>0.7</v>
      </c>
      <c r="F273" s="21"/>
      <c r="G273" s="21"/>
    </row>
    <row r="274" spans="1:7" x14ac:dyDescent="0.25">
      <c r="A274" s="104" t="s">
        <v>115</v>
      </c>
      <c r="B274" s="45" t="s">
        <v>124</v>
      </c>
      <c r="C274" s="58" t="s">
        <v>24</v>
      </c>
      <c r="D274" s="47">
        <f t="shared" ref="D274:D287" si="80">SUM(G274+E274)</f>
        <v>9.9</v>
      </c>
      <c r="E274" s="47">
        <f>SUM(E275+E278)</f>
        <v>4.9000000000000004</v>
      </c>
      <c r="F274" s="48">
        <f>SUM(F275+F278)</f>
        <v>0</v>
      </c>
      <c r="G274" s="47">
        <f>SUM(G275+G278)</f>
        <v>5</v>
      </c>
    </row>
    <row r="275" spans="1:7" x14ac:dyDescent="0.25">
      <c r="A275" s="105"/>
      <c r="B275" s="5" t="s">
        <v>23</v>
      </c>
      <c r="C275" s="6"/>
      <c r="D275" s="7">
        <f t="shared" si="80"/>
        <v>9.6999999999999993</v>
      </c>
      <c r="E275" s="7">
        <f>SUM(E276:E277)</f>
        <v>4.7</v>
      </c>
      <c r="F275" s="7"/>
      <c r="G275" s="7">
        <f t="shared" ref="G275" si="81">SUM(G276:G277)</f>
        <v>5</v>
      </c>
    </row>
    <row r="276" spans="1:7" ht="12.75" customHeight="1" x14ac:dyDescent="0.25">
      <c r="A276" s="105"/>
      <c r="B276" s="9" t="s">
        <v>19</v>
      </c>
      <c r="C276" s="10"/>
      <c r="D276" s="14">
        <f t="shared" si="80"/>
        <v>1.7</v>
      </c>
      <c r="E276" s="14">
        <v>1.7</v>
      </c>
      <c r="F276" s="15"/>
      <c r="G276" s="15"/>
    </row>
    <row r="277" spans="1:7" ht="12.75" customHeight="1" x14ac:dyDescent="0.25">
      <c r="A277" s="105"/>
      <c r="B277" s="9" t="s">
        <v>20</v>
      </c>
      <c r="C277" s="10"/>
      <c r="D277" s="14">
        <f t="shared" si="80"/>
        <v>8</v>
      </c>
      <c r="E277" s="14">
        <v>3</v>
      </c>
      <c r="F277" s="15"/>
      <c r="G277" s="14">
        <v>5</v>
      </c>
    </row>
    <row r="278" spans="1:7" x14ac:dyDescent="0.25">
      <c r="A278" s="105"/>
      <c r="B278" s="11" t="s">
        <v>21</v>
      </c>
      <c r="C278" s="6"/>
      <c r="D278" s="7">
        <f t="shared" si="80"/>
        <v>0.2</v>
      </c>
      <c r="E278" s="7">
        <v>0.2</v>
      </c>
      <c r="F278" s="21"/>
      <c r="G278" s="21"/>
    </row>
    <row r="279" spans="1:7" x14ac:dyDescent="0.25">
      <c r="A279" s="104" t="s">
        <v>117</v>
      </c>
      <c r="B279" s="45" t="s">
        <v>125</v>
      </c>
      <c r="C279" s="58" t="s">
        <v>24</v>
      </c>
      <c r="D279" s="47">
        <f t="shared" si="80"/>
        <v>5.5</v>
      </c>
      <c r="E279" s="47">
        <f>SUM(E280+E281)</f>
        <v>5.5</v>
      </c>
      <c r="F279" s="48">
        <f>SUM(F280:F280)</f>
        <v>0</v>
      </c>
      <c r="G279" s="48">
        <f>SUM(G280:G280)</f>
        <v>0</v>
      </c>
    </row>
    <row r="280" spans="1:7" x14ac:dyDescent="0.25">
      <c r="A280" s="105"/>
      <c r="B280" s="5" t="s">
        <v>14</v>
      </c>
      <c r="C280" s="6"/>
      <c r="D280" s="7">
        <f t="shared" si="80"/>
        <v>4.0999999999999996</v>
      </c>
      <c r="E280" s="7">
        <v>4.0999999999999996</v>
      </c>
      <c r="F280" s="7"/>
      <c r="G280" s="7"/>
    </row>
    <row r="281" spans="1:7" x14ac:dyDescent="0.25">
      <c r="A281" s="105"/>
      <c r="B281" s="11" t="s">
        <v>21</v>
      </c>
      <c r="C281" s="6"/>
      <c r="D281" s="7">
        <f>SUM(G281+E281)</f>
        <v>1.4</v>
      </c>
      <c r="E281" s="7">
        <v>1.4</v>
      </c>
      <c r="F281" s="20"/>
      <c r="G281" s="21"/>
    </row>
    <row r="282" spans="1:7" x14ac:dyDescent="0.25">
      <c r="A282" s="104" t="s">
        <v>119</v>
      </c>
      <c r="B282" s="45" t="s">
        <v>126</v>
      </c>
      <c r="C282" s="58" t="s">
        <v>27</v>
      </c>
      <c r="D282" s="47">
        <f t="shared" si="80"/>
        <v>107.89999999999999</v>
      </c>
      <c r="E282" s="47">
        <f t="shared" ref="E282:F282" si="82">SUM(E283+E286)</f>
        <v>88.199999999999989</v>
      </c>
      <c r="F282" s="47">
        <f t="shared" si="82"/>
        <v>51.6</v>
      </c>
      <c r="G282" s="47">
        <f>SUM(G283+G286)</f>
        <v>19.7</v>
      </c>
    </row>
    <row r="283" spans="1:7" x14ac:dyDescent="0.25">
      <c r="A283" s="105"/>
      <c r="B283" s="5" t="s">
        <v>23</v>
      </c>
      <c r="C283" s="6"/>
      <c r="D283" s="7">
        <f>SUM(G283+E283)</f>
        <v>73.5</v>
      </c>
      <c r="E283" s="7">
        <f t="shared" ref="E283:F283" si="83">SUM(E284:E285)</f>
        <v>53.8</v>
      </c>
      <c r="F283" s="7">
        <f t="shared" si="83"/>
        <v>28</v>
      </c>
      <c r="G283" s="7">
        <f>SUM(G284:G285)</f>
        <v>19.7</v>
      </c>
    </row>
    <row r="284" spans="1:7" ht="12.75" customHeight="1" x14ac:dyDescent="0.25">
      <c r="A284" s="105"/>
      <c r="B284" s="30" t="s">
        <v>25</v>
      </c>
      <c r="C284" s="6"/>
      <c r="D284" s="50">
        <f t="shared" ref="D284:D285" si="84">SUM(G284+E284)</f>
        <v>69.2</v>
      </c>
      <c r="E284" s="50">
        <v>49.5</v>
      </c>
      <c r="F284" s="20">
        <v>28</v>
      </c>
      <c r="G284" s="50">
        <v>19.7</v>
      </c>
    </row>
    <row r="285" spans="1:7" ht="12.75" customHeight="1" x14ac:dyDescent="0.25">
      <c r="A285" s="105"/>
      <c r="B285" s="9" t="s">
        <v>19</v>
      </c>
      <c r="C285" s="6"/>
      <c r="D285" s="50">
        <f t="shared" si="84"/>
        <v>4.3</v>
      </c>
      <c r="E285" s="50">
        <v>4.3</v>
      </c>
      <c r="F285" s="20"/>
      <c r="G285" s="50"/>
    </row>
    <row r="286" spans="1:7" x14ac:dyDescent="0.25">
      <c r="A286" s="105"/>
      <c r="B286" s="11" t="s">
        <v>21</v>
      </c>
      <c r="C286" s="6"/>
      <c r="D286" s="7">
        <f t="shared" si="80"/>
        <v>34.4</v>
      </c>
      <c r="E286" s="7">
        <v>34.4</v>
      </c>
      <c r="F286" s="7">
        <v>23.6</v>
      </c>
      <c r="G286" s="7"/>
    </row>
    <row r="287" spans="1:7" ht="18" customHeight="1" x14ac:dyDescent="0.25">
      <c r="A287" s="106" t="s">
        <v>127</v>
      </c>
      <c r="B287" s="106"/>
      <c r="C287" s="22"/>
      <c r="D287" s="23">
        <f t="shared" si="80"/>
        <v>2404.3000000000002</v>
      </c>
      <c r="E287" s="23">
        <f t="shared" ref="E287:F287" si="85">SUM(E317+E315+E309+E304+E298+E293+E288)</f>
        <v>1288.5</v>
      </c>
      <c r="F287" s="23">
        <f t="shared" si="85"/>
        <v>51.6</v>
      </c>
      <c r="G287" s="23">
        <f>SUM(G317+G315+G309+G304+G298+G293+G288)</f>
        <v>1115.8</v>
      </c>
    </row>
    <row r="288" spans="1:7" ht="15" customHeight="1" x14ac:dyDescent="0.25">
      <c r="A288" s="107" t="s">
        <v>128</v>
      </c>
      <c r="B288" s="108"/>
      <c r="C288" s="24" t="s">
        <v>15</v>
      </c>
      <c r="D288" s="25">
        <f>SUM(D289+D292)</f>
        <v>331.5</v>
      </c>
      <c r="E288" s="25">
        <f>SUM(E289+E292)</f>
        <v>88.600000000000009</v>
      </c>
      <c r="F288" s="26">
        <f>SUM(F289+F292)</f>
        <v>0</v>
      </c>
      <c r="G288" s="25">
        <f>SUM(G289+G292)</f>
        <v>242.9</v>
      </c>
    </row>
    <row r="289" spans="1:7" ht="15" customHeight="1" x14ac:dyDescent="0.25">
      <c r="A289" s="96"/>
      <c r="B289" s="27" t="s">
        <v>18</v>
      </c>
      <c r="C289" s="28"/>
      <c r="D289" s="29">
        <f>SUM(D290:D291)</f>
        <v>297.3</v>
      </c>
      <c r="E289" s="29">
        <f>SUM(E290:E291)</f>
        <v>54.400000000000006</v>
      </c>
      <c r="F289" s="29"/>
      <c r="G289" s="29">
        <f>SUM(G290:G291)</f>
        <v>242.9</v>
      </c>
    </row>
    <row r="290" spans="1:7" ht="15" customHeight="1" x14ac:dyDescent="0.25">
      <c r="A290" s="96"/>
      <c r="B290" s="30" t="s">
        <v>19</v>
      </c>
      <c r="C290" s="28"/>
      <c r="D290" s="31">
        <f t="shared" ref="D290:D308" si="86">SUM(G290+E290)</f>
        <v>21.700000000000006</v>
      </c>
      <c r="E290" s="31">
        <f>SUM(E17+E33+E41+E49+E58+E67+E76+E83+E91+E98+E106+E111+E118+E14)</f>
        <v>20.100000000000005</v>
      </c>
      <c r="F290" s="31"/>
      <c r="G290" s="31">
        <f>SUM(G17+G33+G41+G49+G58+G67+G76+G83+G91+G98+G106+G111+G118+G14)</f>
        <v>1.6</v>
      </c>
    </row>
    <row r="291" spans="1:7" ht="15" customHeight="1" x14ac:dyDescent="0.25">
      <c r="A291" s="96"/>
      <c r="B291" s="30" t="s">
        <v>20</v>
      </c>
      <c r="C291" s="28"/>
      <c r="D291" s="31">
        <f t="shared" si="86"/>
        <v>275.60000000000002</v>
      </c>
      <c r="E291" s="31">
        <f>SUM(E18+E34+E50+E59+E68+E84+E99)</f>
        <v>34.299999999999997</v>
      </c>
      <c r="F291" s="31"/>
      <c r="G291" s="31">
        <f>SUM(G18+G34+G50+G59+G68+G84+G99)</f>
        <v>241.3</v>
      </c>
    </row>
    <row r="292" spans="1:7" ht="15" customHeight="1" x14ac:dyDescent="0.25">
      <c r="A292" s="96"/>
      <c r="B292" s="32" t="s">
        <v>21</v>
      </c>
      <c r="C292" s="28"/>
      <c r="D292" s="29">
        <f t="shared" si="86"/>
        <v>34.200000000000003</v>
      </c>
      <c r="E292" s="29">
        <f>SUM(E19)</f>
        <v>34.200000000000003</v>
      </c>
      <c r="F292" s="29"/>
      <c r="G292" s="29"/>
    </row>
    <row r="293" spans="1:7" ht="15" customHeight="1" x14ac:dyDescent="0.25">
      <c r="A293" s="103" t="s">
        <v>129</v>
      </c>
      <c r="B293" s="103"/>
      <c r="C293" s="33" t="s">
        <v>22</v>
      </c>
      <c r="D293" s="34">
        <f>SUM(G293+E293)</f>
        <v>596.1</v>
      </c>
      <c r="E293" s="34">
        <f>SUM(E294+E297)</f>
        <v>443.1</v>
      </c>
      <c r="F293" s="35">
        <f>SUM(F294+F297)</f>
        <v>0</v>
      </c>
      <c r="G293" s="34">
        <f>SUM(G294+G297)</f>
        <v>153.00000000000003</v>
      </c>
    </row>
    <row r="294" spans="1:7" ht="15" customHeight="1" x14ac:dyDescent="0.25">
      <c r="A294" s="96"/>
      <c r="B294" s="27" t="s">
        <v>18</v>
      </c>
      <c r="C294" s="28"/>
      <c r="D294" s="29">
        <f t="shared" si="86"/>
        <v>459.20000000000005</v>
      </c>
      <c r="E294" s="29">
        <f>SUM(E295:E296)</f>
        <v>306.20000000000005</v>
      </c>
      <c r="F294" s="29"/>
      <c r="G294" s="29">
        <f>SUM(G295:G296)</f>
        <v>153.00000000000003</v>
      </c>
    </row>
    <row r="295" spans="1:7" ht="15" customHeight="1" x14ac:dyDescent="0.25">
      <c r="A295" s="96"/>
      <c r="B295" s="30" t="s">
        <v>19</v>
      </c>
      <c r="C295" s="36"/>
      <c r="D295" s="31">
        <f>SUM(D125+D130+D134+D139+D144+D148+D153+D158+D163+D168+D173+D178+D182+D186+D191+D195+D198+D202+D207+D212+D216+D219+D223)</f>
        <v>79.900000000000006</v>
      </c>
      <c r="E295" s="31">
        <f>SUM(E125+E130+E134+E139+E144+E148+E153+E158+E163+E168+E173+E178+E182+E186+E191+E195+E198+E202+E207+E212+E216+E220+E223)</f>
        <v>77.800000000000011</v>
      </c>
      <c r="F295" s="31"/>
      <c r="G295" s="31"/>
    </row>
    <row r="296" spans="1:7" ht="15" customHeight="1" x14ac:dyDescent="0.25">
      <c r="A296" s="96"/>
      <c r="B296" s="30" t="s">
        <v>20</v>
      </c>
      <c r="C296" s="36"/>
      <c r="D296" s="31">
        <f>SUM(D126+D135+D140+D145+D149+D154+D159+D164+D169+D174+D179+D187+D192+D203+D208+D213)</f>
        <v>359.3</v>
      </c>
      <c r="E296" s="31">
        <f>SUM(E126+E135+E140+E145+E149+E154+E159+E164+E169+E174+E179+E187+E192+E203+E208+E213+E221+E131)</f>
        <v>228.4</v>
      </c>
      <c r="F296" s="31"/>
      <c r="G296" s="31">
        <f>SUM(G126+G135+G140+G145+G149+G154+G159+G164+G169+G174+G179+G187+G192+G203+G208+G213+G221+G131)</f>
        <v>153.00000000000003</v>
      </c>
    </row>
    <row r="297" spans="1:7" ht="15" customHeight="1" x14ac:dyDescent="0.25">
      <c r="A297" s="96"/>
      <c r="B297" s="32" t="s">
        <v>21</v>
      </c>
      <c r="C297" s="28"/>
      <c r="D297" s="29">
        <f>SUM(D127+D136+D141+D150+D155+D160+D165+D170+D175+D180+D183+D188+D193+D196+D199+D204+D209+D214+D217+D224)</f>
        <v>136.89999999999998</v>
      </c>
      <c r="E297" s="29">
        <f>SUM(E127+E136+E141+E150+E155+E160+E165+E170+E175+E180+E183+E188+E193+E196+E199+E204+E209+E214+E217+E224)</f>
        <v>136.89999999999998</v>
      </c>
      <c r="F297" s="29"/>
      <c r="G297" s="29"/>
    </row>
    <row r="298" spans="1:7" ht="15" customHeight="1" x14ac:dyDescent="0.25">
      <c r="A298" s="103" t="s">
        <v>130</v>
      </c>
      <c r="B298" s="103"/>
      <c r="C298" s="33" t="s">
        <v>24</v>
      </c>
      <c r="D298" s="34">
        <f>SUM(G298+E298)</f>
        <v>167.7</v>
      </c>
      <c r="E298" s="34">
        <f>SUM(E299+E303)</f>
        <v>105.39999999999999</v>
      </c>
      <c r="F298" s="35">
        <f>SUM(F299+F303)</f>
        <v>0</v>
      </c>
      <c r="G298" s="34">
        <f>SUM(G299+G303)</f>
        <v>62.3</v>
      </c>
    </row>
    <row r="299" spans="1:7" ht="15" customHeight="1" x14ac:dyDescent="0.25">
      <c r="A299" s="96"/>
      <c r="B299" s="27" t="s">
        <v>18</v>
      </c>
      <c r="C299" s="28"/>
      <c r="D299" s="29">
        <f t="shared" si="86"/>
        <v>156.1</v>
      </c>
      <c r="E299" s="29">
        <f>SUM(E300:E302)</f>
        <v>93.8</v>
      </c>
      <c r="F299" s="29"/>
      <c r="G299" s="29">
        <f>SUM(G300:G302)</f>
        <v>62.3</v>
      </c>
    </row>
    <row r="300" spans="1:7" ht="15" customHeight="1" x14ac:dyDescent="0.25">
      <c r="A300" s="96"/>
      <c r="B300" s="30" t="s">
        <v>19</v>
      </c>
      <c r="C300" s="36"/>
      <c r="D300" s="31">
        <f t="shared" si="86"/>
        <v>30</v>
      </c>
      <c r="E300" s="31">
        <f>SUM(E231+E234+E237+E241+E246+E251+E227+E257+E261+E266+E271+E276+E280)</f>
        <v>30</v>
      </c>
      <c r="F300" s="31"/>
      <c r="G300" s="31"/>
    </row>
    <row r="301" spans="1:7" ht="15" customHeight="1" x14ac:dyDescent="0.25">
      <c r="A301" s="96"/>
      <c r="B301" s="30" t="s">
        <v>20</v>
      </c>
      <c r="C301" s="36"/>
      <c r="D301" s="31">
        <f t="shared" si="86"/>
        <v>121</v>
      </c>
      <c r="E301" s="31">
        <f>SUM(E228+E247+E252+E267+E272+E277+E69)</f>
        <v>58.7</v>
      </c>
      <c r="F301" s="31"/>
      <c r="G301" s="31">
        <f>SUM(G228+G247+G252+G267+G272+G277+G69)</f>
        <v>62.3</v>
      </c>
    </row>
    <row r="302" spans="1:7" ht="15" customHeight="1" x14ac:dyDescent="0.25">
      <c r="A302" s="96"/>
      <c r="B302" s="30" t="s">
        <v>8</v>
      </c>
      <c r="C302" s="36"/>
      <c r="D302" s="31">
        <f t="shared" si="86"/>
        <v>5.0999999999999996</v>
      </c>
      <c r="E302" s="31">
        <f>SUM(E242+E253+E262)</f>
        <v>5.0999999999999996</v>
      </c>
      <c r="F302" s="31"/>
      <c r="G302" s="31"/>
    </row>
    <row r="303" spans="1:7" ht="15" customHeight="1" x14ac:dyDescent="0.25">
      <c r="A303" s="96"/>
      <c r="B303" s="32" t="s">
        <v>21</v>
      </c>
      <c r="C303" s="28"/>
      <c r="D303" s="37">
        <f t="shared" si="86"/>
        <v>11.599999999999998</v>
      </c>
      <c r="E303" s="29">
        <f>SUM(E229+E232+E235+E238+E243+E248+E254+E258+E263+E268+E273+E278+E281)</f>
        <v>11.599999999999998</v>
      </c>
      <c r="F303" s="29"/>
      <c r="G303" s="29"/>
    </row>
    <row r="304" spans="1:7" ht="15" customHeight="1" x14ac:dyDescent="0.25">
      <c r="A304" s="103" t="s">
        <v>131</v>
      </c>
      <c r="B304" s="103"/>
      <c r="C304" s="33" t="s">
        <v>26</v>
      </c>
      <c r="D304" s="34">
        <f>SUM(G304+E304)</f>
        <v>832.3</v>
      </c>
      <c r="E304" s="34">
        <f>SUM(E305+E308)</f>
        <v>218.7</v>
      </c>
      <c r="F304" s="35">
        <f>SUM(F305+F308)</f>
        <v>0</v>
      </c>
      <c r="G304" s="34">
        <f>SUM(G305+G308)</f>
        <v>613.59999999999991</v>
      </c>
    </row>
    <row r="305" spans="1:7" ht="15" customHeight="1" x14ac:dyDescent="0.25">
      <c r="A305" s="96"/>
      <c r="B305" s="27" t="s">
        <v>18</v>
      </c>
      <c r="C305" s="28"/>
      <c r="D305" s="29">
        <f t="shared" si="86"/>
        <v>812.69999999999993</v>
      </c>
      <c r="E305" s="29">
        <f>SUM(E306:E307)</f>
        <v>199.1</v>
      </c>
      <c r="F305" s="29"/>
      <c r="G305" s="29">
        <f>SUM(G306:G307)</f>
        <v>613.59999999999991</v>
      </c>
    </row>
    <row r="306" spans="1:7" ht="15" customHeight="1" x14ac:dyDescent="0.25">
      <c r="A306" s="96"/>
      <c r="B306" s="30" t="s">
        <v>19</v>
      </c>
      <c r="C306" s="36"/>
      <c r="D306" s="31">
        <f t="shared" si="86"/>
        <v>33.6</v>
      </c>
      <c r="E306" s="31">
        <f>SUM(E22+E36+E43+E52+E61+E71+E78+E86+E93+E101+E107+E113+E120)</f>
        <v>32</v>
      </c>
      <c r="F306" s="31"/>
      <c r="G306" s="31">
        <f>SUM(G22+G36+G43+G52+G61+G71+G78+G86+G93+G101+G107+G113+G120)</f>
        <v>1.6</v>
      </c>
    </row>
    <row r="307" spans="1:7" ht="15" customHeight="1" x14ac:dyDescent="0.25">
      <c r="A307" s="96"/>
      <c r="B307" s="30" t="s">
        <v>20</v>
      </c>
      <c r="C307" s="36"/>
      <c r="D307" s="31">
        <f t="shared" si="86"/>
        <v>779.09999999999991</v>
      </c>
      <c r="E307" s="31">
        <f>SUM(E23+E37+E44+E53+E62+E72+E79+E87+E94+E102+E114+E121+E255)</f>
        <v>167.1</v>
      </c>
      <c r="F307" s="31"/>
      <c r="G307" s="31">
        <f>SUM(G23+G37+G44+G53+G62+G72+G79+G87+G94+G102+G114+G121+G255)</f>
        <v>611.99999999999989</v>
      </c>
    </row>
    <row r="308" spans="1:7" ht="15" customHeight="1" x14ac:dyDescent="0.25">
      <c r="A308" s="96"/>
      <c r="B308" s="32" t="s">
        <v>21</v>
      </c>
      <c r="C308" s="28"/>
      <c r="D308" s="29">
        <f t="shared" si="86"/>
        <v>19.599999999999998</v>
      </c>
      <c r="E308" s="29">
        <f>SUM(E38+E45+E54+E63+E73+E80+E88+E95+E103+E108+E115+E122)</f>
        <v>19.599999999999998</v>
      </c>
      <c r="F308" s="29"/>
      <c r="G308" s="29"/>
    </row>
    <row r="309" spans="1:7" ht="15" customHeight="1" x14ac:dyDescent="0.25">
      <c r="A309" s="103" t="s">
        <v>132</v>
      </c>
      <c r="B309" s="103"/>
      <c r="C309" s="33" t="s">
        <v>27</v>
      </c>
      <c r="D309" s="34">
        <f t="shared" ref="D309:D320" si="87">SUM(G309+E309)</f>
        <v>252.30000000000004</v>
      </c>
      <c r="E309" s="34">
        <f>SUM(E310+E314)</f>
        <v>208.30000000000004</v>
      </c>
      <c r="F309" s="34">
        <f>SUM(F310+F314)</f>
        <v>51.6</v>
      </c>
      <c r="G309" s="34">
        <f>SUM(G310+G314)</f>
        <v>44</v>
      </c>
    </row>
    <row r="310" spans="1:7" ht="15" customHeight="1" x14ac:dyDescent="0.25">
      <c r="A310" s="96"/>
      <c r="B310" s="27" t="s">
        <v>23</v>
      </c>
      <c r="C310" s="28"/>
      <c r="D310" s="29">
        <f t="shared" si="87"/>
        <v>217.90000000000003</v>
      </c>
      <c r="E310" s="29">
        <f t="shared" ref="E310:F310" si="88">SUM(E311:E313)</f>
        <v>173.90000000000003</v>
      </c>
      <c r="F310" s="29">
        <f t="shared" si="88"/>
        <v>28</v>
      </c>
      <c r="G310" s="29">
        <f>SUM(G311:G313)</f>
        <v>44</v>
      </c>
    </row>
    <row r="311" spans="1:7" ht="15" customHeight="1" x14ac:dyDescent="0.25">
      <c r="A311" s="96"/>
      <c r="B311" s="30" t="s">
        <v>19</v>
      </c>
      <c r="C311" s="36"/>
      <c r="D311" s="31">
        <f t="shared" si="87"/>
        <v>55.500000000000014</v>
      </c>
      <c r="E311" s="31">
        <f>SUM(E25+E285+E39+E46+E55+E64+E74+E89+E104+E109+E116)</f>
        <v>55.500000000000014</v>
      </c>
      <c r="F311" s="31"/>
      <c r="G311" s="31"/>
    </row>
    <row r="312" spans="1:7" ht="15" customHeight="1" x14ac:dyDescent="0.25">
      <c r="A312" s="96"/>
      <c r="B312" s="30" t="s">
        <v>25</v>
      </c>
      <c r="C312" s="36"/>
      <c r="D312" s="31">
        <f t="shared" si="87"/>
        <v>94.5</v>
      </c>
      <c r="E312" s="31">
        <f>SUM(E284+E26)</f>
        <v>50.5</v>
      </c>
      <c r="F312" s="31">
        <f>SUM(F284+F26)</f>
        <v>28</v>
      </c>
      <c r="G312" s="31">
        <f>SUM(G284+G26)</f>
        <v>44</v>
      </c>
    </row>
    <row r="313" spans="1:7" ht="15" customHeight="1" x14ac:dyDescent="0.25">
      <c r="A313" s="96"/>
      <c r="B313" s="30" t="s">
        <v>8</v>
      </c>
      <c r="C313" s="36"/>
      <c r="D313" s="31">
        <f t="shared" si="87"/>
        <v>67.900000000000006</v>
      </c>
      <c r="E313" s="31">
        <f>SUM(E27)</f>
        <v>67.900000000000006</v>
      </c>
      <c r="F313" s="31"/>
      <c r="G313" s="31"/>
    </row>
    <row r="314" spans="1:7" ht="15" customHeight="1" x14ac:dyDescent="0.25">
      <c r="A314" s="96"/>
      <c r="B314" s="32" t="s">
        <v>21</v>
      </c>
      <c r="C314" s="28"/>
      <c r="D314" s="29">
        <f t="shared" si="87"/>
        <v>34.4</v>
      </c>
      <c r="E314" s="29">
        <f>SUM(E286)</f>
        <v>34.4</v>
      </c>
      <c r="F314" s="29">
        <f>SUM(F286)</f>
        <v>23.6</v>
      </c>
      <c r="G314" s="29"/>
    </row>
    <row r="315" spans="1:7" ht="15" customHeight="1" x14ac:dyDescent="0.25">
      <c r="A315" s="103" t="s">
        <v>133</v>
      </c>
      <c r="B315" s="103"/>
      <c r="C315" s="33" t="s">
        <v>28</v>
      </c>
      <c r="D315" s="34">
        <f t="shared" si="87"/>
        <v>13.2</v>
      </c>
      <c r="E315" s="34">
        <f>SUM(E316)</f>
        <v>13.2</v>
      </c>
      <c r="F315" s="35">
        <f>SUM(F316)</f>
        <v>0</v>
      </c>
      <c r="G315" s="35">
        <f>SUM(G316)</f>
        <v>0</v>
      </c>
    </row>
    <row r="316" spans="1:7" ht="15" customHeight="1" x14ac:dyDescent="0.25">
      <c r="A316" s="52"/>
      <c r="B316" s="27" t="s">
        <v>134</v>
      </c>
      <c r="C316" s="38"/>
      <c r="D316" s="29">
        <f t="shared" si="87"/>
        <v>13.2</v>
      </c>
      <c r="E316" s="39">
        <f>SUM(E28)</f>
        <v>13.2</v>
      </c>
      <c r="F316" s="40"/>
      <c r="G316" s="40"/>
    </row>
    <row r="317" spans="1:7" ht="15" customHeight="1" x14ac:dyDescent="0.25">
      <c r="A317" s="103" t="s">
        <v>135</v>
      </c>
      <c r="B317" s="103"/>
      <c r="C317" s="33" t="s">
        <v>30</v>
      </c>
      <c r="D317" s="34">
        <f t="shared" si="87"/>
        <v>211.2</v>
      </c>
      <c r="E317" s="34">
        <f>SUM(E318+E320)</f>
        <v>211.2</v>
      </c>
      <c r="F317" s="35">
        <f>SUM(F318+F320)</f>
        <v>0</v>
      </c>
      <c r="G317" s="35">
        <f>SUM(G318+G320)</f>
        <v>0</v>
      </c>
    </row>
    <row r="318" spans="1:7" ht="15" customHeight="1" x14ac:dyDescent="0.25">
      <c r="A318" s="96"/>
      <c r="B318" s="27" t="s">
        <v>18</v>
      </c>
      <c r="C318" s="28"/>
      <c r="D318" s="29">
        <f t="shared" si="87"/>
        <v>107.3</v>
      </c>
      <c r="E318" s="29">
        <f>SUM(E319:E319)</f>
        <v>107.3</v>
      </c>
      <c r="F318" s="29"/>
      <c r="G318" s="29"/>
    </row>
    <row r="319" spans="1:7" ht="15" customHeight="1" x14ac:dyDescent="0.25">
      <c r="A319" s="96"/>
      <c r="B319" s="30" t="s">
        <v>19</v>
      </c>
      <c r="C319" s="36"/>
      <c r="D319" s="31">
        <f t="shared" si="87"/>
        <v>107.3</v>
      </c>
      <c r="E319" s="31">
        <f>SUM(E29)</f>
        <v>107.3</v>
      </c>
      <c r="F319" s="31"/>
      <c r="G319" s="31"/>
    </row>
    <row r="320" spans="1:7" ht="15" customHeight="1" x14ac:dyDescent="0.25">
      <c r="A320" s="96"/>
      <c r="B320" s="27" t="s">
        <v>134</v>
      </c>
      <c r="C320" s="38"/>
      <c r="D320" s="29">
        <f t="shared" si="87"/>
        <v>103.9</v>
      </c>
      <c r="E320" s="39">
        <f>SUM(E30)</f>
        <v>103.9</v>
      </c>
      <c r="F320" s="39"/>
      <c r="G320" s="39"/>
    </row>
    <row r="321" spans="1:7" x14ac:dyDescent="0.25">
      <c r="A321" s="110" t="s">
        <v>136</v>
      </c>
      <c r="B321" s="110"/>
      <c r="C321" s="110"/>
      <c r="D321" s="110"/>
      <c r="E321" s="110"/>
      <c r="F321" s="110"/>
      <c r="G321" s="110"/>
    </row>
  </sheetData>
  <mergeCells count="109">
    <mergeCell ref="C251:C253"/>
    <mergeCell ref="A31:A39"/>
    <mergeCell ref="C25:C27"/>
    <mergeCell ref="C202:C203"/>
    <mergeCell ref="C207:C208"/>
    <mergeCell ref="C212:C213"/>
    <mergeCell ref="C220:C221"/>
    <mergeCell ref="C173:C174"/>
    <mergeCell ref="C178:C179"/>
    <mergeCell ref="C186:C187"/>
    <mergeCell ref="C191:C192"/>
    <mergeCell ref="C148:C149"/>
    <mergeCell ref="C153:C154"/>
    <mergeCell ref="C158:C159"/>
    <mergeCell ref="C163:C164"/>
    <mergeCell ref="C168:C169"/>
    <mergeCell ref="C83:C84"/>
    <mergeCell ref="C49:C50"/>
    <mergeCell ref="C125:C126"/>
    <mergeCell ref="C130:C131"/>
    <mergeCell ref="C71:C72"/>
    <mergeCell ref="C52:C53"/>
    <mergeCell ref="C61:C62"/>
    <mergeCell ref="C86:C87"/>
    <mergeCell ref="C113:C114"/>
    <mergeCell ref="A75:A80"/>
    <mergeCell ref="A13:A14"/>
    <mergeCell ref="A15:A30"/>
    <mergeCell ref="A40:A45"/>
    <mergeCell ref="A47:A54"/>
    <mergeCell ref="A56:A63"/>
    <mergeCell ref="A65:A73"/>
    <mergeCell ref="A96:A103"/>
    <mergeCell ref="A81:A88"/>
    <mergeCell ref="A90:A95"/>
    <mergeCell ref="C29:C30"/>
    <mergeCell ref="C97:C99"/>
    <mergeCell ref="A105:A108"/>
    <mergeCell ref="A7:G7"/>
    <mergeCell ref="F9:G9"/>
    <mergeCell ref="A10:A12"/>
    <mergeCell ref="B10:B12"/>
    <mergeCell ref="C10:C12"/>
    <mergeCell ref="D10:D12"/>
    <mergeCell ref="E10:G10"/>
    <mergeCell ref="E11:F11"/>
    <mergeCell ref="G11:G12"/>
    <mergeCell ref="A321:G321"/>
    <mergeCell ref="A137:A141"/>
    <mergeCell ref="A132:A136"/>
    <mergeCell ref="A176:A180"/>
    <mergeCell ref="A142:A145"/>
    <mergeCell ref="A146:A150"/>
    <mergeCell ref="A151:A155"/>
    <mergeCell ref="A156:A160"/>
    <mergeCell ref="A161:A165"/>
    <mergeCell ref="A166:A170"/>
    <mergeCell ref="A171:A175"/>
    <mergeCell ref="A218:A219"/>
    <mergeCell ref="A181:A183"/>
    <mergeCell ref="C134:C135"/>
    <mergeCell ref="C139:C140"/>
    <mergeCell ref="C144:C145"/>
    <mergeCell ref="A305:A308"/>
    <mergeCell ref="A309:B309"/>
    <mergeCell ref="A310:A314"/>
    <mergeCell ref="A315:B315"/>
    <mergeCell ref="A317:B317"/>
    <mergeCell ref="A289:A292"/>
    <mergeCell ref="A293:B293"/>
    <mergeCell ref="A294:A297"/>
    <mergeCell ref="A256:A258"/>
    <mergeCell ref="A200:A204"/>
    <mergeCell ref="A205:A209"/>
    <mergeCell ref="A210:A214"/>
    <mergeCell ref="A215:A217"/>
    <mergeCell ref="A189:A193"/>
    <mergeCell ref="A222:A224"/>
    <mergeCell ref="A225:A229"/>
    <mergeCell ref="A230:A232"/>
    <mergeCell ref="A233:A235"/>
    <mergeCell ref="A236:A238"/>
    <mergeCell ref="A239:A243"/>
    <mergeCell ref="A244:A245"/>
    <mergeCell ref="A249:A254"/>
    <mergeCell ref="A318:A320"/>
    <mergeCell ref="C17:C18"/>
    <mergeCell ref="C22:C23"/>
    <mergeCell ref="C33:C34"/>
    <mergeCell ref="C36:C37"/>
    <mergeCell ref="C43:C44"/>
    <mergeCell ref="A298:B298"/>
    <mergeCell ref="A299:A303"/>
    <mergeCell ref="A304:B304"/>
    <mergeCell ref="A274:A278"/>
    <mergeCell ref="A264:A268"/>
    <mergeCell ref="A279:A281"/>
    <mergeCell ref="A282:A286"/>
    <mergeCell ref="A287:B287"/>
    <mergeCell ref="A288:B288"/>
    <mergeCell ref="A269:A273"/>
    <mergeCell ref="A123:A127"/>
    <mergeCell ref="A110:A115"/>
    <mergeCell ref="A117:A122"/>
    <mergeCell ref="A128:A131"/>
    <mergeCell ref="A184:A188"/>
    <mergeCell ref="A194:A196"/>
    <mergeCell ref="A197:A199"/>
    <mergeCell ref="A259:A263"/>
  </mergeCells>
  <pageMargins left="0.70866141732283472" right="0.23622047244094491" top="0.62992125984251968" bottom="0.31496062992125984" header="0.31496062992125984" footer="0.39370078740157483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2021-02-12T08:55:05Z</cp:lastPrinted>
  <dcterms:created xsi:type="dcterms:W3CDTF">2018-02-01T13:57:35Z</dcterms:created>
  <dcterms:modified xsi:type="dcterms:W3CDTF">2021-02-12T08:55:08Z</dcterms:modified>
</cp:coreProperties>
</file>