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0-05-28\"/>
    </mc:Choice>
  </mc:AlternateContent>
  <bookViews>
    <workbookView xWindow="180" yWindow="330" windowWidth="28620" windowHeight="15270"/>
  </bookViews>
  <sheets>
    <sheet name="1 priedas (2)" sheetId="1" r:id="rId1"/>
  </sheets>
  <definedNames>
    <definedName name="__xlnm.Print_Titles" localSheetId="0">'1 priedas (2)'!$7:$7</definedName>
    <definedName name="_xlnm.Print_Titles" localSheetId="0">'1 priedas (2)'!$7:$7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6" i="1" l="1"/>
  <c r="D27" i="1" l="1"/>
  <c r="D22" i="1" l="1"/>
  <c r="D89" i="1" l="1"/>
  <c r="D72" i="1" l="1"/>
  <c r="D65" i="1" l="1"/>
  <c r="D62" i="1" s="1"/>
  <c r="D25" i="1" l="1"/>
  <c r="D21" i="1" s="1"/>
  <c r="D9" i="1" l="1"/>
  <c r="D12" i="1"/>
  <c r="D16" i="1"/>
  <c r="D19" i="1"/>
  <c r="D68" i="1"/>
  <c r="D79" i="1"/>
  <c r="D78" i="1" s="1"/>
  <c r="D11" i="1" l="1"/>
  <c r="D8" i="1" s="1"/>
  <c r="D61" i="1"/>
  <c r="D83" i="1" l="1"/>
  <c r="D90" i="1" s="1"/>
</calcChain>
</file>

<file path=xl/sharedStrings.xml><?xml version="1.0" encoding="utf-8"?>
<sst xmlns="http://schemas.openxmlformats.org/spreadsheetml/2006/main" count="166" uniqueCount="166">
  <si>
    <t>(tūkst. Eur)</t>
  </si>
  <si>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</si>
  <si>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</si>
  <si>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</si>
  <si>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</si>
  <si>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</si>
  <si>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</si>
  <si>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</si>
  <si>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</si>
  <si>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</si>
  <si>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</si>
  <si>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</si>
  <si>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</si>
  <si>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</si>
  <si>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</si>
  <si>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</si>
  <si>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</si>
  <si>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</si>
  <si>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</si>
  <si>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</si>
  <si>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</si>
  <si>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</si>
  <si>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</si>
  <si>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</si>
  <si>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</si>
  <si>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</si>
  <si>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</si>
  <si>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</si>
  <si>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</si>
  <si>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</si>
  <si>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</si>
  <si>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</si>
  <si>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</si>
  <si>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</si>
  <si>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Neformaliam vaikų švietimui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</si>
  <si>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</si>
  <si>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</si>
  <si>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</si>
  <si>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</si>
  <si>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</si>
  <si>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</si>
  <si>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</si>
  <si>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</si>
  <si>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</si>
  <si>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</si>
  <si>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</si>
  <si>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</si>
  <si>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</si>
  <si>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</si>
  <si>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</si>
  <si>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</si>
  <si>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</si>
  <si>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</si>
  <si>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</si>
  <si>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</si>
  <si>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</si>
  <si>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</si>
  <si>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</si>
  <si>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</si>
  <si>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</si>
  <si>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</si>
  <si>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</si>
  <si>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</si>
  <si>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</si>
  <si>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</si>
  <si>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</si>
  <si>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</si>
  <si>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</si>
  <si>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</si>
  <si>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</si>
  <si>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</si>
  <si>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</si>
  <si>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</si>
  <si>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</si>
  <si>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</si>
  <si>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</si>
  <si>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</si>
  <si>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</si>
  <si>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</si>
  <si>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</si>
  <si>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</si>
  <si>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</si>
  <si>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 xml:space="preserve">  Mokinių visuomenės sveikatos priežiūrai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</si>
  <si>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</si>
  <si>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</si>
  <si>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</si>
  <si>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</si>
  <si>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</si>
  <si>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</si>
  <si>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</si>
  <si>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</si>
  <si>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</si>
  <si>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2.2.1.5.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</si>
  <si>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</si>
  <si>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</si>
  <si>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</si>
  <si>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</si>
  <si>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</si>
  <si>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</si>
  <si>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</si>
  <si>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</si>
  <si>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</si>
  <si>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</si>
  <si>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</si>
  <si>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</si>
  <si>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</si>
  <si>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</si>
  <si>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</si>
  <si>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</si>
  <si>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</si>
  <si>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</si>
  <si>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</si>
  <si>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</si>
  <si>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</si>
  <si>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</si>
  <si>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</si>
  <si>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</si>
  <si>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</si>
  <si>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</si>
  <si>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</si>
  <si>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</si>
  <si>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</si>
  <si>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</si>
  <si>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</si>
  <si>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</si>
  <si>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</si>
  <si>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</si>
  <si>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</si>
  <si>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</si>
  <si>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</si>
  <si>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</si>
  <si>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</si>
  <si>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</si>
  <si>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</si>
  <si>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</si>
  <si>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</si>
  <si>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</si>
  <si>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</si>
  <si>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</si>
  <si>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</si>
  <si>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</si>
  <si>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</si>
  <si>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</si>
  <si>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</si>
  <si>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</si>
  <si>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</si>
  <si>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</si>
  <si>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</si>
  <si>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Valstybės lėšos atliekų tvarkymui – asbesto turinčių gaminių atliekų surinkimui ir šalinimui</t>
  </si>
  <si>
    <t>5.</t>
  </si>
  <si>
    <t>SKOLINTOS LĖŠOS</t>
  </si>
  <si>
    <t>PANEVĖŽIO RAJONO SAVIVALDYBĖS 2020 METŲ BIUDŽETO 
PAJAMOS</t>
  </si>
  <si>
    <t xml:space="preserve">  Visuomenės sveikatos stiprinimui ir stebėsenai</t>
  </si>
  <si>
    <t>Saulės fotovoltinės jėgainės diegimas visuomeninės paskirties pastate, Ramygaloje</t>
  </si>
  <si>
    <t>Valstybės lėšos mokytojų darbo užmokesčiui, dirbančių neformaliojo švietimo įstaigose</t>
  </si>
  <si>
    <t>Valstybės lėšos kelių priežiūrai ir plėtrai</t>
  </si>
  <si>
    <t xml:space="preserve">Vietinės reikšmės kelių tiksliniam finansavimui </t>
  </si>
  <si>
    <t>2.2.1.7.</t>
  </si>
  <si>
    <t>2.2.1.8.</t>
  </si>
  <si>
    <t>Valstybės lėšos tarpinstitucinio bendradarbiavimo koordinatoriaus pareigybės išlaikymui</t>
  </si>
  <si>
    <t>2.2.1.9.</t>
  </si>
  <si>
    <t>Valstybės investicijų programai (VIP)</t>
  </si>
  <si>
    <t>2.2.1.10.</t>
  </si>
  <si>
    <t>2.2.1.11.</t>
  </si>
  <si>
    <t>Socialinių paslaugų įstaigose dirbantiems darbuotojams išmokoms mokėti už darbą karantino laikotarpiu</t>
  </si>
  <si>
    <t xml:space="preserve">                                                                                                 PATVIRTINTA
                                                                                                 Panevėžio rajono savivaldybės tarybos
                                                                                                 2020 m. gegužės 28 d. sprendimu Nr. T-
                                                                                  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</si>
</sst>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b/>
      <sz val="9"/>
      <name val="Times New Roman"/>
      <family val="1"/>
      <charset val="186"/>
    </font>
    <font>
      <sz val="8"/>
      <color indexed="10"/>
      <name val="Arial"/>
      <family val="2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68">
    <xf numFmtId="0" fontId="0" fillId="0" borderId="0" xfId="0"/>
    <xf numFmtId="0" fontId="10" fillId="0" borderId="0" xfId="1"/>
    <xf numFmtId="0" fontId="10" fillId="0" borderId="0" xfId="1" applyAlignment="1">
      <alignment horizontal="left"/>
    </xf>
    <xf numFmtId="0" fontId="10" fillId="0" borderId="0" xfId="1" applyAlignment="1">
      <alignment wrapText="1"/>
    </xf>
    <xf numFmtId="0" fontId="3" fillId="0" borderId="0" xfId="1" applyFont="1"/>
    <xf numFmtId="0" fontId="1" fillId="0" borderId="0" xfId="1" applyFont="1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5" fillId="0" borderId="0" xfId="1" applyFont="1"/>
    <xf numFmtId="49" fontId="6" fillId="2" borderId="1" xfId="1" applyNumberFormat="1" applyFont="1" applyFill="1" applyBorder="1" applyAlignment="1">
      <alignment horizontal="left" wrapText="1"/>
    </xf>
    <xf numFmtId="0" fontId="6" fillId="2" borderId="3" xfId="1" applyFont="1" applyFill="1" applyBorder="1" applyAlignment="1">
      <alignment horizontal="justify" wrapText="1"/>
    </xf>
    <xf numFmtId="164" fontId="6" fillId="2" borderId="1" xfId="1" applyNumberFormat="1" applyFont="1" applyFill="1" applyBorder="1"/>
    <xf numFmtId="0" fontId="7" fillId="0" borderId="0" xfId="1" applyFont="1"/>
    <xf numFmtId="49" fontId="6" fillId="0" borderId="1" xfId="1" applyNumberFormat="1" applyFont="1" applyBorder="1" applyAlignment="1">
      <alignment horizontal="left" wrapText="1"/>
    </xf>
    <xf numFmtId="0" fontId="6" fillId="0" borderId="3" xfId="1" applyFont="1" applyBorder="1" applyAlignment="1">
      <alignment horizontal="justify" wrapText="1"/>
    </xf>
    <xf numFmtId="164" fontId="6" fillId="3" borderId="1" xfId="1" applyNumberFormat="1" applyFont="1" applyFill="1" applyBorder="1"/>
    <xf numFmtId="49" fontId="4" fillId="0" borderId="1" xfId="1" applyNumberFormat="1" applyFont="1" applyBorder="1" applyAlignment="1">
      <alignment horizontal="left" wrapText="1"/>
    </xf>
    <xf numFmtId="0" fontId="4" fillId="0" borderId="3" xfId="1" applyFont="1" applyBorder="1" applyAlignment="1">
      <alignment horizontal="justify" wrapText="1"/>
    </xf>
    <xf numFmtId="49" fontId="6" fillId="0" borderId="1" xfId="1" applyNumberFormat="1" applyFont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left" vertical="top" wrapText="1"/>
    </xf>
    <xf numFmtId="0" fontId="4" fillId="0" borderId="3" xfId="1" applyFont="1" applyBorder="1" applyAlignment="1">
      <alignment horizontal="justify" vertical="top" wrapText="1"/>
    </xf>
    <xf numFmtId="164" fontId="6" fillId="0" borderId="1" xfId="1" applyNumberFormat="1" applyFont="1" applyBorder="1"/>
    <xf numFmtId="49" fontId="9" fillId="0" borderId="1" xfId="1" applyNumberFormat="1" applyFont="1" applyBorder="1" applyAlignment="1">
      <alignment horizontal="left" wrapText="1"/>
    </xf>
    <xf numFmtId="0" fontId="9" fillId="0" borderId="3" xfId="1" applyFont="1" applyBorder="1" applyAlignment="1">
      <alignment horizontal="justify" wrapText="1"/>
    </xf>
    <xf numFmtId="49" fontId="4" fillId="0" borderId="1" xfId="1" applyNumberFormat="1" applyFont="1" applyBorder="1" applyAlignment="1">
      <alignment horizontal="right" wrapText="1"/>
    </xf>
    <xf numFmtId="0" fontId="4" fillId="0" borderId="3" xfId="1" applyFont="1" applyBorder="1" applyAlignment="1">
      <alignment horizontal="left" wrapText="1"/>
    </xf>
    <xf numFmtId="49" fontId="9" fillId="3" borderId="1" xfId="1" applyNumberFormat="1" applyFont="1" applyFill="1" applyBorder="1" applyAlignment="1">
      <alignment horizontal="left" wrapText="1"/>
    </xf>
    <xf numFmtId="0" fontId="9" fillId="3" borderId="3" xfId="1" applyFont="1" applyFill="1" applyBorder="1" applyAlignment="1">
      <alignment horizontal="justify" wrapText="1"/>
    </xf>
    <xf numFmtId="49" fontId="6" fillId="3" borderId="1" xfId="1" applyNumberFormat="1" applyFont="1" applyFill="1" applyBorder="1" applyAlignment="1">
      <alignment horizontal="left" wrapText="1"/>
    </xf>
    <xf numFmtId="0" fontId="6" fillId="3" borderId="3" xfId="1" applyFont="1" applyFill="1" applyBorder="1" applyAlignment="1">
      <alignment horizontal="justify" wrapText="1"/>
    </xf>
    <xf numFmtId="49" fontId="4" fillId="3" borderId="1" xfId="1" applyNumberFormat="1" applyFont="1" applyFill="1" applyBorder="1" applyAlignment="1">
      <alignment horizontal="left" wrapText="1"/>
    </xf>
    <xf numFmtId="0" fontId="4" fillId="3" borderId="3" xfId="1" applyFont="1" applyFill="1" applyBorder="1" applyAlignment="1">
      <alignment horizontal="justify" wrapText="1"/>
    </xf>
    <xf numFmtId="0" fontId="6" fillId="2" borderId="1" xfId="1" applyFont="1" applyFill="1" applyBorder="1" applyAlignment="1">
      <alignment horizontal="justify" wrapText="1"/>
    </xf>
    <xf numFmtId="0" fontId="6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4" fillId="0" borderId="5" xfId="1" applyFont="1" applyBorder="1" applyAlignment="1">
      <alignment horizontal="left"/>
    </xf>
    <xf numFmtId="0" fontId="6" fillId="0" borderId="6" xfId="1" applyFont="1" applyBorder="1"/>
    <xf numFmtId="164" fontId="6" fillId="0" borderId="7" xfId="1" applyNumberFormat="1" applyFont="1" applyBorder="1"/>
    <xf numFmtId="0" fontId="9" fillId="0" borderId="6" xfId="1" applyFont="1" applyBorder="1"/>
    <xf numFmtId="0" fontId="4" fillId="0" borderId="8" xfId="1" applyFont="1" applyBorder="1" applyAlignment="1">
      <alignment horizontal="left"/>
    </xf>
    <xf numFmtId="0" fontId="4" fillId="0" borderId="9" xfId="1" applyFont="1" applyBorder="1" applyAlignment="1">
      <alignment horizontal="left"/>
    </xf>
    <xf numFmtId="0" fontId="4" fillId="0" borderId="9" xfId="1" applyFont="1" applyBorder="1"/>
    <xf numFmtId="164" fontId="9" fillId="0" borderId="7" xfId="1" applyNumberFormat="1" applyFont="1" applyBorder="1"/>
    <xf numFmtId="0" fontId="6" fillId="0" borderId="5" xfId="1" applyFont="1" applyBorder="1" applyAlignment="1">
      <alignment horizontal="left"/>
    </xf>
    <xf numFmtId="0" fontId="10" fillId="0" borderId="10" xfId="1" applyBorder="1"/>
    <xf numFmtId="0" fontId="6" fillId="4" borderId="12" xfId="1" applyFont="1" applyFill="1" applyBorder="1" applyAlignment="1">
      <alignment horizontal="left"/>
    </xf>
    <xf numFmtId="0" fontId="6" fillId="4" borderId="11" xfId="1" applyFont="1" applyFill="1" applyBorder="1"/>
    <xf numFmtId="0" fontId="5" fillId="0" borderId="4" xfId="1" applyFont="1" applyBorder="1" applyAlignment="1">
      <alignment horizontal="center" wrapText="1"/>
    </xf>
    <xf numFmtId="164" fontId="6" fillId="5" borderId="1" xfId="1" applyNumberFormat="1" applyFont="1" applyFill="1" applyBorder="1"/>
    <xf numFmtId="164" fontId="6" fillId="4" borderId="12" xfId="1" applyNumberFormat="1" applyFont="1" applyFill="1" applyBorder="1"/>
    <xf numFmtId="164" fontId="4" fillId="5" borderId="1" xfId="1" applyNumberFormat="1" applyFont="1" applyFill="1" applyBorder="1"/>
    <xf numFmtId="164" fontId="8" fillId="5" borderId="1" xfId="1" applyNumberFormat="1" applyFont="1" applyFill="1" applyBorder="1"/>
    <xf numFmtId="164" fontId="9" fillId="5" borderId="1" xfId="1" applyNumberFormat="1" applyFont="1" applyFill="1" applyBorder="1"/>
    <xf numFmtId="0" fontId="4" fillId="5" borderId="1" xfId="1" applyFont="1" applyFill="1" applyBorder="1"/>
    <xf numFmtId="164" fontId="9" fillId="6" borderId="1" xfId="1" applyNumberFormat="1" applyFont="1" applyFill="1" applyBorder="1"/>
    <xf numFmtId="164" fontId="6" fillId="6" borderId="1" xfId="1" applyNumberFormat="1" applyFont="1" applyFill="1" applyBorder="1"/>
    <xf numFmtId="164" fontId="4" fillId="6" borderId="1" xfId="1" applyNumberFormat="1" applyFont="1" applyFill="1" applyBorder="1"/>
    <xf numFmtId="164" fontId="4" fillId="5" borderId="8" xfId="1" applyNumberFormat="1" applyFont="1" applyFill="1" applyBorder="1"/>
    <xf numFmtId="164" fontId="4" fillId="6" borderId="9" xfId="1" applyNumberFormat="1" applyFont="1" applyFill="1" applyBorder="1"/>
    <xf numFmtId="0" fontId="9" fillId="0" borderId="13" xfId="0" applyFont="1" applyBorder="1" applyAlignment="1">
      <alignment horizontal="justify" wrapText="1"/>
    </xf>
    <xf numFmtId="0" fontId="9" fillId="3" borderId="0" xfId="1" applyFont="1" applyFill="1" applyBorder="1" applyAlignment="1">
      <alignment horizontal="justify" wrapText="1"/>
    </xf>
    <xf numFmtId="49" fontId="9" fillId="3" borderId="1" xfId="1" applyNumberFormat="1" applyFont="1" applyFill="1" applyBorder="1" applyAlignment="1">
      <alignment horizontal="left" vertical="center" wrapText="1"/>
    </xf>
    <xf numFmtId="164" fontId="9" fillId="5" borderId="1" xfId="1" applyNumberFormat="1" applyFont="1" applyFill="1" applyBorder="1" applyAlignment="1">
      <alignment vertical="center"/>
    </xf>
    <xf numFmtId="0" fontId="1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92"/>
  <sheetViews>
    <sheetView tabSelected="1" workbookViewId="0">
      <selection activeCell="F4" sqref="F4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5" width="11.28515625" style="1" customWidth="1"/>
    <col min="6" max="6" width="21.5703125" style="1" customWidth="1"/>
    <col min="7" max="16384" width="8.7109375" style="1"/>
  </cols>
  <sheetData>
    <row r="1" spans="2:7" ht="12" customHeight="1" x14ac:dyDescent="0.2"/>
    <row r="2" spans="2:7" ht="51.75" customHeight="1" x14ac:dyDescent="0.2">
      <c r="C2" s="66" t="s">
        <v>165</v>
      </c>
      <c r="D2" s="66"/>
    </row>
    <row r="3" spans="2:7" x14ac:dyDescent="0.2">
      <c r="D3" s="3"/>
    </row>
    <row r="4" spans="2:7" ht="32.25" customHeight="1" x14ac:dyDescent="0.2">
      <c r="B4" s="67" t="s">
        <v>151</v>
      </c>
      <c r="C4" s="67"/>
      <c r="D4" s="67"/>
    </row>
    <row r="5" spans="2:7" ht="3" customHeight="1" x14ac:dyDescent="0.25">
      <c r="C5" s="4"/>
      <c r="D5" s="2"/>
    </row>
    <row r="6" spans="2:7" ht="18" customHeight="1" x14ac:dyDescent="0.2">
      <c r="D6" s="5" t="s">
        <v>0</v>
      </c>
    </row>
    <row r="7" spans="2:7" ht="15.75" customHeight="1" x14ac:dyDescent="0.2">
      <c r="B7" s="6"/>
      <c r="C7" s="7" t="s">
        <v>1</v>
      </c>
      <c r="D7" s="8" t="s">
        <v>2</v>
      </c>
      <c r="E7" s="9"/>
      <c r="F7" s="9"/>
      <c r="G7" s="9"/>
    </row>
    <row r="8" spans="2:7" x14ac:dyDescent="0.2">
      <c r="B8" s="10" t="s">
        <v>3</v>
      </c>
      <c r="C8" s="11" t="s">
        <v>4</v>
      </c>
      <c r="D8" s="12">
        <f>D9+D11+D19</f>
        <v>21903</v>
      </c>
      <c r="E8" s="9"/>
      <c r="F8" s="9"/>
      <c r="G8" s="9"/>
    </row>
    <row r="9" spans="2:7" x14ac:dyDescent="0.2">
      <c r="B9" s="14" t="s">
        <v>5</v>
      </c>
      <c r="C9" s="15" t="s">
        <v>6</v>
      </c>
      <c r="D9" s="16">
        <f>D10</f>
        <v>20894</v>
      </c>
      <c r="E9" s="9"/>
      <c r="F9" s="9"/>
      <c r="G9" s="9"/>
    </row>
    <row r="10" spans="2:7" x14ac:dyDescent="0.2">
      <c r="B10" s="17" t="s">
        <v>7</v>
      </c>
      <c r="C10" s="18" t="s">
        <v>8</v>
      </c>
      <c r="D10" s="53">
        <v>20894</v>
      </c>
      <c r="E10" s="9"/>
      <c r="F10" s="9"/>
      <c r="G10" s="9"/>
    </row>
    <row r="11" spans="2:7" x14ac:dyDescent="0.2">
      <c r="B11" s="19" t="s">
        <v>9</v>
      </c>
      <c r="C11" s="15" t="s">
        <v>10</v>
      </c>
      <c r="D11" s="51">
        <f>D12+D15+D16</f>
        <v>959</v>
      </c>
      <c r="E11" s="9"/>
      <c r="F11" s="9"/>
      <c r="G11" s="9"/>
    </row>
    <row r="12" spans="2:7" x14ac:dyDescent="0.2">
      <c r="B12" s="17" t="s">
        <v>11</v>
      </c>
      <c r="C12" s="18" t="s">
        <v>12</v>
      </c>
      <c r="D12" s="54">
        <f>SUM(D13:D14)</f>
        <v>640</v>
      </c>
      <c r="E12" s="9"/>
      <c r="F12" s="9"/>
      <c r="G12" s="9"/>
    </row>
    <row r="13" spans="2:7" x14ac:dyDescent="0.2">
      <c r="B13" s="20" t="s">
        <v>13</v>
      </c>
      <c r="C13" s="21" t="s">
        <v>14</v>
      </c>
      <c r="D13" s="54">
        <v>500</v>
      </c>
      <c r="E13" s="9"/>
      <c r="F13" s="9"/>
      <c r="G13" s="9"/>
    </row>
    <row r="14" spans="2:7" x14ac:dyDescent="0.2">
      <c r="B14" s="20" t="s">
        <v>15</v>
      </c>
      <c r="C14" s="18" t="s">
        <v>16</v>
      </c>
      <c r="D14" s="54">
        <v>140</v>
      </c>
      <c r="E14" s="9"/>
      <c r="F14" s="9"/>
      <c r="G14" s="9"/>
    </row>
    <row r="15" spans="2:7" x14ac:dyDescent="0.2">
      <c r="B15" s="17" t="s">
        <v>17</v>
      </c>
      <c r="C15" s="18" t="s">
        <v>18</v>
      </c>
      <c r="D15" s="53">
        <v>11</v>
      </c>
      <c r="E15" s="9"/>
      <c r="F15" s="9"/>
      <c r="G15" s="9"/>
    </row>
    <row r="16" spans="2:7" x14ac:dyDescent="0.2">
      <c r="B16" s="17" t="s">
        <v>19</v>
      </c>
      <c r="C16" s="18" t="s">
        <v>20</v>
      </c>
      <c r="D16" s="53">
        <f>SUM(D17:D18)</f>
        <v>308</v>
      </c>
      <c r="E16" s="9"/>
      <c r="F16" s="9"/>
      <c r="G16" s="9"/>
    </row>
    <row r="17" spans="2:7" x14ac:dyDescent="0.2">
      <c r="B17" s="17" t="s">
        <v>21</v>
      </c>
      <c r="C17" s="18" t="s">
        <v>22</v>
      </c>
      <c r="D17" s="53">
        <v>8</v>
      </c>
      <c r="E17" s="9"/>
      <c r="F17" s="9"/>
      <c r="G17" s="9"/>
    </row>
    <row r="18" spans="2:7" x14ac:dyDescent="0.2">
      <c r="B18" s="17" t="s">
        <v>23</v>
      </c>
      <c r="C18" s="18" t="s">
        <v>24</v>
      </c>
      <c r="D18" s="53">
        <v>300</v>
      </c>
      <c r="E18" s="9"/>
      <c r="F18" s="9"/>
      <c r="G18" s="9"/>
    </row>
    <row r="19" spans="2:7" x14ac:dyDescent="0.2">
      <c r="B19" s="14" t="s">
        <v>25</v>
      </c>
      <c r="C19" s="15" t="s">
        <v>26</v>
      </c>
      <c r="D19" s="51">
        <f>D20</f>
        <v>50</v>
      </c>
      <c r="E19" s="9"/>
      <c r="F19" s="9"/>
      <c r="G19" s="9"/>
    </row>
    <row r="20" spans="2:7" ht="13.5" customHeight="1" x14ac:dyDescent="0.2">
      <c r="B20" s="17" t="s">
        <v>27</v>
      </c>
      <c r="C20" s="18" t="s">
        <v>28</v>
      </c>
      <c r="D20" s="53">
        <v>50</v>
      </c>
      <c r="E20" s="9"/>
      <c r="F20" s="9"/>
      <c r="G20" s="9"/>
    </row>
    <row r="21" spans="2:7" x14ac:dyDescent="0.2">
      <c r="B21" s="10" t="s">
        <v>29</v>
      </c>
      <c r="C21" s="11" t="s">
        <v>30</v>
      </c>
      <c r="D21" s="12">
        <f>SUM(D22+D25)</f>
        <v>19047.7</v>
      </c>
      <c r="E21" s="9"/>
      <c r="F21" s="9"/>
      <c r="G21" s="9"/>
    </row>
    <row r="22" spans="2:7" x14ac:dyDescent="0.2">
      <c r="B22" s="14" t="s">
        <v>31</v>
      </c>
      <c r="C22" s="15" t="s">
        <v>32</v>
      </c>
      <c r="D22" s="22">
        <f>SUM(SUM(D23:D24))</f>
        <v>3660.6000000000004</v>
      </c>
      <c r="E22" s="9"/>
      <c r="F22" s="9"/>
      <c r="G22" s="9"/>
    </row>
    <row r="23" spans="2:7" x14ac:dyDescent="0.2">
      <c r="B23" s="17" t="s">
        <v>33</v>
      </c>
      <c r="C23" s="18" t="s">
        <v>34</v>
      </c>
      <c r="D23" s="53">
        <v>75.3</v>
      </c>
      <c r="E23" s="9"/>
      <c r="F23" s="9"/>
      <c r="G23" s="9"/>
    </row>
    <row r="24" spans="2:7" x14ac:dyDescent="0.2">
      <c r="B24" s="17" t="s">
        <v>35</v>
      </c>
      <c r="C24" s="18" t="s">
        <v>36</v>
      </c>
      <c r="D24" s="53">
        <v>3585.3</v>
      </c>
      <c r="E24" s="9"/>
      <c r="F24" s="9"/>
      <c r="G24" s="9"/>
    </row>
    <row r="25" spans="2:7" x14ac:dyDescent="0.2">
      <c r="B25" s="14" t="s">
        <v>37</v>
      </c>
      <c r="C25" s="15" t="s">
        <v>38</v>
      </c>
      <c r="D25" s="51">
        <f>SUM(SUM(D26))</f>
        <v>15387.1</v>
      </c>
      <c r="E25" s="13"/>
      <c r="F25" s="13"/>
      <c r="G25" s="13"/>
    </row>
    <row r="26" spans="2:7" ht="14.25" customHeight="1" x14ac:dyDescent="0.2">
      <c r="B26" s="17" t="s">
        <v>39</v>
      </c>
      <c r="C26" s="18" t="s">
        <v>40</v>
      </c>
      <c r="D26" s="53">
        <f>D27+D51+D53+D52+D56+D57+D59+D60+D54+D55+D58</f>
        <v>15387.1</v>
      </c>
      <c r="E26" s="9"/>
      <c r="F26" s="9"/>
      <c r="G26" s="9"/>
    </row>
    <row r="27" spans="2:7" x14ac:dyDescent="0.2">
      <c r="B27" s="23" t="s">
        <v>41</v>
      </c>
      <c r="C27" s="24" t="s">
        <v>42</v>
      </c>
      <c r="D27" s="55">
        <f>D28+D29+D30+D31+D32+D33+D34+D35+D36+D37+D38+D39+D40+D41+D42+D43+D44+D45+D46+D48+D50+D47+D49</f>
        <v>3764.2</v>
      </c>
      <c r="E27" s="9"/>
      <c r="F27" s="9"/>
      <c r="G27" s="9"/>
    </row>
    <row r="28" spans="2:7" x14ac:dyDescent="0.2">
      <c r="B28" s="25" t="s">
        <v>43</v>
      </c>
      <c r="C28" s="18" t="s">
        <v>44</v>
      </c>
      <c r="D28" s="56">
        <v>1.6</v>
      </c>
      <c r="E28" s="9"/>
      <c r="F28" s="9"/>
      <c r="G28" s="9"/>
    </row>
    <row r="29" spans="2:7" ht="12.75" customHeight="1" x14ac:dyDescent="0.2">
      <c r="B29" s="25" t="s">
        <v>45</v>
      </c>
      <c r="C29" s="18" t="s">
        <v>46</v>
      </c>
      <c r="D29" s="56">
        <v>16.600000000000001</v>
      </c>
      <c r="E29" s="50"/>
      <c r="F29" s="9"/>
      <c r="G29" s="9"/>
    </row>
    <row r="30" spans="2:7" x14ac:dyDescent="0.2">
      <c r="B30" s="25" t="s">
        <v>47</v>
      </c>
      <c r="C30" s="18" t="s">
        <v>48</v>
      </c>
      <c r="D30" s="56">
        <v>26.7</v>
      </c>
      <c r="E30" s="9"/>
      <c r="F30" s="9"/>
      <c r="G30" s="9"/>
    </row>
    <row r="31" spans="2:7" x14ac:dyDescent="0.2">
      <c r="B31" s="25" t="s">
        <v>49</v>
      </c>
      <c r="C31" s="18" t="s">
        <v>50</v>
      </c>
      <c r="D31" s="53">
        <v>93.4</v>
      </c>
      <c r="E31" s="9"/>
      <c r="F31" s="9"/>
      <c r="G31" s="9"/>
    </row>
    <row r="32" spans="2:7" x14ac:dyDescent="0.2">
      <c r="B32" s="25" t="s">
        <v>51</v>
      </c>
      <c r="C32" s="18" t="s">
        <v>52</v>
      </c>
      <c r="D32" s="56">
        <v>8.5</v>
      </c>
      <c r="E32" s="9"/>
      <c r="F32" s="9"/>
      <c r="G32" s="9"/>
    </row>
    <row r="33" spans="2:7" x14ac:dyDescent="0.2">
      <c r="B33" s="25" t="s">
        <v>53</v>
      </c>
      <c r="C33" s="18" t="s">
        <v>54</v>
      </c>
      <c r="D33" s="56">
        <v>0.5</v>
      </c>
      <c r="E33" s="9"/>
      <c r="F33" s="9"/>
      <c r="G33" s="9"/>
    </row>
    <row r="34" spans="2:7" ht="24" x14ac:dyDescent="0.2">
      <c r="B34" s="25" t="s">
        <v>55</v>
      </c>
      <c r="C34" s="18" t="s">
        <v>56</v>
      </c>
      <c r="D34" s="53">
        <v>11</v>
      </c>
      <c r="E34" s="9"/>
      <c r="F34" s="9"/>
      <c r="G34" s="9"/>
    </row>
    <row r="35" spans="2:7" x14ac:dyDescent="0.2">
      <c r="B35" s="25" t="s">
        <v>57</v>
      </c>
      <c r="C35" s="18" t="s">
        <v>58</v>
      </c>
      <c r="D35" s="56">
        <v>0.60000000000000009</v>
      </c>
      <c r="E35" s="9"/>
      <c r="F35" s="9"/>
      <c r="G35" s="9"/>
    </row>
    <row r="36" spans="2:7" x14ac:dyDescent="0.2">
      <c r="B36" s="25" t="s">
        <v>59</v>
      </c>
      <c r="C36" s="18" t="s">
        <v>60</v>
      </c>
      <c r="D36" s="53">
        <v>16</v>
      </c>
      <c r="E36" s="9"/>
      <c r="F36" s="9"/>
      <c r="G36" s="9"/>
    </row>
    <row r="37" spans="2:7" x14ac:dyDescent="0.2">
      <c r="B37" s="25" t="s">
        <v>61</v>
      </c>
      <c r="C37" s="18" t="s">
        <v>62</v>
      </c>
      <c r="D37" s="53">
        <v>453</v>
      </c>
      <c r="E37" s="9"/>
      <c r="F37" s="9"/>
      <c r="G37" s="9"/>
    </row>
    <row r="38" spans="2:7" x14ac:dyDescent="0.2">
      <c r="B38" s="25" t="s">
        <v>63</v>
      </c>
      <c r="C38" s="18" t="s">
        <v>64</v>
      </c>
      <c r="D38" s="53">
        <v>4.8</v>
      </c>
      <c r="E38" s="9"/>
      <c r="F38" s="9"/>
      <c r="G38" s="9"/>
    </row>
    <row r="39" spans="2:7" x14ac:dyDescent="0.2">
      <c r="B39" s="25" t="s">
        <v>65</v>
      </c>
      <c r="C39" s="18" t="s">
        <v>66</v>
      </c>
      <c r="D39" s="56">
        <v>868.6</v>
      </c>
      <c r="E39" s="9"/>
      <c r="F39" s="9"/>
      <c r="G39" s="9"/>
    </row>
    <row r="40" spans="2:7" ht="12" customHeight="1" x14ac:dyDescent="0.2">
      <c r="B40" s="25" t="s">
        <v>67</v>
      </c>
      <c r="C40" s="18" t="s">
        <v>68</v>
      </c>
      <c r="D40" s="53">
        <v>25.1</v>
      </c>
      <c r="E40" s="9"/>
      <c r="F40" s="9"/>
      <c r="G40" s="9"/>
    </row>
    <row r="41" spans="2:7" x14ac:dyDescent="0.2">
      <c r="B41" s="25" t="s">
        <v>69</v>
      </c>
      <c r="C41" s="18" t="s">
        <v>70</v>
      </c>
      <c r="D41" s="53">
        <v>430.2</v>
      </c>
      <c r="E41" s="9"/>
      <c r="F41" s="9"/>
      <c r="G41" s="9"/>
    </row>
    <row r="42" spans="2:7" x14ac:dyDescent="0.2">
      <c r="B42" s="25" t="s">
        <v>71</v>
      </c>
      <c r="C42" s="18" t="s">
        <v>72</v>
      </c>
      <c r="D42" s="53">
        <v>953.2</v>
      </c>
      <c r="E42" s="9"/>
      <c r="F42" s="9"/>
      <c r="G42" s="9"/>
    </row>
    <row r="43" spans="2:7" x14ac:dyDescent="0.2">
      <c r="B43" s="25" t="s">
        <v>73</v>
      </c>
      <c r="C43" s="18" t="s">
        <v>74</v>
      </c>
      <c r="D43" s="53">
        <v>217.2</v>
      </c>
      <c r="E43" s="9"/>
      <c r="F43" s="9"/>
      <c r="G43" s="9"/>
    </row>
    <row r="44" spans="2:7" x14ac:dyDescent="0.2">
      <c r="B44" s="25" t="s">
        <v>75</v>
      </c>
      <c r="C44" s="18" t="s">
        <v>76</v>
      </c>
      <c r="D44" s="56">
        <v>27.8</v>
      </c>
      <c r="E44" s="9"/>
      <c r="F44" s="9"/>
      <c r="G44" s="9"/>
    </row>
    <row r="45" spans="2:7" x14ac:dyDescent="0.2">
      <c r="B45" s="25" t="s">
        <v>77</v>
      </c>
      <c r="C45" s="18" t="s">
        <v>78</v>
      </c>
      <c r="D45" s="53">
        <v>9.6</v>
      </c>
      <c r="E45" s="9"/>
      <c r="F45" s="9"/>
      <c r="G45" s="9"/>
    </row>
    <row r="46" spans="2:7" x14ac:dyDescent="0.2">
      <c r="B46" s="25" t="s">
        <v>79</v>
      </c>
      <c r="C46" s="18" t="s">
        <v>80</v>
      </c>
      <c r="D46" s="53">
        <v>8.1999999999999993</v>
      </c>
      <c r="E46" s="9"/>
      <c r="F46" s="9"/>
      <c r="G46" s="9"/>
    </row>
    <row r="47" spans="2:7" x14ac:dyDescent="0.2">
      <c r="B47" s="25" t="s">
        <v>81</v>
      </c>
      <c r="C47" s="18" t="s">
        <v>82</v>
      </c>
      <c r="D47" s="53">
        <v>204.5</v>
      </c>
      <c r="E47" s="9"/>
      <c r="F47" s="9"/>
      <c r="G47" s="9"/>
    </row>
    <row r="48" spans="2:7" x14ac:dyDescent="0.2">
      <c r="B48" s="25" t="s">
        <v>83</v>
      </c>
      <c r="C48" s="18" t="s">
        <v>152</v>
      </c>
      <c r="D48" s="56">
        <v>109.7</v>
      </c>
      <c r="E48" s="9"/>
      <c r="F48" s="9"/>
      <c r="G48" s="9"/>
    </row>
    <row r="49" spans="2:7" x14ac:dyDescent="0.2">
      <c r="B49" s="25" t="s">
        <v>84</v>
      </c>
      <c r="C49" s="26" t="s">
        <v>85</v>
      </c>
      <c r="D49" s="56">
        <v>46.1</v>
      </c>
      <c r="E49" s="9"/>
      <c r="F49" s="9"/>
      <c r="G49" s="9"/>
    </row>
    <row r="50" spans="2:7" x14ac:dyDescent="0.2">
      <c r="B50" s="25" t="s">
        <v>86</v>
      </c>
      <c r="C50" s="18" t="s">
        <v>87</v>
      </c>
      <c r="D50" s="56">
        <v>231.3</v>
      </c>
      <c r="E50" s="9"/>
      <c r="F50" s="9"/>
      <c r="G50" s="9"/>
    </row>
    <row r="51" spans="2:7" x14ac:dyDescent="0.2">
      <c r="B51" s="23" t="s">
        <v>88</v>
      </c>
      <c r="C51" s="24" t="s">
        <v>89</v>
      </c>
      <c r="D51" s="55">
        <v>7438.8</v>
      </c>
      <c r="E51" s="9"/>
      <c r="F51" s="9"/>
      <c r="G51" s="9"/>
    </row>
    <row r="52" spans="2:7" x14ac:dyDescent="0.2">
      <c r="B52" s="23" t="s">
        <v>90</v>
      </c>
      <c r="C52" s="24" t="s">
        <v>154</v>
      </c>
      <c r="D52" s="55">
        <v>14.4</v>
      </c>
      <c r="E52" s="9"/>
      <c r="F52" s="9"/>
      <c r="G52" s="9"/>
    </row>
    <row r="53" spans="2:7" x14ac:dyDescent="0.2">
      <c r="B53" s="23" t="s">
        <v>91</v>
      </c>
      <c r="C53" s="24" t="s">
        <v>93</v>
      </c>
      <c r="D53" s="57">
        <v>259.10000000000002</v>
      </c>
      <c r="E53" s="9"/>
      <c r="F53" s="9"/>
      <c r="G53" s="9"/>
    </row>
    <row r="54" spans="2:7" x14ac:dyDescent="0.2">
      <c r="B54" s="23" t="s">
        <v>92</v>
      </c>
      <c r="C54" s="24" t="s">
        <v>159</v>
      </c>
      <c r="D54" s="57">
        <v>15.9</v>
      </c>
      <c r="E54" s="9"/>
      <c r="F54" s="9"/>
      <c r="G54" s="9"/>
    </row>
    <row r="55" spans="2:7" x14ac:dyDescent="0.2">
      <c r="B55" s="23" t="s">
        <v>94</v>
      </c>
      <c r="C55" s="24" t="s">
        <v>161</v>
      </c>
      <c r="D55" s="57">
        <v>858</v>
      </c>
      <c r="E55" s="9"/>
      <c r="F55" s="9"/>
      <c r="G55" s="9"/>
    </row>
    <row r="56" spans="2:7" ht="14.25" customHeight="1" x14ac:dyDescent="0.2">
      <c r="B56" s="27" t="s">
        <v>157</v>
      </c>
      <c r="C56" s="28" t="s">
        <v>148</v>
      </c>
      <c r="D56" s="55">
        <v>7.2</v>
      </c>
      <c r="E56" s="9"/>
      <c r="F56" s="9"/>
      <c r="G56" s="9"/>
    </row>
    <row r="57" spans="2:7" ht="14.25" customHeight="1" x14ac:dyDescent="0.2">
      <c r="B57" s="27" t="s">
        <v>158</v>
      </c>
      <c r="C57" s="28" t="s">
        <v>153</v>
      </c>
      <c r="D57" s="55">
        <v>50</v>
      </c>
      <c r="E57" s="9"/>
      <c r="F57" s="9"/>
      <c r="G57" s="9"/>
    </row>
    <row r="58" spans="2:7" ht="26.25" customHeight="1" x14ac:dyDescent="0.2">
      <c r="B58" s="64" t="s">
        <v>160</v>
      </c>
      <c r="C58" s="63" t="s">
        <v>164</v>
      </c>
      <c r="D58" s="65">
        <v>42.6</v>
      </c>
      <c r="E58" s="9"/>
      <c r="F58" s="9"/>
      <c r="G58" s="9"/>
    </row>
    <row r="59" spans="2:7" ht="14.25" customHeight="1" x14ac:dyDescent="0.2">
      <c r="B59" s="27" t="s">
        <v>162</v>
      </c>
      <c r="C59" s="62" t="s">
        <v>155</v>
      </c>
      <c r="D59" s="55">
        <v>856.4</v>
      </c>
      <c r="E59" s="9"/>
      <c r="F59" s="9"/>
      <c r="G59" s="9"/>
    </row>
    <row r="60" spans="2:7" ht="14.25" customHeight="1" x14ac:dyDescent="0.2">
      <c r="B60" s="27" t="s">
        <v>163</v>
      </c>
      <c r="C60" s="62" t="s">
        <v>156</v>
      </c>
      <c r="D60" s="55">
        <v>2080.5</v>
      </c>
      <c r="E60" s="9"/>
      <c r="F60" s="9"/>
      <c r="G60" s="9"/>
    </row>
    <row r="61" spans="2:7" x14ac:dyDescent="0.2">
      <c r="B61" s="10" t="s">
        <v>95</v>
      </c>
      <c r="C61" s="11" t="s">
        <v>96</v>
      </c>
      <c r="D61" s="12">
        <f>D62+D68+D72+D76+D77</f>
        <v>1553</v>
      </c>
      <c r="E61" s="9"/>
      <c r="F61" s="9"/>
      <c r="G61" s="9"/>
    </row>
    <row r="62" spans="2:7" ht="14.25" customHeight="1" x14ac:dyDescent="0.2">
      <c r="B62" s="29" t="s">
        <v>97</v>
      </c>
      <c r="C62" s="30" t="s">
        <v>98</v>
      </c>
      <c r="D62" s="16">
        <f>D63+D64+D65</f>
        <v>160</v>
      </c>
      <c r="E62" s="9"/>
      <c r="F62" s="9"/>
      <c r="G62" s="9"/>
    </row>
    <row r="63" spans="2:7" ht="14.25" customHeight="1" x14ac:dyDescent="0.2">
      <c r="B63" s="31" t="s">
        <v>99</v>
      </c>
      <c r="C63" s="32" t="s">
        <v>100</v>
      </c>
      <c r="D63" s="53">
        <v>0</v>
      </c>
      <c r="E63" s="9"/>
      <c r="F63" s="9"/>
      <c r="G63" s="9"/>
    </row>
    <row r="64" spans="2:7" x14ac:dyDescent="0.2">
      <c r="B64" s="31" t="s">
        <v>101</v>
      </c>
      <c r="C64" s="32" t="s">
        <v>102</v>
      </c>
      <c r="D64" s="53">
        <v>60</v>
      </c>
      <c r="E64" s="9"/>
      <c r="F64" s="9"/>
      <c r="G64" s="9"/>
    </row>
    <row r="65" spans="2:7" x14ac:dyDescent="0.2">
      <c r="B65" s="31" t="s">
        <v>103</v>
      </c>
      <c r="C65" s="32" t="s">
        <v>104</v>
      </c>
      <c r="D65" s="53">
        <f>SUM(D66,D67)</f>
        <v>100</v>
      </c>
      <c r="E65" s="9"/>
      <c r="F65" s="9"/>
      <c r="G65" s="9"/>
    </row>
    <row r="66" spans="2:7" ht="15" customHeight="1" x14ac:dyDescent="0.2">
      <c r="B66" s="31" t="s">
        <v>105</v>
      </c>
      <c r="C66" s="32" t="s">
        <v>106</v>
      </c>
      <c r="D66" s="53">
        <v>35</v>
      </c>
      <c r="E66" s="9"/>
      <c r="F66" s="9"/>
      <c r="G66" s="9"/>
    </row>
    <row r="67" spans="2:7" ht="14.25" customHeight="1" x14ac:dyDescent="0.2">
      <c r="B67" s="31" t="s">
        <v>107</v>
      </c>
      <c r="C67" s="32" t="s">
        <v>108</v>
      </c>
      <c r="D67" s="53">
        <v>65</v>
      </c>
      <c r="E67" s="9"/>
      <c r="F67" s="9"/>
      <c r="G67" s="9"/>
    </row>
    <row r="68" spans="2:7" x14ac:dyDescent="0.2">
      <c r="B68" s="29" t="s">
        <v>109</v>
      </c>
      <c r="C68" s="30" t="s">
        <v>110</v>
      </c>
      <c r="D68" s="51">
        <f>D69+D71+D70</f>
        <v>663</v>
      </c>
      <c r="E68" s="9"/>
      <c r="F68" s="9"/>
      <c r="G68" s="9"/>
    </row>
    <row r="69" spans="2:7" ht="15.75" customHeight="1" x14ac:dyDescent="0.2">
      <c r="B69" s="17" t="s">
        <v>111</v>
      </c>
      <c r="C69" s="18" t="s">
        <v>112</v>
      </c>
      <c r="D69" s="53">
        <v>165</v>
      </c>
      <c r="E69" s="9"/>
      <c r="F69" s="9"/>
      <c r="G69" s="9"/>
    </row>
    <row r="70" spans="2:7" ht="15.75" customHeight="1" x14ac:dyDescent="0.2">
      <c r="B70" s="17" t="s">
        <v>113</v>
      </c>
      <c r="C70" s="18" t="s">
        <v>114</v>
      </c>
      <c r="D70" s="53">
        <v>88</v>
      </c>
      <c r="E70" s="9"/>
      <c r="F70" s="9"/>
      <c r="G70" s="9"/>
    </row>
    <row r="71" spans="2:7" ht="14.25" customHeight="1" x14ac:dyDescent="0.2">
      <c r="B71" s="17" t="s">
        <v>115</v>
      </c>
      <c r="C71" s="18" t="s">
        <v>116</v>
      </c>
      <c r="D71" s="53">
        <v>410</v>
      </c>
      <c r="E71" s="9"/>
      <c r="F71" s="9"/>
      <c r="G71" s="9"/>
    </row>
    <row r="72" spans="2:7" ht="14.25" customHeight="1" x14ac:dyDescent="0.2">
      <c r="B72" s="14" t="s">
        <v>117</v>
      </c>
      <c r="C72" s="15" t="s">
        <v>118</v>
      </c>
      <c r="D72" s="51">
        <f>SUM(D73,D74)</f>
        <v>728</v>
      </c>
      <c r="E72" s="9"/>
      <c r="F72" s="9"/>
      <c r="G72" s="9"/>
    </row>
    <row r="73" spans="2:7" ht="14.25" customHeight="1" x14ac:dyDescent="0.2">
      <c r="B73" s="17" t="s">
        <v>119</v>
      </c>
      <c r="C73" s="18" t="s">
        <v>120</v>
      </c>
      <c r="D73" s="53">
        <v>38</v>
      </c>
      <c r="E73" s="9"/>
      <c r="F73" s="9"/>
      <c r="G73" s="9"/>
    </row>
    <row r="74" spans="2:7" ht="14.25" customHeight="1" x14ac:dyDescent="0.2">
      <c r="B74" s="17" t="s">
        <v>121</v>
      </c>
      <c r="C74" s="18" t="s">
        <v>122</v>
      </c>
      <c r="D74" s="53">
        <v>690</v>
      </c>
      <c r="E74" s="9"/>
      <c r="F74" s="9"/>
      <c r="G74" s="9"/>
    </row>
    <row r="75" spans="2:7" ht="14.25" customHeight="1" x14ac:dyDescent="0.2">
      <c r="B75" s="17"/>
      <c r="C75" s="18" t="s">
        <v>123</v>
      </c>
      <c r="D75" s="53">
        <v>680</v>
      </c>
      <c r="E75" s="9"/>
      <c r="F75" s="9"/>
      <c r="G75" s="9"/>
    </row>
    <row r="76" spans="2:7" x14ac:dyDescent="0.2">
      <c r="B76" s="14" t="s">
        <v>124</v>
      </c>
      <c r="C76" s="15" t="s">
        <v>125</v>
      </c>
      <c r="D76" s="51">
        <v>1</v>
      </c>
      <c r="E76" s="9"/>
      <c r="F76" s="9"/>
      <c r="G76" s="9"/>
    </row>
    <row r="77" spans="2:7" ht="15.75" customHeight="1" x14ac:dyDescent="0.2">
      <c r="B77" s="14" t="s">
        <v>126</v>
      </c>
      <c r="C77" s="15" t="s">
        <v>127</v>
      </c>
      <c r="D77" s="51">
        <v>1</v>
      </c>
      <c r="E77" s="9"/>
      <c r="F77" s="9"/>
      <c r="G77" s="9"/>
    </row>
    <row r="78" spans="2:7" ht="15" customHeight="1" x14ac:dyDescent="0.2">
      <c r="B78" s="10" t="s">
        <v>128</v>
      </c>
      <c r="C78" s="33" t="s">
        <v>129</v>
      </c>
      <c r="D78" s="12">
        <f>D79</f>
        <v>24</v>
      </c>
      <c r="E78" s="9"/>
      <c r="F78" s="9"/>
      <c r="G78" s="9"/>
    </row>
    <row r="79" spans="2:7" x14ac:dyDescent="0.2">
      <c r="B79" s="14" t="s">
        <v>130</v>
      </c>
      <c r="C79" s="34" t="s">
        <v>131</v>
      </c>
      <c r="D79" s="58">
        <f>D80+D81</f>
        <v>24</v>
      </c>
      <c r="E79" s="9"/>
      <c r="F79" s="9"/>
      <c r="G79" s="9"/>
    </row>
    <row r="80" spans="2:7" x14ac:dyDescent="0.2">
      <c r="B80" s="17" t="s">
        <v>132</v>
      </c>
      <c r="C80" s="35" t="s">
        <v>133</v>
      </c>
      <c r="D80" s="59">
        <v>1</v>
      </c>
      <c r="E80" s="9"/>
      <c r="F80" s="9"/>
      <c r="G80" s="9"/>
    </row>
    <row r="81" spans="2:4" x14ac:dyDescent="0.2">
      <c r="B81" s="36" t="s">
        <v>134</v>
      </c>
      <c r="C81" s="37" t="s">
        <v>135</v>
      </c>
      <c r="D81" s="59">
        <v>23</v>
      </c>
    </row>
    <row r="82" spans="2:4" ht="13.5" thickBot="1" x14ac:dyDescent="0.25">
      <c r="B82" s="48" t="s">
        <v>149</v>
      </c>
      <c r="C82" s="49" t="s">
        <v>150</v>
      </c>
      <c r="D82" s="52">
        <v>307.39999999999998</v>
      </c>
    </row>
    <row r="83" spans="2:4" ht="13.5" thickBot="1" x14ac:dyDescent="0.25">
      <c r="B83" s="38"/>
      <c r="C83" s="39" t="s">
        <v>136</v>
      </c>
      <c r="D83" s="40">
        <f>D8+D21+D61+D78+D82</f>
        <v>42835.1</v>
      </c>
    </row>
    <row r="84" spans="2:4" ht="13.5" thickBot="1" x14ac:dyDescent="0.25">
      <c r="B84" s="38"/>
      <c r="C84" s="41" t="s">
        <v>137</v>
      </c>
      <c r="D84" s="40"/>
    </row>
    <row r="85" spans="2:4" x14ac:dyDescent="0.2">
      <c r="B85" s="42" t="s">
        <v>138</v>
      </c>
      <c r="C85" s="37" t="s">
        <v>139</v>
      </c>
      <c r="D85" s="60">
        <v>88.8</v>
      </c>
    </row>
    <row r="86" spans="2:4" x14ac:dyDescent="0.2">
      <c r="B86" s="36" t="s">
        <v>140</v>
      </c>
      <c r="C86" s="37" t="s">
        <v>141</v>
      </c>
      <c r="D86" s="53">
        <v>15.7</v>
      </c>
    </row>
    <row r="87" spans="2:4" x14ac:dyDescent="0.2">
      <c r="B87" s="36" t="s">
        <v>142</v>
      </c>
      <c r="C87" s="37" t="s">
        <v>143</v>
      </c>
      <c r="D87" s="53">
        <v>191.9</v>
      </c>
    </row>
    <row r="88" spans="2:4" ht="13.5" thickBot="1" x14ac:dyDescent="0.25">
      <c r="B88" s="43" t="s">
        <v>144</v>
      </c>
      <c r="C88" s="44" t="s">
        <v>145</v>
      </c>
      <c r="D88" s="61">
        <v>2093.5</v>
      </c>
    </row>
    <row r="89" spans="2:4" ht="13.5" thickBot="1" x14ac:dyDescent="0.25">
      <c r="B89" s="38"/>
      <c r="C89" s="41" t="s">
        <v>146</v>
      </c>
      <c r="D89" s="45">
        <f>SUM(D85:D88)</f>
        <v>2389.9</v>
      </c>
    </row>
    <row r="90" spans="2:4" ht="16.5" customHeight="1" thickBot="1" x14ac:dyDescent="0.25">
      <c r="B90" s="46"/>
      <c r="C90" s="39" t="s">
        <v>147</v>
      </c>
      <c r="D90" s="40">
        <f>D83+D89</f>
        <v>45225</v>
      </c>
    </row>
    <row r="92" spans="2:4" x14ac:dyDescent="0.2">
      <c r="C92" s="47"/>
    </row>
  </sheetData>
  <sheetProtection selectLockedCells="1" selectUnlockedCells="1"/>
  <mergeCells count="2">
    <mergeCell ref="C2:D2"/>
    <mergeCell ref="B4:D4"/>
  </mergeCells>
  <pageMargins left="0.6694444444444444" right="0.19652777777777777" top="0.2361111111111111" bottom="0.2361111111111111" header="0.51180555555555551" footer="0.51180555555555551"/>
  <pageSetup paperSize="9" scale="96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2020-04-29T12:46:15Z</cp:lastPrinted>
  <dcterms:created xsi:type="dcterms:W3CDTF">2019-02-14T11:37:44Z</dcterms:created>
  <dcterms:modified xsi:type="dcterms:W3CDTF">2020-05-15T10:52:18Z</dcterms:modified>
</cp:coreProperties>
</file>