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dvyga.Balciene\Desktop\202-05-28 sprend\"/>
    </mc:Choice>
  </mc:AlternateContent>
  <bookViews>
    <workbookView xWindow="0" yWindow="0" windowWidth="24915" windowHeight="12360"/>
  </bookViews>
  <sheets>
    <sheet name="Suvestinė" sheetId="7" r:id="rId1"/>
    <sheet name="savaitgalį, naktį, per šventes" sheetId="6" r:id="rId2"/>
    <sheet name="po darbo valandų" sheetId="5" r:id="rId3"/>
    <sheet name="darbo dienomis" sheetId="1" r:id="rId4"/>
  </sheets>
  <definedNames>
    <definedName name="_xlnm.Print_Area" localSheetId="3">'darbo dienomis'!$A$1:$F$119</definedName>
    <definedName name="_xlnm.Print_Area" localSheetId="2">'po darbo valandų'!$A$1:$G$103</definedName>
    <definedName name="_xlnm.Print_Area" localSheetId="1">'savaitgalį, naktį, per šventes'!$A$1:$G$103</definedName>
    <definedName name="_xlnm.Print_Titles" localSheetId="3">'darbo dienomis'!$4:$4</definedName>
    <definedName name="_xlnm.Print_Titles" localSheetId="2">'po darbo valandų'!$4:$4</definedName>
    <definedName name="_xlnm.Print_Titles" localSheetId="1">'savaitgalį, naktį, per šventes'!$4:$4</definedName>
  </definedNames>
  <calcPr calcId="152511"/>
</workbook>
</file>

<file path=xl/calcChain.xml><?xml version="1.0" encoding="utf-8"?>
<calcChain xmlns="http://schemas.openxmlformats.org/spreadsheetml/2006/main">
  <c r="D40" i="7" l="1"/>
  <c r="D39" i="7"/>
  <c r="D38" i="7"/>
  <c r="D37" i="7"/>
  <c r="D36" i="7"/>
  <c r="D35" i="7"/>
  <c r="D34" i="7"/>
  <c r="D33" i="7"/>
  <c r="D32" i="7"/>
  <c r="D31" i="7"/>
  <c r="D29" i="7"/>
  <c r="D28" i="7"/>
  <c r="D27" i="7"/>
  <c r="D26" i="7"/>
  <c r="D25" i="7"/>
  <c r="D24" i="7"/>
  <c r="D23" i="7"/>
  <c r="D22" i="7"/>
  <c r="D21" i="7"/>
  <c r="D20" i="7"/>
  <c r="D16" i="7"/>
  <c r="D15" i="7"/>
  <c r="D14" i="7"/>
  <c r="D13" i="7"/>
  <c r="D12" i="7"/>
  <c r="D11" i="7"/>
  <c r="D10" i="7"/>
  <c r="D9" i="7"/>
  <c r="D8" i="7"/>
  <c r="D7" i="7"/>
  <c r="D18" i="7" l="1"/>
  <c r="D17" i="7"/>
  <c r="B9" i="7"/>
  <c r="B11" i="7"/>
  <c r="B10" i="7"/>
  <c r="B8" i="7"/>
  <c r="B7" i="7"/>
  <c r="G89" i="6" l="1"/>
  <c r="G88" i="6"/>
  <c r="G91" i="6" s="1"/>
  <c r="G93" i="6" s="1"/>
  <c r="G80" i="6"/>
  <c r="G79" i="6"/>
  <c r="G71" i="6"/>
  <c r="G70" i="6"/>
  <c r="G62" i="6"/>
  <c r="G61" i="6"/>
  <c r="G64" i="6" s="1"/>
  <c r="G53" i="6"/>
  <c r="G52" i="6"/>
  <c r="G44" i="6"/>
  <c r="G43" i="6"/>
  <c r="G35" i="6"/>
  <c r="G34" i="6"/>
  <c r="G26" i="6"/>
  <c r="G25" i="6"/>
  <c r="G28" i="6" s="1"/>
  <c r="G17" i="6"/>
  <c r="G16" i="6"/>
  <c r="G8" i="6"/>
  <c r="G7" i="6"/>
  <c r="G88" i="5"/>
  <c r="G91" i="5" s="1"/>
  <c r="G79" i="5"/>
  <c r="G82" i="5" s="1"/>
  <c r="G84" i="5" s="1"/>
  <c r="G70" i="5"/>
  <c r="G61" i="5"/>
  <c r="G52" i="5"/>
  <c r="G55" i="5" s="1"/>
  <c r="G43" i="5"/>
  <c r="G46" i="5" s="1"/>
  <c r="G48" i="5" s="1"/>
  <c r="G34" i="5"/>
  <c r="G25" i="5"/>
  <c r="G16" i="5"/>
  <c r="G19" i="5" s="1"/>
  <c r="G7" i="5"/>
  <c r="G10" i="5" s="1"/>
  <c r="G12" i="5" s="1"/>
  <c r="G89" i="5"/>
  <c r="G80" i="5"/>
  <c r="G81" i="5" s="1"/>
  <c r="G72" i="5"/>
  <c r="G71" i="5"/>
  <c r="G62" i="5"/>
  <c r="G53" i="5"/>
  <c r="G44" i="5"/>
  <c r="G35" i="5"/>
  <c r="G28" i="5"/>
  <c r="G29" i="5" s="1"/>
  <c r="G26" i="5"/>
  <c r="G17" i="5"/>
  <c r="G8" i="5"/>
  <c r="G9" i="6" l="1"/>
  <c r="G45" i="6"/>
  <c r="G81" i="6"/>
  <c r="G36" i="5"/>
  <c r="G30" i="5"/>
  <c r="G18" i="6"/>
  <c r="G19" i="6"/>
  <c r="G21" i="6" s="1"/>
  <c r="G90" i="6"/>
  <c r="G92" i="6"/>
  <c r="G56" i="6"/>
  <c r="G54" i="6"/>
  <c r="G58" i="6" s="1"/>
  <c r="G55" i="6"/>
  <c r="G57" i="6" s="1"/>
  <c r="G10" i="6"/>
  <c r="G12" i="6" s="1"/>
  <c r="G30" i="6"/>
  <c r="G36" i="6"/>
  <c r="G46" i="6"/>
  <c r="G48" i="6" s="1"/>
  <c r="G66" i="6"/>
  <c r="G72" i="6"/>
  <c r="G82" i="6"/>
  <c r="G84" i="6" s="1"/>
  <c r="G29" i="6"/>
  <c r="G65" i="6"/>
  <c r="G27" i="6"/>
  <c r="G37" i="6"/>
  <c r="G39" i="6" s="1"/>
  <c r="G63" i="6"/>
  <c r="G73" i="6"/>
  <c r="G75" i="6" s="1"/>
  <c r="G64" i="5"/>
  <c r="G66" i="5" s="1"/>
  <c r="G45" i="5"/>
  <c r="G9" i="5"/>
  <c r="G11" i="5"/>
  <c r="G13" i="5" s="1"/>
  <c r="G21" i="5"/>
  <c r="G27" i="5"/>
  <c r="G31" i="5" s="1"/>
  <c r="G37" i="5"/>
  <c r="G38" i="5" s="1"/>
  <c r="G47" i="5"/>
  <c r="G49" i="5" s="1"/>
  <c r="G57" i="5"/>
  <c r="G63" i="5"/>
  <c r="G73" i="5"/>
  <c r="G75" i="5" s="1"/>
  <c r="G83" i="5"/>
  <c r="G85" i="5" s="1"/>
  <c r="G93" i="5"/>
  <c r="G20" i="5"/>
  <c r="G92" i="5"/>
  <c r="G54" i="5"/>
  <c r="G74" i="5"/>
  <c r="G90" i="5"/>
  <c r="G56" i="5"/>
  <c r="G18" i="5"/>
  <c r="F8" i="1"/>
  <c r="F7" i="1"/>
  <c r="F9" i="1" s="1"/>
  <c r="F17" i="1"/>
  <c r="F16" i="1"/>
  <c r="F26" i="1"/>
  <c r="F25" i="1"/>
  <c r="F27" i="1" s="1"/>
  <c r="F35" i="1"/>
  <c r="F34" i="1"/>
  <c r="F44" i="1"/>
  <c r="F43" i="1"/>
  <c r="F45" i="1" s="1"/>
  <c r="F53" i="1"/>
  <c r="F52" i="1"/>
  <c r="F62" i="1"/>
  <c r="F61" i="1"/>
  <c r="F63" i="1" s="1"/>
  <c r="F71" i="1"/>
  <c r="F70" i="1"/>
  <c r="F80" i="1"/>
  <c r="F79" i="1"/>
  <c r="F81" i="1" s="1"/>
  <c r="F91" i="1"/>
  <c r="F89" i="1"/>
  <c r="F88" i="1"/>
  <c r="F92" i="1" s="1"/>
  <c r="F107" i="1"/>
  <c r="F106" i="1"/>
  <c r="F108" i="1" s="1"/>
  <c r="F98" i="1"/>
  <c r="F97" i="1"/>
  <c r="F100" i="1" s="1"/>
  <c r="G20" i="6" l="1"/>
  <c r="G22" i="6" s="1"/>
  <c r="G94" i="6"/>
  <c r="G31" i="6"/>
  <c r="G38" i="6"/>
  <c r="G40" i="6" s="1"/>
  <c r="G74" i="6"/>
  <c r="G76" i="6" s="1"/>
  <c r="G67" i="6"/>
  <c r="G83" i="6"/>
  <c r="G85" i="6" s="1"/>
  <c r="G11" i="6"/>
  <c r="G13" i="6" s="1"/>
  <c r="G47" i="6"/>
  <c r="G49" i="6" s="1"/>
  <c r="G65" i="5"/>
  <c r="G67" i="5" s="1"/>
  <c r="G22" i="5"/>
  <c r="G39" i="5"/>
  <c r="G40" i="5" s="1"/>
  <c r="G58" i="5"/>
  <c r="G76" i="5"/>
  <c r="G94" i="5"/>
  <c r="F93" i="1"/>
  <c r="F72" i="1"/>
  <c r="F54" i="1"/>
  <c r="F36" i="1"/>
  <c r="F18" i="1"/>
  <c r="F99" i="1"/>
  <c r="F90" i="1"/>
  <c r="F10" i="1"/>
  <c r="F19" i="1"/>
  <c r="F21" i="1" s="1"/>
  <c r="F28" i="1"/>
  <c r="F37" i="1"/>
  <c r="F46" i="1"/>
  <c r="F55" i="1"/>
  <c r="F57" i="1" s="1"/>
  <c r="F64" i="1"/>
  <c r="F73" i="1"/>
  <c r="F75" i="1" s="1"/>
  <c r="F82" i="1"/>
  <c r="F84" i="1" s="1"/>
  <c r="F102" i="1"/>
  <c r="F94" i="1"/>
  <c r="F101" i="1"/>
  <c r="F110" i="1"/>
  <c r="F74" i="1" l="1"/>
  <c r="F76" i="1" s="1"/>
  <c r="F66" i="1"/>
  <c r="F56" i="1"/>
  <c r="F58" i="1" s="1"/>
  <c r="F103" i="1"/>
  <c r="F83" i="1"/>
  <c r="F85" i="1" s="1"/>
  <c r="F65" i="1"/>
  <c r="F67" i="1" s="1"/>
  <c r="F20" i="1"/>
  <c r="F22" i="1" s="1"/>
  <c r="F12" i="1"/>
  <c r="F11" i="1"/>
  <c r="F13" i="1" s="1"/>
  <c r="F30" i="1"/>
  <c r="F29" i="1"/>
  <c r="F31" i="1" s="1"/>
  <c r="F39" i="1"/>
  <c r="F38" i="1"/>
  <c r="F48" i="1"/>
  <c r="F47" i="1"/>
  <c r="F49" i="1" s="1"/>
  <c r="F109" i="1"/>
  <c r="F111" i="1" s="1"/>
  <c r="F40" i="1" l="1"/>
</calcChain>
</file>

<file path=xl/sharedStrings.xml><?xml version="1.0" encoding="utf-8"?>
<sst xmlns="http://schemas.openxmlformats.org/spreadsheetml/2006/main" count="423" uniqueCount="96">
  <si>
    <t>Kiekis</t>
  </si>
  <si>
    <t>val.</t>
  </si>
  <si>
    <t>žm.val.</t>
  </si>
  <si>
    <t>km</t>
  </si>
  <si>
    <t>Transportas</t>
  </si>
  <si>
    <t>Opel Combo</t>
  </si>
  <si>
    <t xml:space="preserve"> Transportas</t>
  </si>
  <si>
    <t xml:space="preserve">  Transportas</t>
  </si>
  <si>
    <t>Papildomas darbo užmokestis  17.00%</t>
  </si>
  <si>
    <t>Pridėtinės išlaidos  40.00%</t>
  </si>
  <si>
    <t>Soc.draudimo išlaidos   1.77%</t>
  </si>
  <si>
    <t>Mato vnt</t>
  </si>
  <si>
    <t>VW Caddy (valst.Nr.HGJ - 0,28 Eur/km)</t>
  </si>
  <si>
    <t>VW Transporter (valst.Nr.HDA 612 - 0,30 Eur/km)</t>
  </si>
  <si>
    <t>Bendra kaina  Eur (be PVM)          Iš viso</t>
  </si>
  <si>
    <r>
      <t xml:space="preserve">Transporto kainos  vidurkis </t>
    </r>
    <r>
      <rPr>
        <b/>
        <sz val="12"/>
        <rFont val="Times New Roman"/>
        <family val="1"/>
        <charset val="186"/>
      </rPr>
      <t>0,29 Eur/km:</t>
    </r>
  </si>
  <si>
    <r>
      <t xml:space="preserve">Atstumų vidurkis iki objektų Panevėžio r. apskaičiuotas </t>
    </r>
    <r>
      <rPr>
        <b/>
        <sz val="12"/>
        <rFont val="Times New Roman"/>
        <family val="1"/>
        <charset val="186"/>
      </rPr>
      <t>42 km</t>
    </r>
  </si>
  <si>
    <t>__________</t>
  </si>
  <si>
    <t>Santechninių darbų kainų apskaičiavimas, kada  paslauga  suteikta  darbo dienomis</t>
  </si>
  <si>
    <t>Darbų ir išlaidų pavadinimas</t>
  </si>
  <si>
    <t>Vandens čiaupų pakeitimas</t>
  </si>
  <si>
    <t>Vandentiekio žarnelės pakeitimas</t>
  </si>
  <si>
    <t>Įstaigos darbuotojo nuvykimas į objektą darbų kainai įvertinti</t>
  </si>
  <si>
    <t>Sąmatos - pasiūlymo parengimas</t>
  </si>
  <si>
    <t xml:space="preserve">R19-21 Vandens čiaupų keitimas, kai jų skersmuo iki 20 mm </t>
  </si>
  <si>
    <t>R19-22 Vandens čiaupų keitimas, kai jų skersmuo iki 32 mm</t>
  </si>
  <si>
    <t>R19-28 Maišytuvų be dušo įrangos keitimas</t>
  </si>
  <si>
    <t>Maišytuvų  pakeitimas</t>
  </si>
  <si>
    <t>R19-35 Ketinių vidaus kanalizacijos 100 mm skersmens vamzdynų ardymas</t>
  </si>
  <si>
    <t>Ketinių vidaus kanalizacijos vamzdynų  išardymas</t>
  </si>
  <si>
    <t>R19-57 Klozeto indo "kompakt" tipo su tiesiogiai sujungtu bakeliu keitimas</t>
  </si>
  <si>
    <t>Klozeto indo su tiesiogiai sujungtu bakeliu pakeitimas</t>
  </si>
  <si>
    <t>Įstaigos darbuotojo nuvykimas į objektą darbų kainos įvertinimui ( vid.d.užm. 5,49 Eur/val.)</t>
  </si>
  <si>
    <t>Sąmatos parengimas                                       (vid.d.užm.4,70 Eur/val.)</t>
  </si>
  <si>
    <t>Iš viso</t>
  </si>
  <si>
    <t>m</t>
  </si>
  <si>
    <t>D.užm. Eur/m, Eur/val.,    Eur/km</t>
  </si>
  <si>
    <t>Kanalizacijos tinklo valymas, kai vamzdžių skersmuo 100 mm</t>
  </si>
  <si>
    <t>Pastato kanalizacijos atkimšimas, kada atstumas iki objekto yra iki 10 km į vieną pusę</t>
  </si>
  <si>
    <t>Pastato kanalizacijos atkimšimas, kada atstumas iki objekto yra iki 40 km į vieną pusę</t>
  </si>
  <si>
    <t>Pastato kanalizacijos atkimšimas, kada atstumas iki objekto yra iki 30 km į vieną pusę</t>
  </si>
  <si>
    <t>Pastato kanalizacijos atkimšimas, kada atstumas iki objekto yra iki 20 km į vieną pusę</t>
  </si>
  <si>
    <t>Pastato kanalizacijos atkimšimas, kada atstumas iki objekto yra iki 50 km į vieną pusę</t>
  </si>
  <si>
    <t>Santechninių darbų kainų apskaičiavimas, kada  paslauga  suteikta  po darbo valandų</t>
  </si>
  <si>
    <t>Mato vnt.</t>
  </si>
  <si>
    <t>Koefi-cientas</t>
  </si>
  <si>
    <t xml:space="preserve">                                                                                          </t>
  </si>
  <si>
    <t>ATLYGINTINŲ PASLAUGŲ  KAINOS</t>
  </si>
  <si>
    <t>(be PVM)</t>
  </si>
  <si>
    <t>Eil. Nr.</t>
  </si>
  <si>
    <t>Paslaugos  pavadinimas</t>
  </si>
  <si>
    <t>Kaina Eur  (be PVM)</t>
  </si>
  <si>
    <t>Paslaugų kainos, kada  paslauga suteikiama  darbo dienomis</t>
  </si>
  <si>
    <t>1.</t>
  </si>
  <si>
    <t>1 kartas</t>
  </si>
  <si>
    <t>2.</t>
  </si>
  <si>
    <t>3.</t>
  </si>
  <si>
    <t>4.</t>
  </si>
  <si>
    <t>5.</t>
  </si>
  <si>
    <t>6.</t>
  </si>
  <si>
    <t>vnt.</t>
  </si>
  <si>
    <t>7.</t>
  </si>
  <si>
    <t>Vandens čiaupų  pakeitimas</t>
  </si>
  <si>
    <t>8.</t>
  </si>
  <si>
    <t>Maišytuvų pakeitimas</t>
  </si>
  <si>
    <t>9.</t>
  </si>
  <si>
    <t xml:space="preserve"> m</t>
  </si>
  <si>
    <t>10.</t>
  </si>
  <si>
    <t>11.</t>
  </si>
  <si>
    <t>12.</t>
  </si>
  <si>
    <t>Sąmatos-pasiūlymo parengimas</t>
  </si>
  <si>
    <t>Paslaugų kainos, kada paslauga  suteikiama  darbo dienomis po darbo valandų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</si>
  <si>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</si>
  <si>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</si>
  <si>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</si>
  <si>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</si>
  <si>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</si>
  <si>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</si>
  <si>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</si>
  <si>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</si>
  <si>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</si>
  <si>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</si>
  <si>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</si>
  <si>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</si>
  <si>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</si>
  <si>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</si>
  <si>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</si>
  <si>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</si>
  <si>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</si>
  <si>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</si>
  <si>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</si>
  <si>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Ketinių vidaus kanalizacijos vamzdynų išardymas</t>
  </si>
  <si>
    <t>32.</t>
  </si>
  <si>
    <t>_______________</t>
  </si>
  <si>
    <t>Santechninių darbų kainų apskaičiavimas, kada  paslauga  suteikta  išeiginę, šventinę dieną ar nakties metu</t>
  </si>
  <si>
    <t>Paslaugų kainos, kada paslauga  suteikiama  išeiginėmis ar švenčių  dienomis arba nakties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</si>
</sst>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?0.0?;\-?????0.0?;?"/>
    <numFmt numFmtId="165" formatCode="?????0.0??;\-????0.0??;?"/>
    <numFmt numFmtId="166" formatCode="??????0.0?????;\-?????0.0?????;?"/>
    <numFmt numFmtId="167" formatCode="?????????0;\-????????0;?"/>
    <numFmt numFmtId="168" formatCode="??????????0;\-?????????0;?"/>
    <numFmt numFmtId="169" formatCode="0.00;[Red]0.00"/>
    <numFmt numFmtId="170" formatCode="?????0.0?????;\-????0.0?????;?"/>
  </numFmts>
  <fonts count="6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168" fontId="1" fillId="0" borderId="0" xfId="0" applyNumberFormat="1" applyFont="1" applyBorder="1" applyAlignment="1">
      <alignment horizontal="right" vertical="top" wrapText="1"/>
    </xf>
    <xf numFmtId="166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166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165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 wrapText="1"/>
    </xf>
    <xf numFmtId="167" fontId="1" fillId="0" borderId="0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165" fontId="2" fillId="0" borderId="0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center" vertical="top" wrapText="1"/>
    </xf>
    <xf numFmtId="169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top" wrapText="1"/>
    </xf>
    <xf numFmtId="169" fontId="1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170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left" vertical="top" wrapText="1" shrinkToFit="1"/>
    </xf>
    <xf numFmtId="0" fontId="1" fillId="3" borderId="16" xfId="0" applyFont="1" applyFill="1" applyBorder="1" applyAlignment="1">
      <alignment horizontal="left" vertical="top" wrapText="1" shrinkToFit="1"/>
    </xf>
    <xf numFmtId="0" fontId="1" fillId="3" borderId="13" xfId="0" applyFont="1" applyFill="1" applyBorder="1" applyAlignment="1">
      <alignment horizontal="left" vertical="top" wrapText="1" shrinkToFit="1"/>
    </xf>
    <xf numFmtId="49" fontId="2" fillId="3" borderId="12" xfId="0" applyNumberFormat="1" applyFont="1" applyFill="1" applyBorder="1" applyAlignment="1">
      <alignment horizontal="left" vertical="top" wrapText="1"/>
    </xf>
    <xf numFmtId="49" fontId="2" fillId="3" borderId="16" xfId="0" applyNumberFormat="1" applyFont="1" applyFill="1" applyBorder="1" applyAlignment="1">
      <alignment horizontal="left" vertical="top" wrapText="1"/>
    </xf>
    <xf numFmtId="49" fontId="2" fillId="3" borderId="1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 wrapText="1" shrinkToFit="1"/>
    </xf>
    <xf numFmtId="0" fontId="2" fillId="3" borderId="13" xfId="0" applyFont="1" applyFill="1" applyBorder="1" applyAlignment="1">
      <alignment horizontal="left" vertical="top" wrapText="1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E22" sqref="E22"/>
    </sheetView>
  </sheetViews>
  <sheetFormatPr defaultRowHeight="12.75" x14ac:dyDescent="0.2"/>
  <cols>
    <col min="1" max="1" width="3.85546875" customWidth="1"/>
    <col min="2" max="2" width="76.42578125" customWidth="1"/>
    <col min="3" max="3" width="7.7109375" customWidth="1"/>
    <col min="4" max="4" width="6.85546875" customWidth="1"/>
  </cols>
  <sheetData>
    <row r="1" spans="1:4" ht="15.75" x14ac:dyDescent="0.2">
      <c r="A1" s="56" t="s">
        <v>46</v>
      </c>
    </row>
    <row r="2" spans="1:4" ht="15.75" x14ac:dyDescent="0.2">
      <c r="B2" s="57" t="s">
        <v>47</v>
      </c>
    </row>
    <row r="3" spans="1:4" ht="15.75" x14ac:dyDescent="0.2">
      <c r="B3" s="57" t="s">
        <v>48</v>
      </c>
    </row>
    <row r="4" spans="1:4" ht="16.5" thickBot="1" x14ac:dyDescent="0.25">
      <c r="A4" s="57"/>
    </row>
    <row r="5" spans="1:4" ht="63.75" thickBot="1" x14ac:dyDescent="0.25">
      <c r="A5" s="58" t="s">
        <v>49</v>
      </c>
      <c r="B5" s="59" t="s">
        <v>50</v>
      </c>
      <c r="C5" s="59" t="s">
        <v>44</v>
      </c>
      <c r="D5" s="59" t="s">
        <v>51</v>
      </c>
    </row>
    <row r="6" spans="1:4" ht="16.5" thickBot="1" x14ac:dyDescent="0.25">
      <c r="A6" s="65" t="s">
        <v>52</v>
      </c>
      <c r="B6" s="66"/>
      <c r="C6" s="66"/>
      <c r="D6" s="67"/>
    </row>
    <row r="7" spans="1:4" ht="32.25" thickBot="1" x14ac:dyDescent="0.25">
      <c r="A7" s="60" t="s">
        <v>53</v>
      </c>
      <c r="B7" s="63" t="str">
        <f>'darbo dienomis'!B6:F6</f>
        <v>Pastato kanalizacijos atkimšimas, kada atstumas iki objekto yra iki 10 km į vieną pusę</v>
      </c>
      <c r="C7" s="62" t="s">
        <v>54</v>
      </c>
      <c r="D7" s="64">
        <f>'darbo dienomis'!$F$13</f>
        <v>29.689999999999998</v>
      </c>
    </row>
    <row r="8" spans="1:4" ht="32.25" thickBot="1" x14ac:dyDescent="0.25">
      <c r="A8" s="60" t="s">
        <v>55</v>
      </c>
      <c r="B8" s="63" t="str">
        <f>'darbo dienomis'!B15:F15</f>
        <v>Pastato kanalizacijos atkimšimas, kada atstumas iki objekto yra iki 20 km į vieną pusę</v>
      </c>
      <c r="C8" s="62" t="s">
        <v>54</v>
      </c>
      <c r="D8" s="64">
        <f>'darbo dienomis'!$F$22</f>
        <v>35.49</v>
      </c>
    </row>
    <row r="9" spans="1:4" ht="32.25" thickBot="1" x14ac:dyDescent="0.25">
      <c r="A9" s="60" t="s">
        <v>56</v>
      </c>
      <c r="B9" s="63" t="str">
        <f>'darbo dienomis'!B24:F24</f>
        <v>Pastato kanalizacijos atkimšimas, kada atstumas iki objekto yra iki 30 km į vieną pusę</v>
      </c>
      <c r="C9" s="62" t="s">
        <v>54</v>
      </c>
      <c r="D9" s="64">
        <f>'darbo dienomis'!$F$31</f>
        <v>41.29</v>
      </c>
    </row>
    <row r="10" spans="1:4" ht="32.25" thickBot="1" x14ac:dyDescent="0.25">
      <c r="A10" s="60" t="s">
        <v>57</v>
      </c>
      <c r="B10" s="63" t="str">
        <f>'darbo dienomis'!B33:F33</f>
        <v>Pastato kanalizacijos atkimšimas, kada atstumas iki objekto yra iki 40 km į vieną pusę</v>
      </c>
      <c r="C10" s="62" t="s">
        <v>54</v>
      </c>
      <c r="D10" s="64">
        <f>'darbo dienomis'!$F$40</f>
        <v>47.09</v>
      </c>
    </row>
    <row r="11" spans="1:4" ht="32.25" thickBot="1" x14ac:dyDescent="0.25">
      <c r="A11" s="60" t="s">
        <v>58</v>
      </c>
      <c r="B11" s="63" t="str">
        <f>'darbo dienomis'!B42:F42</f>
        <v>Pastato kanalizacijos atkimšimas, kada atstumas iki objekto yra iki 50 km į vieną pusę</v>
      </c>
      <c r="C11" s="62" t="s">
        <v>54</v>
      </c>
      <c r="D11" s="64">
        <f>'darbo dienomis'!$F$49</f>
        <v>52.89</v>
      </c>
    </row>
    <row r="12" spans="1:4" ht="16.5" thickBot="1" x14ac:dyDescent="0.25">
      <c r="A12" s="60" t="s">
        <v>59</v>
      </c>
      <c r="B12" s="61" t="s">
        <v>21</v>
      </c>
      <c r="C12" s="62" t="s">
        <v>60</v>
      </c>
      <c r="D12" s="64">
        <f>'darbo dienomis'!$F$58</f>
        <v>21.92</v>
      </c>
    </row>
    <row r="13" spans="1:4" ht="16.5" thickBot="1" x14ac:dyDescent="0.25">
      <c r="A13" s="60" t="s">
        <v>61</v>
      </c>
      <c r="B13" s="61" t="s">
        <v>62</v>
      </c>
      <c r="C13" s="62" t="s">
        <v>60</v>
      </c>
      <c r="D13" s="64">
        <f>'darbo dienomis'!$F$67</f>
        <v>24.830000000000002</v>
      </c>
    </row>
    <row r="14" spans="1:4" ht="16.5" thickBot="1" x14ac:dyDescent="0.25">
      <c r="A14" s="60" t="s">
        <v>63</v>
      </c>
      <c r="B14" s="61" t="s">
        <v>64</v>
      </c>
      <c r="C14" s="62" t="s">
        <v>60</v>
      </c>
      <c r="D14" s="64">
        <f>'darbo dienomis'!$F$76</f>
        <v>33.550000000000004</v>
      </c>
    </row>
    <row r="15" spans="1:4" ht="16.5" thickBot="1" x14ac:dyDescent="0.25">
      <c r="A15" s="60" t="s">
        <v>65</v>
      </c>
      <c r="B15" s="61" t="s">
        <v>29</v>
      </c>
      <c r="C15" s="62" t="s">
        <v>66</v>
      </c>
      <c r="D15" s="64">
        <f>'darbo dienomis'!$F$85</f>
        <v>23.869999999999997</v>
      </c>
    </row>
    <row r="16" spans="1:4" ht="16.5" thickBot="1" x14ac:dyDescent="0.25">
      <c r="A16" s="60" t="s">
        <v>67</v>
      </c>
      <c r="B16" s="61" t="s">
        <v>31</v>
      </c>
      <c r="C16" s="62" t="s">
        <v>60</v>
      </c>
      <c r="D16" s="64">
        <f>'darbo dienomis'!$F$94</f>
        <v>40.010000000000005</v>
      </c>
    </row>
    <row r="17" spans="1:4" ht="32.25" thickBot="1" x14ac:dyDescent="0.25">
      <c r="A17" s="60" t="s">
        <v>68</v>
      </c>
      <c r="B17" s="61" t="s">
        <v>22</v>
      </c>
      <c r="C17" s="62" t="s">
        <v>54</v>
      </c>
      <c r="D17" s="64">
        <f>'darbo dienomis'!F103</f>
        <v>24.59</v>
      </c>
    </row>
    <row r="18" spans="1:4" ht="16.5" thickBot="1" x14ac:dyDescent="0.25">
      <c r="A18" s="60" t="s">
        <v>69</v>
      </c>
      <c r="B18" s="61" t="s">
        <v>70</v>
      </c>
      <c r="C18" s="62" t="s">
        <v>60</v>
      </c>
      <c r="D18" s="64">
        <f>'darbo dienomis'!F111</f>
        <v>15.59</v>
      </c>
    </row>
    <row r="19" spans="1:4" ht="16.5" thickBot="1" x14ac:dyDescent="0.25">
      <c r="A19" s="65" t="s">
        <v>71</v>
      </c>
      <c r="B19" s="66"/>
      <c r="C19" s="66"/>
      <c r="D19" s="67"/>
    </row>
    <row r="20" spans="1:4" ht="32.25" thickBot="1" x14ac:dyDescent="0.25">
      <c r="A20" s="60" t="s">
        <v>72</v>
      </c>
      <c r="B20" s="61" t="s">
        <v>38</v>
      </c>
      <c r="C20" s="62" t="s">
        <v>54</v>
      </c>
      <c r="D20" s="64">
        <f>'po darbo valandų'!$G$13</f>
        <v>41.629999999999995</v>
      </c>
    </row>
    <row r="21" spans="1:4" ht="32.25" thickBot="1" x14ac:dyDescent="0.25">
      <c r="A21" s="60" t="s">
        <v>73</v>
      </c>
      <c r="B21" s="61" t="s">
        <v>41</v>
      </c>
      <c r="C21" s="62" t="s">
        <v>54</v>
      </c>
      <c r="D21" s="64">
        <f>'po darbo valandų'!$G$22</f>
        <v>47.430000000000007</v>
      </c>
    </row>
    <row r="22" spans="1:4" ht="32.25" thickBot="1" x14ac:dyDescent="0.25">
      <c r="A22" s="60" t="s">
        <v>74</v>
      </c>
      <c r="B22" s="61" t="s">
        <v>40</v>
      </c>
      <c r="C22" s="62" t="s">
        <v>54</v>
      </c>
      <c r="D22" s="64">
        <f>'po darbo valandų'!$G$31</f>
        <v>53.230000000000004</v>
      </c>
    </row>
    <row r="23" spans="1:4" ht="32.25" thickBot="1" x14ac:dyDescent="0.25">
      <c r="A23" s="60" t="s">
        <v>75</v>
      </c>
      <c r="B23" s="61" t="s">
        <v>39</v>
      </c>
      <c r="C23" s="62" t="s">
        <v>54</v>
      </c>
      <c r="D23" s="64">
        <f>'po darbo valandų'!$G$40</f>
        <v>59.03</v>
      </c>
    </row>
    <row r="24" spans="1:4" ht="32.25" thickBot="1" x14ac:dyDescent="0.25">
      <c r="A24" s="60" t="s">
        <v>76</v>
      </c>
      <c r="B24" s="61" t="s">
        <v>42</v>
      </c>
      <c r="C24" s="62" t="s">
        <v>54</v>
      </c>
      <c r="D24" s="64">
        <f>'po darbo valandų'!$G$49</f>
        <v>64.830000000000013</v>
      </c>
    </row>
    <row r="25" spans="1:4" ht="16.5" thickBot="1" x14ac:dyDescent="0.25">
      <c r="A25" s="60" t="s">
        <v>77</v>
      </c>
      <c r="B25" s="61" t="s">
        <v>21</v>
      </c>
      <c r="C25" s="62" t="s">
        <v>60</v>
      </c>
      <c r="D25" s="64">
        <f>'po darbo valandų'!$G$58</f>
        <v>26.78</v>
      </c>
    </row>
    <row r="26" spans="1:4" ht="16.5" thickBot="1" x14ac:dyDescent="0.25">
      <c r="A26" s="60" t="s">
        <v>78</v>
      </c>
      <c r="B26" s="61" t="s">
        <v>62</v>
      </c>
      <c r="C26" s="62" t="s">
        <v>60</v>
      </c>
      <c r="D26" s="64">
        <f>'po darbo valandų'!$G$67</f>
        <v>31.14</v>
      </c>
    </row>
    <row r="27" spans="1:4" ht="16.5" thickBot="1" x14ac:dyDescent="0.25">
      <c r="A27" s="60" t="s">
        <v>79</v>
      </c>
      <c r="B27" s="61" t="s">
        <v>64</v>
      </c>
      <c r="C27" s="62" t="s">
        <v>60</v>
      </c>
      <c r="D27" s="64">
        <f>'po darbo valandų'!$G$76</f>
        <v>44.22</v>
      </c>
    </row>
    <row r="28" spans="1:4" ht="16.5" thickBot="1" x14ac:dyDescent="0.25">
      <c r="A28" s="60" t="s">
        <v>80</v>
      </c>
      <c r="B28" s="61" t="s">
        <v>29</v>
      </c>
      <c r="C28" s="62" t="s">
        <v>66</v>
      </c>
      <c r="D28" s="64">
        <f>'po darbo valandų'!$G$85</f>
        <v>29.72</v>
      </c>
    </row>
    <row r="29" spans="1:4" ht="16.5" thickBot="1" x14ac:dyDescent="0.25">
      <c r="A29" s="60" t="s">
        <v>81</v>
      </c>
      <c r="B29" s="61" t="s">
        <v>31</v>
      </c>
      <c r="C29" s="62" t="s">
        <v>60</v>
      </c>
      <c r="D29" s="64">
        <f>'po darbo valandų'!$G$94</f>
        <v>53.930000000000007</v>
      </c>
    </row>
    <row r="30" spans="1:4" ht="16.5" thickBot="1" x14ac:dyDescent="0.25">
      <c r="A30" s="65" t="s">
        <v>95</v>
      </c>
      <c r="B30" s="66"/>
      <c r="C30" s="66"/>
      <c r="D30" s="67"/>
    </row>
    <row r="31" spans="1:4" ht="32.25" thickBot="1" x14ac:dyDescent="0.25">
      <c r="A31" s="60" t="s">
        <v>82</v>
      </c>
      <c r="B31" s="61" t="s">
        <v>38</v>
      </c>
      <c r="C31" s="62" t="s">
        <v>54</v>
      </c>
      <c r="D31" s="64">
        <f>'savaitgalį, naktį, per šventes'!$G$13</f>
        <v>53.58</v>
      </c>
    </row>
    <row r="32" spans="1:4" ht="32.25" thickBot="1" x14ac:dyDescent="0.25">
      <c r="A32" s="60" t="s">
        <v>83</v>
      </c>
      <c r="B32" s="61" t="s">
        <v>41</v>
      </c>
      <c r="C32" s="62" t="s">
        <v>54</v>
      </c>
      <c r="D32" s="64">
        <f>'savaitgalį, naktį, per šventes'!$G$22</f>
        <v>59.379999999999995</v>
      </c>
    </row>
    <row r="33" spans="1:4" ht="32.25" thickBot="1" x14ac:dyDescent="0.25">
      <c r="A33" s="60" t="s">
        <v>84</v>
      </c>
      <c r="B33" s="61" t="s">
        <v>40</v>
      </c>
      <c r="C33" s="62" t="s">
        <v>54</v>
      </c>
      <c r="D33" s="64">
        <f>'savaitgalį, naktį, per šventes'!$G$31</f>
        <v>65.180000000000007</v>
      </c>
    </row>
    <row r="34" spans="1:4" ht="32.25" thickBot="1" x14ac:dyDescent="0.25">
      <c r="A34" s="60" t="s">
        <v>85</v>
      </c>
      <c r="B34" s="61" t="s">
        <v>39</v>
      </c>
      <c r="C34" s="62" t="s">
        <v>54</v>
      </c>
      <c r="D34" s="64">
        <f>'savaitgalį, naktį, per šventes'!$G$40</f>
        <v>70.98</v>
      </c>
    </row>
    <row r="35" spans="1:4" ht="32.25" thickBot="1" x14ac:dyDescent="0.25">
      <c r="A35" s="60" t="s">
        <v>86</v>
      </c>
      <c r="B35" s="61" t="s">
        <v>42</v>
      </c>
      <c r="C35" s="62" t="s">
        <v>54</v>
      </c>
      <c r="D35" s="64">
        <f>'savaitgalį, naktį, per šventes'!$G$49</f>
        <v>76.78</v>
      </c>
    </row>
    <row r="36" spans="1:4" ht="16.5" thickBot="1" x14ac:dyDescent="0.25">
      <c r="A36" s="60" t="s">
        <v>87</v>
      </c>
      <c r="B36" s="61" t="s">
        <v>21</v>
      </c>
      <c r="C36" s="62" t="s">
        <v>60</v>
      </c>
      <c r="D36" s="64">
        <f>'savaitgalį, naktį, per šventes'!$G$58</f>
        <v>31.66</v>
      </c>
    </row>
    <row r="37" spans="1:4" ht="16.5" thickBot="1" x14ac:dyDescent="0.25">
      <c r="A37" s="60" t="s">
        <v>88</v>
      </c>
      <c r="B37" s="61" t="s">
        <v>62</v>
      </c>
      <c r="C37" s="62" t="s">
        <v>60</v>
      </c>
      <c r="D37" s="64">
        <f>'savaitgalį, naktį, per šventes'!$G$67</f>
        <v>37.46</v>
      </c>
    </row>
    <row r="38" spans="1:4" ht="16.5" thickBot="1" x14ac:dyDescent="0.25">
      <c r="A38" s="60" t="s">
        <v>89</v>
      </c>
      <c r="B38" s="61" t="s">
        <v>64</v>
      </c>
      <c r="C38" s="62" t="s">
        <v>60</v>
      </c>
      <c r="D38" s="64">
        <f>'savaitgalį, naktį, per šventes'!$G$76</f>
        <v>54.89</v>
      </c>
    </row>
    <row r="39" spans="1:4" ht="16.5" thickBot="1" x14ac:dyDescent="0.25">
      <c r="A39" s="60" t="s">
        <v>90</v>
      </c>
      <c r="B39" s="61" t="s">
        <v>91</v>
      </c>
      <c r="C39" s="62" t="s">
        <v>66</v>
      </c>
      <c r="D39" s="64">
        <f>'savaitgalį, naktį, per šventes'!$G$85</f>
        <v>35.559999999999995</v>
      </c>
    </row>
    <row r="40" spans="1:4" ht="16.5" thickBot="1" x14ac:dyDescent="0.25">
      <c r="A40" s="60" t="s">
        <v>92</v>
      </c>
      <c r="B40" s="61" t="s">
        <v>31</v>
      </c>
      <c r="C40" s="62" t="s">
        <v>60</v>
      </c>
      <c r="D40" s="64">
        <f>'savaitgalį, naktį, per šventes'!$G$94</f>
        <v>67.860000000000014</v>
      </c>
    </row>
    <row r="41" spans="1:4" ht="15.75" x14ac:dyDescent="0.2">
      <c r="B41" s="57" t="s">
        <v>93</v>
      </c>
    </row>
  </sheetData>
  <mergeCells count="3">
    <mergeCell ref="A6:D6"/>
    <mergeCell ref="A19:D19"/>
    <mergeCell ref="A30:D30"/>
  </mergeCells>
  <pageMargins left="0.9055118110236221" right="0.31496062992125984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5"/>
  <sheetViews>
    <sheetView zoomScaleNormal="100" workbookViewId="0">
      <selection activeCell="B3" sqref="B3"/>
    </sheetView>
  </sheetViews>
  <sheetFormatPr defaultColWidth="15.140625" defaultRowHeight="15.75" x14ac:dyDescent="0.25"/>
  <cols>
    <col min="1" max="1" width="0.5703125" style="1" customWidth="1"/>
    <col min="2" max="2" width="54.7109375" style="6" customWidth="1"/>
    <col min="3" max="3" width="7.7109375" style="13" customWidth="1"/>
    <col min="4" max="4" width="10.28515625" style="7" customWidth="1"/>
    <col min="5" max="5" width="8.42578125" style="7" customWidth="1"/>
    <col min="6" max="6" width="14.7109375" style="15" customWidth="1"/>
    <col min="7" max="7" width="15.42578125" style="49" bestFit="1" customWidth="1"/>
    <col min="8" max="16384" width="15.140625" style="1"/>
  </cols>
  <sheetData>
    <row r="2" spans="2:7" x14ac:dyDescent="0.25">
      <c r="B2" s="83" t="s">
        <v>94</v>
      </c>
      <c r="C2" s="83"/>
      <c r="D2" s="83"/>
      <c r="E2" s="83"/>
      <c r="F2" s="83"/>
      <c r="G2" s="83"/>
    </row>
    <row r="3" spans="2:7" ht="13.5" customHeight="1" thickBot="1" x14ac:dyDescent="0.3">
      <c r="B3" s="38"/>
      <c r="C3" s="52"/>
      <c r="D3" s="84"/>
      <c r="E3" s="84"/>
      <c r="F3" s="84"/>
      <c r="G3" s="84"/>
    </row>
    <row r="4" spans="2:7" ht="43.5" thickBot="1" x14ac:dyDescent="0.3">
      <c r="B4" s="25" t="s">
        <v>19</v>
      </c>
      <c r="C4" s="26" t="s">
        <v>44</v>
      </c>
      <c r="D4" s="27" t="s">
        <v>0</v>
      </c>
      <c r="E4" s="27" t="s">
        <v>45</v>
      </c>
      <c r="F4" s="28" t="s">
        <v>36</v>
      </c>
      <c r="G4" s="50" t="s">
        <v>14</v>
      </c>
    </row>
    <row r="5" spans="2:7" ht="16.5" thickBot="1" x14ac:dyDescent="0.3">
      <c r="B5" s="29"/>
      <c r="C5" s="29"/>
      <c r="D5" s="30"/>
      <c r="E5" s="30"/>
      <c r="F5" s="31"/>
      <c r="G5" s="43"/>
    </row>
    <row r="6" spans="2:7" ht="16.149999999999999" customHeight="1" thickBot="1" x14ac:dyDescent="0.3">
      <c r="B6" s="72" t="s">
        <v>38</v>
      </c>
      <c r="C6" s="73"/>
      <c r="D6" s="73"/>
      <c r="E6" s="73"/>
      <c r="F6" s="73"/>
      <c r="G6" s="74"/>
    </row>
    <row r="7" spans="2:7" ht="31.5" x14ac:dyDescent="0.25">
      <c r="B7" s="40" t="s">
        <v>37</v>
      </c>
      <c r="C7" s="41" t="s">
        <v>35</v>
      </c>
      <c r="D7" s="42">
        <v>3</v>
      </c>
      <c r="E7" s="42">
        <v>2</v>
      </c>
      <c r="F7" s="42">
        <v>4.8</v>
      </c>
      <c r="G7" s="44">
        <f>ROUND(D7*E7*F7,2)</f>
        <v>28.8</v>
      </c>
    </row>
    <row r="8" spans="2:7" x14ac:dyDescent="0.25">
      <c r="B8" s="19" t="s">
        <v>4</v>
      </c>
      <c r="C8" s="12" t="s">
        <v>3</v>
      </c>
      <c r="D8" s="32">
        <v>20</v>
      </c>
      <c r="E8" s="32"/>
      <c r="F8" s="35">
        <v>0.28999999999999998</v>
      </c>
      <c r="G8" s="44">
        <f>ROUND(D8*F8,2)</f>
        <v>5.8</v>
      </c>
    </row>
    <row r="9" spans="2:7" x14ac:dyDescent="0.25">
      <c r="B9" s="79"/>
      <c r="C9" s="80"/>
      <c r="D9" s="2"/>
      <c r="E9" s="2"/>
      <c r="F9" s="2"/>
      <c r="G9" s="55">
        <f>SUM(G7:G8)</f>
        <v>34.6</v>
      </c>
    </row>
    <row r="10" spans="2:7" x14ac:dyDescent="0.25">
      <c r="B10" s="19" t="s">
        <v>8</v>
      </c>
      <c r="C10" s="18"/>
      <c r="D10" s="9"/>
      <c r="E10" s="9"/>
      <c r="F10" s="16"/>
      <c r="G10" s="44">
        <f>ROUND(G7*17%,2)</f>
        <v>4.9000000000000004</v>
      </c>
    </row>
    <row r="11" spans="2:7" x14ac:dyDescent="0.25">
      <c r="B11" s="19" t="s">
        <v>10</v>
      </c>
      <c r="C11" s="18"/>
      <c r="D11" s="9"/>
      <c r="E11" s="9"/>
      <c r="F11" s="16"/>
      <c r="G11" s="44">
        <f>ROUND((G7+G10)*1.77%,2)</f>
        <v>0.6</v>
      </c>
    </row>
    <row r="12" spans="2:7" ht="16.5" thickBot="1" x14ac:dyDescent="0.3">
      <c r="B12" s="19" t="s">
        <v>9</v>
      </c>
      <c r="C12" s="18"/>
      <c r="D12" s="9"/>
      <c r="E12" s="9"/>
      <c r="F12" s="16"/>
      <c r="G12" s="44">
        <f>ROUND((G7+G10)*40%,2)</f>
        <v>13.48</v>
      </c>
    </row>
    <row r="13" spans="2:7" ht="16.5" thickBot="1" x14ac:dyDescent="0.3">
      <c r="B13" s="20"/>
      <c r="C13" s="21"/>
      <c r="D13" s="22"/>
      <c r="E13" s="22"/>
      <c r="F13" s="23" t="s">
        <v>34</v>
      </c>
      <c r="G13" s="46">
        <f>SUM(G9:G12)</f>
        <v>53.58</v>
      </c>
    </row>
    <row r="14" spans="2:7" ht="16.5" thickBot="1" x14ac:dyDescent="0.3">
      <c r="B14" s="17"/>
      <c r="C14" s="18"/>
      <c r="D14" s="9"/>
      <c r="E14" s="9"/>
      <c r="F14" s="16"/>
      <c r="G14" s="45"/>
    </row>
    <row r="15" spans="2:7" ht="16.149999999999999" customHeight="1" thickBot="1" x14ac:dyDescent="0.3">
      <c r="B15" s="72" t="s">
        <v>41</v>
      </c>
      <c r="C15" s="73"/>
      <c r="D15" s="73"/>
      <c r="E15" s="73"/>
      <c r="F15" s="73"/>
      <c r="G15" s="74"/>
    </row>
    <row r="16" spans="2:7" ht="31.5" x14ac:dyDescent="0.25">
      <c r="B16" s="40" t="s">
        <v>37</v>
      </c>
      <c r="C16" s="41" t="s">
        <v>35</v>
      </c>
      <c r="D16" s="32">
        <v>3</v>
      </c>
      <c r="E16" s="42">
        <v>2</v>
      </c>
      <c r="F16" s="42">
        <v>4.8</v>
      </c>
      <c r="G16" s="44">
        <f>ROUND(D16*E16*F16,2)</f>
        <v>28.8</v>
      </c>
    </row>
    <row r="17" spans="2:7" x14ac:dyDescent="0.25">
      <c r="B17" s="19" t="s">
        <v>4</v>
      </c>
      <c r="C17" s="12" t="s">
        <v>3</v>
      </c>
      <c r="D17" s="32">
        <v>40</v>
      </c>
      <c r="E17" s="32"/>
      <c r="F17" s="35">
        <v>0.28999999999999998</v>
      </c>
      <c r="G17" s="44">
        <f>ROUND(D17*F17,2)</f>
        <v>11.6</v>
      </c>
    </row>
    <row r="18" spans="2:7" x14ac:dyDescent="0.25">
      <c r="B18" s="79"/>
      <c r="C18" s="80"/>
      <c r="D18" s="2"/>
      <c r="E18" s="2"/>
      <c r="F18" s="2"/>
      <c r="G18" s="55">
        <f>SUM(G16:G17)</f>
        <v>40.4</v>
      </c>
    </row>
    <row r="19" spans="2:7" x14ac:dyDescent="0.25">
      <c r="B19" s="19" t="s">
        <v>8</v>
      </c>
      <c r="C19" s="18"/>
      <c r="D19" s="9"/>
      <c r="E19" s="9"/>
      <c r="F19" s="16"/>
      <c r="G19" s="44">
        <f>ROUND(G16*17%,2)</f>
        <v>4.9000000000000004</v>
      </c>
    </row>
    <row r="20" spans="2:7" x14ac:dyDescent="0.25">
      <c r="B20" s="19" t="s">
        <v>10</v>
      </c>
      <c r="C20" s="18"/>
      <c r="D20" s="9"/>
      <c r="E20" s="9"/>
      <c r="F20" s="16"/>
      <c r="G20" s="44">
        <f>ROUND((G16+G19)*1.77%,2)</f>
        <v>0.6</v>
      </c>
    </row>
    <row r="21" spans="2:7" ht="16.5" thickBot="1" x14ac:dyDescent="0.3">
      <c r="B21" s="19" t="s">
        <v>9</v>
      </c>
      <c r="C21" s="18"/>
      <c r="D21" s="9"/>
      <c r="E21" s="9"/>
      <c r="F21" s="16"/>
      <c r="G21" s="44">
        <f>ROUND((G16+G19)*40%,2)</f>
        <v>13.48</v>
      </c>
    </row>
    <row r="22" spans="2:7" ht="16.5" thickBot="1" x14ac:dyDescent="0.3">
      <c r="B22" s="20"/>
      <c r="C22" s="21"/>
      <c r="D22" s="22"/>
      <c r="E22" s="22"/>
      <c r="F22" s="23" t="s">
        <v>34</v>
      </c>
      <c r="G22" s="46">
        <f>SUM(G18:G21)</f>
        <v>59.379999999999995</v>
      </c>
    </row>
    <row r="23" spans="2:7" ht="16.5" thickBot="1" x14ac:dyDescent="0.3">
      <c r="B23" s="18"/>
      <c r="C23" s="18"/>
      <c r="D23" s="9"/>
      <c r="E23" s="9"/>
      <c r="F23" s="16"/>
      <c r="G23" s="47"/>
    </row>
    <row r="24" spans="2:7" ht="16.149999999999999" customHeight="1" thickBot="1" x14ac:dyDescent="0.3">
      <c r="B24" s="72" t="s">
        <v>40</v>
      </c>
      <c r="C24" s="73"/>
      <c r="D24" s="73"/>
      <c r="E24" s="73"/>
      <c r="F24" s="73"/>
      <c r="G24" s="74"/>
    </row>
    <row r="25" spans="2:7" ht="31.5" x14ac:dyDescent="0.25">
      <c r="B25" s="40" t="s">
        <v>37</v>
      </c>
      <c r="C25" s="41" t="s">
        <v>35</v>
      </c>
      <c r="D25" s="32">
        <v>3</v>
      </c>
      <c r="E25" s="42">
        <v>2</v>
      </c>
      <c r="F25" s="42">
        <v>4.8</v>
      </c>
      <c r="G25" s="44">
        <f>ROUND(D25*E25*F25,2)</f>
        <v>28.8</v>
      </c>
    </row>
    <row r="26" spans="2:7" x14ac:dyDescent="0.25">
      <c r="B26" s="19" t="s">
        <v>4</v>
      </c>
      <c r="C26" s="12" t="s">
        <v>3</v>
      </c>
      <c r="D26" s="32">
        <v>60</v>
      </c>
      <c r="E26" s="32"/>
      <c r="F26" s="32">
        <v>0.28999999999999998</v>
      </c>
      <c r="G26" s="44">
        <f>ROUND(D26*F26,2)</f>
        <v>17.399999999999999</v>
      </c>
    </row>
    <row r="27" spans="2:7" x14ac:dyDescent="0.25">
      <c r="B27" s="79"/>
      <c r="C27" s="80"/>
      <c r="D27" s="2"/>
      <c r="E27" s="2"/>
      <c r="F27" s="2"/>
      <c r="G27" s="55">
        <f>SUM(G25:G26)</f>
        <v>46.2</v>
      </c>
    </row>
    <row r="28" spans="2:7" x14ac:dyDescent="0.25">
      <c r="B28" s="19" t="s">
        <v>8</v>
      </c>
      <c r="C28" s="18"/>
      <c r="D28" s="9"/>
      <c r="E28" s="9"/>
      <c r="F28" s="16"/>
      <c r="G28" s="44">
        <f>ROUND(G25*17%,2)</f>
        <v>4.9000000000000004</v>
      </c>
    </row>
    <row r="29" spans="2:7" x14ac:dyDescent="0.25">
      <c r="B29" s="19" t="s">
        <v>10</v>
      </c>
      <c r="C29" s="18"/>
      <c r="D29" s="9"/>
      <c r="E29" s="9"/>
      <c r="F29" s="16"/>
      <c r="G29" s="44">
        <f>ROUND((G25+G28)*1.77%,2)</f>
        <v>0.6</v>
      </c>
    </row>
    <row r="30" spans="2:7" ht="16.5" thickBot="1" x14ac:dyDescent="0.3">
      <c r="B30" s="19" t="s">
        <v>9</v>
      </c>
      <c r="C30" s="18"/>
      <c r="D30" s="9"/>
      <c r="E30" s="9"/>
      <c r="F30" s="16"/>
      <c r="G30" s="44">
        <f>ROUND((G25+G28)*40%,2)</f>
        <v>13.48</v>
      </c>
    </row>
    <row r="31" spans="2:7" ht="16.5" thickBot="1" x14ac:dyDescent="0.3">
      <c r="B31" s="20"/>
      <c r="C31" s="21"/>
      <c r="D31" s="22"/>
      <c r="E31" s="22"/>
      <c r="F31" s="23" t="s">
        <v>34</v>
      </c>
      <c r="G31" s="46">
        <f>SUM(G27:G30)</f>
        <v>65.180000000000007</v>
      </c>
    </row>
    <row r="32" spans="2:7" ht="16.5" thickBot="1" x14ac:dyDescent="0.3">
      <c r="B32" s="18"/>
      <c r="C32" s="18"/>
      <c r="D32" s="9"/>
      <c r="E32" s="9"/>
      <c r="F32" s="16"/>
      <c r="G32" s="47"/>
    </row>
    <row r="33" spans="2:7" ht="16.149999999999999" customHeight="1" thickBot="1" x14ac:dyDescent="0.3">
      <c r="B33" s="72" t="s">
        <v>39</v>
      </c>
      <c r="C33" s="73"/>
      <c r="D33" s="73"/>
      <c r="E33" s="73"/>
      <c r="F33" s="73"/>
      <c r="G33" s="74"/>
    </row>
    <row r="34" spans="2:7" ht="31.5" x14ac:dyDescent="0.25">
      <c r="B34" s="40" t="s">
        <v>37</v>
      </c>
      <c r="C34" s="41" t="s">
        <v>35</v>
      </c>
      <c r="D34" s="32">
        <v>3</v>
      </c>
      <c r="E34" s="42">
        <v>2</v>
      </c>
      <c r="F34" s="42">
        <v>4.8</v>
      </c>
      <c r="G34" s="44">
        <f>ROUND(D34*E34*F34,2)</f>
        <v>28.8</v>
      </c>
    </row>
    <row r="35" spans="2:7" x14ac:dyDescent="0.25">
      <c r="B35" s="19" t="s">
        <v>4</v>
      </c>
      <c r="C35" s="12" t="s">
        <v>3</v>
      </c>
      <c r="D35" s="32">
        <v>80</v>
      </c>
      <c r="E35" s="32"/>
      <c r="F35" s="32">
        <v>0.28999999999999998</v>
      </c>
      <c r="G35" s="44">
        <f>ROUND(D35*F35,2)</f>
        <v>23.2</v>
      </c>
    </row>
    <row r="36" spans="2:7" x14ac:dyDescent="0.25">
      <c r="B36" s="79"/>
      <c r="C36" s="80"/>
      <c r="D36" s="2"/>
      <c r="E36" s="2"/>
      <c r="F36" s="2"/>
      <c r="G36" s="55">
        <f>SUM(G34:G35)</f>
        <v>52</v>
      </c>
    </row>
    <row r="37" spans="2:7" x14ac:dyDescent="0.25">
      <c r="B37" s="19" t="s">
        <v>8</v>
      </c>
      <c r="C37" s="18"/>
      <c r="D37" s="9"/>
      <c r="E37" s="9"/>
      <c r="F37" s="16"/>
      <c r="G37" s="44">
        <f>ROUND(G34*17%,2)</f>
        <v>4.9000000000000004</v>
      </c>
    </row>
    <row r="38" spans="2:7" x14ac:dyDescent="0.25">
      <c r="B38" s="19" t="s">
        <v>10</v>
      </c>
      <c r="C38" s="18"/>
      <c r="D38" s="9"/>
      <c r="E38" s="9"/>
      <c r="F38" s="16"/>
      <c r="G38" s="44">
        <f>ROUND((G34+G37)*1.77%,2)</f>
        <v>0.6</v>
      </c>
    </row>
    <row r="39" spans="2:7" ht="16.5" thickBot="1" x14ac:dyDescent="0.3">
      <c r="B39" s="19" t="s">
        <v>9</v>
      </c>
      <c r="C39" s="18"/>
      <c r="D39" s="9"/>
      <c r="E39" s="9"/>
      <c r="F39" s="16"/>
      <c r="G39" s="44">
        <f>ROUND((G34+G37)*40%,2)</f>
        <v>13.48</v>
      </c>
    </row>
    <row r="40" spans="2:7" ht="16.5" thickBot="1" x14ac:dyDescent="0.3">
      <c r="B40" s="20"/>
      <c r="C40" s="21"/>
      <c r="D40" s="22"/>
      <c r="E40" s="22"/>
      <c r="F40" s="23" t="s">
        <v>34</v>
      </c>
      <c r="G40" s="46">
        <f>SUM(G36:G39)</f>
        <v>70.98</v>
      </c>
    </row>
    <row r="41" spans="2:7" ht="16.5" thickBot="1" x14ac:dyDescent="0.3">
      <c r="B41" s="18"/>
      <c r="C41" s="18"/>
      <c r="D41" s="9"/>
      <c r="E41" s="9"/>
      <c r="F41" s="16"/>
      <c r="G41" s="47"/>
    </row>
    <row r="42" spans="2:7" ht="16.149999999999999" customHeight="1" thickBot="1" x14ac:dyDescent="0.3">
      <c r="B42" s="72" t="s">
        <v>42</v>
      </c>
      <c r="C42" s="81"/>
      <c r="D42" s="81"/>
      <c r="E42" s="81"/>
      <c r="F42" s="81"/>
      <c r="G42" s="82"/>
    </row>
    <row r="43" spans="2:7" ht="31.5" x14ac:dyDescent="0.25">
      <c r="B43" s="40" t="s">
        <v>37</v>
      </c>
      <c r="C43" s="41" t="s">
        <v>35</v>
      </c>
      <c r="D43" s="32">
        <v>3</v>
      </c>
      <c r="E43" s="32">
        <v>2</v>
      </c>
      <c r="F43" s="32">
        <v>4.8</v>
      </c>
      <c r="G43" s="44">
        <f>ROUND(D43*E43*F43,2)</f>
        <v>28.8</v>
      </c>
    </row>
    <row r="44" spans="2:7" x14ac:dyDescent="0.25">
      <c r="B44" s="19" t="s">
        <v>4</v>
      </c>
      <c r="C44" s="12" t="s">
        <v>3</v>
      </c>
      <c r="D44" s="32">
        <v>100</v>
      </c>
      <c r="E44" s="32"/>
      <c r="F44" s="32">
        <v>0.28999999999999998</v>
      </c>
      <c r="G44" s="44">
        <f>ROUND(D44*F44,2)</f>
        <v>29</v>
      </c>
    </row>
    <row r="45" spans="2:7" x14ac:dyDescent="0.25">
      <c r="B45" s="79"/>
      <c r="C45" s="80"/>
      <c r="D45" s="2"/>
      <c r="E45" s="2"/>
      <c r="F45" s="2"/>
      <c r="G45" s="55">
        <f>SUM(G43:G44)</f>
        <v>57.8</v>
      </c>
    </row>
    <row r="46" spans="2:7" x14ac:dyDescent="0.25">
      <c r="B46" s="19" t="s">
        <v>8</v>
      </c>
      <c r="C46" s="18"/>
      <c r="D46" s="9"/>
      <c r="E46" s="9"/>
      <c r="F46" s="16"/>
      <c r="G46" s="44">
        <f>ROUND(G43*17%,2)</f>
        <v>4.9000000000000004</v>
      </c>
    </row>
    <row r="47" spans="2:7" x14ac:dyDescent="0.25">
      <c r="B47" s="19" t="s">
        <v>10</v>
      </c>
      <c r="C47" s="18"/>
      <c r="D47" s="9"/>
      <c r="E47" s="9"/>
      <c r="F47" s="16"/>
      <c r="G47" s="44">
        <f>ROUND((G43+G46)*1.77%,2)</f>
        <v>0.6</v>
      </c>
    </row>
    <row r="48" spans="2:7" ht="16.5" thickBot="1" x14ac:dyDescent="0.3">
      <c r="B48" s="19" t="s">
        <v>9</v>
      </c>
      <c r="C48" s="18"/>
      <c r="D48" s="9"/>
      <c r="E48" s="9"/>
      <c r="F48" s="16"/>
      <c r="G48" s="44">
        <f>ROUND((G43+G46)*40%,2)</f>
        <v>13.48</v>
      </c>
    </row>
    <row r="49" spans="2:10" ht="16.5" thickBot="1" x14ac:dyDescent="0.3">
      <c r="B49" s="20"/>
      <c r="C49" s="21"/>
      <c r="D49" s="22"/>
      <c r="E49" s="22"/>
      <c r="F49" s="23" t="s">
        <v>34</v>
      </c>
      <c r="G49" s="46">
        <f>SUM(G45:G48)</f>
        <v>76.78</v>
      </c>
    </row>
    <row r="50" spans="2:10" ht="16.5" thickBot="1" x14ac:dyDescent="0.3">
      <c r="B50" s="18"/>
      <c r="C50" s="18"/>
      <c r="D50" s="9"/>
      <c r="E50" s="9"/>
      <c r="F50" s="16"/>
      <c r="G50" s="47"/>
    </row>
    <row r="51" spans="2:10" ht="16.149999999999999" customHeight="1" thickBot="1" x14ac:dyDescent="0.3">
      <c r="B51" s="75" t="s">
        <v>21</v>
      </c>
      <c r="C51" s="76"/>
      <c r="D51" s="76"/>
      <c r="E51" s="76"/>
      <c r="F51" s="76"/>
      <c r="G51" s="77"/>
    </row>
    <row r="52" spans="2:10" ht="31.5" customHeight="1" x14ac:dyDescent="0.25">
      <c r="B52" s="19" t="s">
        <v>24</v>
      </c>
      <c r="C52" s="3" t="s">
        <v>2</v>
      </c>
      <c r="D52" s="32">
        <v>0.67</v>
      </c>
      <c r="E52" s="32">
        <v>2</v>
      </c>
      <c r="F52" s="32">
        <v>8.76</v>
      </c>
      <c r="G52" s="44">
        <f>ROUND(D52*E52*F52,2)</f>
        <v>11.74</v>
      </c>
    </row>
    <row r="53" spans="2:10" x14ac:dyDescent="0.25">
      <c r="B53" s="33" t="s">
        <v>6</v>
      </c>
      <c r="C53" s="34" t="s">
        <v>3</v>
      </c>
      <c r="D53" s="35">
        <v>42</v>
      </c>
      <c r="E53" s="35"/>
      <c r="F53" s="35">
        <v>0.28999999999999998</v>
      </c>
      <c r="G53" s="44">
        <f>ROUND(D53*F53,2)</f>
        <v>12.18</v>
      </c>
    </row>
    <row r="54" spans="2:10" x14ac:dyDescent="0.25">
      <c r="B54" s="70"/>
      <c r="C54" s="71"/>
      <c r="D54" s="8"/>
      <c r="E54" s="8"/>
      <c r="F54" s="2"/>
      <c r="G54" s="55">
        <f>SUM(G52:G53)</f>
        <v>23.92</v>
      </c>
    </row>
    <row r="55" spans="2:10" x14ac:dyDescent="0.25">
      <c r="B55" s="19" t="s">
        <v>8</v>
      </c>
      <c r="C55" s="18"/>
      <c r="D55" s="9"/>
      <c r="E55" s="9"/>
      <c r="F55" s="16"/>
      <c r="G55" s="44">
        <f>ROUND(G52*17%,2)</f>
        <v>2</v>
      </c>
    </row>
    <row r="56" spans="2:10" ht="15.6" customHeight="1" x14ac:dyDescent="0.25">
      <c r="B56" s="19" t="s">
        <v>10</v>
      </c>
      <c r="C56" s="18"/>
      <c r="D56" s="9"/>
      <c r="E56" s="9"/>
      <c r="F56" s="16"/>
      <c r="G56" s="44">
        <f>ROUND((G52+G55)*1.77%,2)</f>
        <v>0.24</v>
      </c>
      <c r="H56" s="78"/>
      <c r="I56" s="78"/>
      <c r="J56" s="51"/>
    </row>
    <row r="57" spans="2:10" ht="16.5" thickBot="1" x14ac:dyDescent="0.3">
      <c r="B57" s="19" t="s">
        <v>9</v>
      </c>
      <c r="C57" s="18"/>
      <c r="D57" s="9"/>
      <c r="E57" s="9"/>
      <c r="F57" s="16"/>
      <c r="G57" s="44">
        <f>ROUND((G52+G55)*40%,2)</f>
        <v>5.5</v>
      </c>
      <c r="H57" s="78"/>
      <c r="I57" s="78"/>
      <c r="J57" s="51"/>
    </row>
    <row r="58" spans="2:10" ht="16.5" thickBot="1" x14ac:dyDescent="0.3">
      <c r="B58" s="20"/>
      <c r="C58" s="21"/>
      <c r="D58" s="22"/>
      <c r="E58" s="22"/>
      <c r="F58" s="23" t="s">
        <v>34</v>
      </c>
      <c r="G58" s="46">
        <f>SUM(G54:G57)</f>
        <v>31.66</v>
      </c>
      <c r="H58" s="78"/>
      <c r="I58" s="78"/>
    </row>
    <row r="59" spans="2:10" ht="16.5" thickBot="1" x14ac:dyDescent="0.3">
      <c r="B59" s="18"/>
      <c r="C59" s="18"/>
      <c r="D59" s="9"/>
      <c r="E59" s="9"/>
      <c r="F59" s="16"/>
      <c r="G59" s="47"/>
      <c r="H59" s="78"/>
      <c r="I59" s="78"/>
    </row>
    <row r="60" spans="2:10" ht="16.149999999999999" customHeight="1" thickBot="1" x14ac:dyDescent="0.3">
      <c r="B60" s="72" t="s">
        <v>20</v>
      </c>
      <c r="C60" s="73"/>
      <c r="D60" s="73"/>
      <c r="E60" s="73"/>
      <c r="F60" s="73"/>
      <c r="G60" s="74"/>
    </row>
    <row r="61" spans="2:10" ht="31.5" customHeight="1" x14ac:dyDescent="0.25">
      <c r="B61" s="19" t="s">
        <v>25</v>
      </c>
      <c r="C61" s="3" t="s">
        <v>2</v>
      </c>
      <c r="D61" s="32">
        <v>0.87</v>
      </c>
      <c r="E61" s="32">
        <v>2</v>
      </c>
      <c r="F61" s="32">
        <v>8.76</v>
      </c>
      <c r="G61" s="44">
        <f>ROUND(D61*E61*F61,2)</f>
        <v>15.24</v>
      </c>
    </row>
    <row r="62" spans="2:10" x14ac:dyDescent="0.25">
      <c r="B62" s="33" t="s">
        <v>7</v>
      </c>
      <c r="C62" s="34" t="s">
        <v>3</v>
      </c>
      <c r="D62" s="35">
        <v>42</v>
      </c>
      <c r="E62" s="35"/>
      <c r="F62" s="35">
        <v>0.28999999999999998</v>
      </c>
      <c r="G62" s="44">
        <f>ROUND(D62*F62,2)</f>
        <v>12.18</v>
      </c>
    </row>
    <row r="63" spans="2:10" x14ac:dyDescent="0.25">
      <c r="B63" s="70"/>
      <c r="C63" s="71"/>
      <c r="D63" s="8"/>
      <c r="E63" s="8"/>
      <c r="F63" s="2"/>
      <c r="G63" s="55">
        <f>SUM(G61:G62)</f>
        <v>27.42</v>
      </c>
    </row>
    <row r="64" spans="2:10" x14ac:dyDescent="0.25">
      <c r="B64" s="19" t="s">
        <v>8</v>
      </c>
      <c r="C64" s="18"/>
      <c r="D64" s="9"/>
      <c r="E64" s="9"/>
      <c r="F64" s="16"/>
      <c r="G64" s="44">
        <f>ROUND(G61*17%,2)</f>
        <v>2.59</v>
      </c>
    </row>
    <row r="65" spans="2:7" x14ac:dyDescent="0.25">
      <c r="B65" s="19" t="s">
        <v>10</v>
      </c>
      <c r="C65" s="18"/>
      <c r="D65" s="9"/>
      <c r="E65" s="9"/>
      <c r="F65" s="16"/>
      <c r="G65" s="44">
        <f>ROUND((G61+G64)*1.77%,2)</f>
        <v>0.32</v>
      </c>
    </row>
    <row r="66" spans="2:7" ht="16.5" thickBot="1" x14ac:dyDescent="0.3">
      <c r="B66" s="19" t="s">
        <v>9</v>
      </c>
      <c r="C66" s="18"/>
      <c r="D66" s="9"/>
      <c r="E66" s="9"/>
      <c r="F66" s="16"/>
      <c r="G66" s="44">
        <f>ROUND((G61+G64)*40%,2)</f>
        <v>7.13</v>
      </c>
    </row>
    <row r="67" spans="2:7" ht="16.5" thickBot="1" x14ac:dyDescent="0.3">
      <c r="B67" s="20"/>
      <c r="C67" s="21"/>
      <c r="D67" s="22"/>
      <c r="E67" s="22"/>
      <c r="F67" s="23" t="s">
        <v>34</v>
      </c>
      <c r="G67" s="46">
        <f>SUM(G63:G66)</f>
        <v>37.46</v>
      </c>
    </row>
    <row r="68" spans="2:7" ht="16.5" thickBot="1" x14ac:dyDescent="0.3">
      <c r="B68" s="18"/>
      <c r="C68" s="18"/>
      <c r="D68" s="9"/>
      <c r="E68" s="9"/>
      <c r="F68" s="16"/>
      <c r="G68" s="47"/>
    </row>
    <row r="69" spans="2:7" ht="16.149999999999999" customHeight="1" thickBot="1" x14ac:dyDescent="0.3">
      <c r="B69" s="72" t="s">
        <v>27</v>
      </c>
      <c r="C69" s="73"/>
      <c r="D69" s="73"/>
      <c r="E69" s="73"/>
      <c r="F69" s="73"/>
      <c r="G69" s="74"/>
    </row>
    <row r="70" spans="2:7" x14ac:dyDescent="0.25">
      <c r="B70" s="19" t="s">
        <v>26</v>
      </c>
      <c r="C70" s="3" t="s">
        <v>2</v>
      </c>
      <c r="D70" s="32">
        <v>1.47</v>
      </c>
      <c r="E70" s="32">
        <v>2</v>
      </c>
      <c r="F70" s="32">
        <v>8.76</v>
      </c>
      <c r="G70" s="44">
        <f>ROUND(D70*E70*F70,2)</f>
        <v>25.75</v>
      </c>
    </row>
    <row r="71" spans="2:7" x14ac:dyDescent="0.25">
      <c r="B71" s="33" t="s">
        <v>7</v>
      </c>
      <c r="C71" s="34" t="s">
        <v>3</v>
      </c>
      <c r="D71" s="35">
        <v>42</v>
      </c>
      <c r="E71" s="35"/>
      <c r="F71" s="35">
        <v>0.28999999999999998</v>
      </c>
      <c r="G71" s="44">
        <f>ROUND(D71*F71,2)</f>
        <v>12.18</v>
      </c>
    </row>
    <row r="72" spans="2:7" x14ac:dyDescent="0.25">
      <c r="B72" s="70"/>
      <c r="C72" s="71"/>
      <c r="D72" s="8"/>
      <c r="E72" s="8"/>
      <c r="F72" s="2"/>
      <c r="G72" s="55">
        <f>SUM(G70:G71)</f>
        <v>37.93</v>
      </c>
    </row>
    <row r="73" spans="2:7" x14ac:dyDescent="0.25">
      <c r="B73" s="19" t="s">
        <v>8</v>
      </c>
      <c r="C73" s="18"/>
      <c r="D73" s="9"/>
      <c r="E73" s="9"/>
      <c r="F73" s="16"/>
      <c r="G73" s="44">
        <f>ROUND(G70*17%,2)</f>
        <v>4.38</v>
      </c>
    </row>
    <row r="74" spans="2:7" x14ac:dyDescent="0.25">
      <c r="B74" s="19" t="s">
        <v>10</v>
      </c>
      <c r="C74" s="18"/>
      <c r="D74" s="9"/>
      <c r="E74" s="9"/>
      <c r="F74" s="16"/>
      <c r="G74" s="44">
        <f>ROUND((G70+G73)*1.77%,2)</f>
        <v>0.53</v>
      </c>
    </row>
    <row r="75" spans="2:7" ht="16.5" thickBot="1" x14ac:dyDescent="0.3">
      <c r="B75" s="19" t="s">
        <v>9</v>
      </c>
      <c r="C75" s="18"/>
      <c r="D75" s="9"/>
      <c r="E75" s="9"/>
      <c r="F75" s="16"/>
      <c r="G75" s="44">
        <f>ROUND((G70+G73)*40%,2)</f>
        <v>12.05</v>
      </c>
    </row>
    <row r="76" spans="2:7" ht="16.5" thickBot="1" x14ac:dyDescent="0.3">
      <c r="B76" s="20"/>
      <c r="C76" s="21"/>
      <c r="D76" s="22"/>
      <c r="E76" s="22"/>
      <c r="F76" s="23" t="s">
        <v>34</v>
      </c>
      <c r="G76" s="46">
        <f>SUM(G72:G75)</f>
        <v>54.89</v>
      </c>
    </row>
    <row r="77" spans="2:7" ht="16.5" thickBot="1" x14ac:dyDescent="0.3">
      <c r="B77" s="18"/>
      <c r="C77" s="18"/>
      <c r="D77" s="9"/>
      <c r="E77" s="9"/>
      <c r="F77" s="16"/>
      <c r="G77" s="47"/>
    </row>
    <row r="78" spans="2:7" ht="34.5" customHeight="1" thickBot="1" x14ac:dyDescent="0.3">
      <c r="B78" s="72" t="s">
        <v>29</v>
      </c>
      <c r="C78" s="73"/>
      <c r="D78" s="73"/>
      <c r="E78" s="73"/>
      <c r="F78" s="73"/>
      <c r="G78" s="74"/>
    </row>
    <row r="79" spans="2:7" ht="31.5" x14ac:dyDescent="0.25">
      <c r="B79" s="19" t="s">
        <v>28</v>
      </c>
      <c r="C79" s="3" t="s">
        <v>2</v>
      </c>
      <c r="D79" s="32">
        <v>0.91</v>
      </c>
      <c r="E79" s="32">
        <v>2</v>
      </c>
      <c r="F79" s="32">
        <v>7.74</v>
      </c>
      <c r="G79" s="44">
        <f>ROUND(D79*E79*F79,2)</f>
        <v>14.09</v>
      </c>
    </row>
    <row r="80" spans="2:7" x14ac:dyDescent="0.25">
      <c r="B80" s="33" t="s">
        <v>6</v>
      </c>
      <c r="C80" s="34" t="s">
        <v>3</v>
      </c>
      <c r="D80" s="35">
        <v>42</v>
      </c>
      <c r="E80" s="35"/>
      <c r="F80" s="35">
        <v>0.28999999999999998</v>
      </c>
      <c r="G80" s="44">
        <f>ROUND(D80*F80,2)</f>
        <v>12.18</v>
      </c>
    </row>
    <row r="81" spans="2:7" x14ac:dyDescent="0.25">
      <c r="B81" s="70"/>
      <c r="C81" s="71"/>
      <c r="D81" s="8"/>
      <c r="E81" s="8"/>
      <c r="F81" s="2"/>
      <c r="G81" s="55">
        <f>SUM(G79:G80)</f>
        <v>26.27</v>
      </c>
    </row>
    <row r="82" spans="2:7" x14ac:dyDescent="0.25">
      <c r="B82" s="19" t="s">
        <v>8</v>
      </c>
      <c r="C82" s="18"/>
      <c r="D82" s="9"/>
      <c r="E82" s="9"/>
      <c r="F82" s="16"/>
      <c r="G82" s="44">
        <f>ROUND(G79*17%,2)</f>
        <v>2.4</v>
      </c>
    </row>
    <row r="83" spans="2:7" x14ac:dyDescent="0.25">
      <c r="B83" s="19" t="s">
        <v>10</v>
      </c>
      <c r="C83" s="18"/>
      <c r="D83" s="9"/>
      <c r="E83" s="9"/>
      <c r="F83" s="16"/>
      <c r="G83" s="44">
        <f>ROUND((G79+G82)*1.77%,2)</f>
        <v>0.28999999999999998</v>
      </c>
    </row>
    <row r="84" spans="2:7" ht="16.5" thickBot="1" x14ac:dyDescent="0.3">
      <c r="B84" s="19" t="s">
        <v>9</v>
      </c>
      <c r="C84" s="18"/>
      <c r="D84" s="9"/>
      <c r="E84" s="9"/>
      <c r="F84" s="16"/>
      <c r="G84" s="44">
        <f>ROUND((G79+G82)*40%,2)</f>
        <v>6.6</v>
      </c>
    </row>
    <row r="85" spans="2:7" ht="16.5" thickBot="1" x14ac:dyDescent="0.3">
      <c r="B85" s="20"/>
      <c r="C85" s="21"/>
      <c r="D85" s="22"/>
      <c r="E85" s="22"/>
      <c r="F85" s="23" t="s">
        <v>34</v>
      </c>
      <c r="G85" s="46">
        <f>SUM(G81:G84)</f>
        <v>35.559999999999995</v>
      </c>
    </row>
    <row r="86" spans="2:7" ht="16.5" thickBot="1" x14ac:dyDescent="0.3">
      <c r="B86" s="18"/>
      <c r="C86" s="18"/>
      <c r="D86" s="9"/>
      <c r="E86" s="9"/>
      <c r="F86" s="16"/>
      <c r="G86" s="47"/>
    </row>
    <row r="87" spans="2:7" ht="33.75" customHeight="1" thickBot="1" x14ac:dyDescent="0.3">
      <c r="B87" s="72" t="s">
        <v>31</v>
      </c>
      <c r="C87" s="73"/>
      <c r="D87" s="73"/>
      <c r="E87" s="73"/>
      <c r="F87" s="73"/>
      <c r="G87" s="74"/>
    </row>
    <row r="88" spans="2:7" ht="30.75" customHeight="1" x14ac:dyDescent="0.25">
      <c r="B88" s="19" t="s">
        <v>30</v>
      </c>
      <c r="C88" s="3" t="s">
        <v>2</v>
      </c>
      <c r="D88" s="32">
        <v>2</v>
      </c>
      <c r="E88" s="32">
        <v>2</v>
      </c>
      <c r="F88" s="32">
        <v>8.39</v>
      </c>
      <c r="G88" s="44">
        <f>ROUND(D88*E88*F88,2)</f>
        <v>33.56</v>
      </c>
    </row>
    <row r="89" spans="2:7" x14ac:dyDescent="0.25">
      <c r="B89" s="33" t="s">
        <v>7</v>
      </c>
      <c r="C89" s="34" t="s">
        <v>3</v>
      </c>
      <c r="D89" s="35">
        <v>42</v>
      </c>
      <c r="E89" s="35"/>
      <c r="F89" s="35">
        <v>0.28999999999999998</v>
      </c>
      <c r="G89" s="44">
        <f>ROUND(D89*F89,2)</f>
        <v>12.18</v>
      </c>
    </row>
    <row r="90" spans="2:7" x14ac:dyDescent="0.25">
      <c r="B90" s="70"/>
      <c r="C90" s="71"/>
      <c r="D90" s="8"/>
      <c r="E90" s="8"/>
      <c r="F90" s="2"/>
      <c r="G90" s="55">
        <f>SUM(G88:G89)</f>
        <v>45.74</v>
      </c>
    </row>
    <row r="91" spans="2:7" x14ac:dyDescent="0.25">
      <c r="B91" s="19" t="s">
        <v>8</v>
      </c>
      <c r="C91" s="18"/>
      <c r="D91" s="9"/>
      <c r="E91" s="9"/>
      <c r="F91" s="16"/>
      <c r="G91" s="44">
        <f>ROUND(G88*17%,2)</f>
        <v>5.71</v>
      </c>
    </row>
    <row r="92" spans="2:7" x14ac:dyDescent="0.25">
      <c r="B92" s="19" t="s">
        <v>10</v>
      </c>
      <c r="C92" s="18"/>
      <c r="D92" s="9"/>
      <c r="E92" s="9"/>
      <c r="F92" s="16"/>
      <c r="G92" s="44">
        <f>ROUND((G88+G91)*1.77%,2)</f>
        <v>0.7</v>
      </c>
    </row>
    <row r="93" spans="2:7" ht="16.5" thickBot="1" x14ac:dyDescent="0.3">
      <c r="B93" s="19" t="s">
        <v>9</v>
      </c>
      <c r="C93" s="18"/>
      <c r="D93" s="9"/>
      <c r="E93" s="9"/>
      <c r="F93" s="16"/>
      <c r="G93" s="44">
        <f>ROUND((G88+G91)*40%,2)</f>
        <v>15.71</v>
      </c>
    </row>
    <row r="94" spans="2:7" ht="16.5" thickBot="1" x14ac:dyDescent="0.3">
      <c r="B94" s="20"/>
      <c r="C94" s="21"/>
      <c r="D94" s="22"/>
      <c r="E94" s="22"/>
      <c r="F94" s="23" t="s">
        <v>34</v>
      </c>
      <c r="G94" s="46">
        <f>SUM(G90:G93)</f>
        <v>67.860000000000014</v>
      </c>
    </row>
    <row r="95" spans="2:7" x14ac:dyDescent="0.25">
      <c r="B95" s="18"/>
      <c r="C95" s="18"/>
      <c r="D95" s="9"/>
      <c r="E95" s="9"/>
      <c r="F95" s="16"/>
      <c r="G95" s="47"/>
    </row>
    <row r="96" spans="2:7" x14ac:dyDescent="0.25">
      <c r="B96" s="53"/>
      <c r="C96" s="53"/>
      <c r="D96" s="9"/>
      <c r="E96" s="9"/>
      <c r="F96" s="16"/>
      <c r="G96" s="47"/>
    </row>
    <row r="97" spans="2:7" x14ac:dyDescent="0.25">
      <c r="B97" s="68" t="s">
        <v>15</v>
      </c>
      <c r="C97" s="68"/>
      <c r="D97" s="68"/>
      <c r="E97" s="68"/>
      <c r="F97" s="68"/>
      <c r="G97" s="68"/>
    </row>
    <row r="98" spans="2:7" x14ac:dyDescent="0.25">
      <c r="B98" s="68" t="s">
        <v>13</v>
      </c>
      <c r="C98" s="68"/>
      <c r="D98" s="68"/>
      <c r="E98" s="68"/>
      <c r="F98" s="68"/>
      <c r="G98" s="68"/>
    </row>
    <row r="99" spans="2:7" x14ac:dyDescent="0.25">
      <c r="B99" s="54" t="s">
        <v>12</v>
      </c>
      <c r="C99" s="3"/>
      <c r="D99" s="4">
        <v>0</v>
      </c>
      <c r="E99" s="4"/>
      <c r="F99" s="14">
        <v>0</v>
      </c>
      <c r="G99" s="48"/>
    </row>
    <row r="100" spans="2:7" x14ac:dyDescent="0.25">
      <c r="B100" s="54"/>
      <c r="C100" s="3"/>
      <c r="D100" s="4"/>
      <c r="E100" s="4"/>
      <c r="F100" s="14"/>
      <c r="G100" s="48"/>
    </row>
    <row r="101" spans="2:7" x14ac:dyDescent="0.25">
      <c r="B101" s="69" t="s">
        <v>16</v>
      </c>
      <c r="C101" s="69"/>
      <c r="D101" s="69"/>
      <c r="E101" s="69"/>
      <c r="F101" s="69"/>
      <c r="G101" s="69"/>
    </row>
    <row r="102" spans="2:7" ht="31.5" x14ac:dyDescent="0.25">
      <c r="B102" s="54"/>
      <c r="C102" s="3"/>
      <c r="D102" s="4" t="s">
        <v>17</v>
      </c>
      <c r="E102" s="4"/>
      <c r="F102" s="14">
        <v>0</v>
      </c>
      <c r="G102" s="48"/>
    </row>
    <row r="103" spans="2:7" x14ac:dyDescent="0.25">
      <c r="B103" s="54"/>
      <c r="C103" s="3"/>
      <c r="D103" s="4">
        <v>0</v>
      </c>
      <c r="E103" s="4"/>
      <c r="F103" s="14">
        <v>0</v>
      </c>
      <c r="G103" s="48"/>
    </row>
    <row r="104" spans="2:7" x14ac:dyDescent="0.25">
      <c r="B104" s="54"/>
      <c r="C104" s="3"/>
      <c r="D104" s="5"/>
      <c r="E104" s="5"/>
      <c r="F104" s="11"/>
      <c r="G104" s="48"/>
    </row>
    <row r="105" spans="2:7" x14ac:dyDescent="0.25">
      <c r="B105" s="54"/>
      <c r="C105" s="3"/>
      <c r="D105" s="5"/>
      <c r="E105" s="5"/>
      <c r="F105" s="11"/>
      <c r="G105" s="48"/>
    </row>
  </sheetData>
  <mergeCells count="26">
    <mergeCell ref="B18:C18"/>
    <mergeCell ref="B2:G2"/>
    <mergeCell ref="D3:G3"/>
    <mergeCell ref="B6:G6"/>
    <mergeCell ref="B9:C9"/>
    <mergeCell ref="B15:G15"/>
    <mergeCell ref="B69:G69"/>
    <mergeCell ref="B24:G24"/>
    <mergeCell ref="B27:C27"/>
    <mergeCell ref="B33:G33"/>
    <mergeCell ref="B36:C36"/>
    <mergeCell ref="B42:G42"/>
    <mergeCell ref="B45:C45"/>
    <mergeCell ref="B51:G51"/>
    <mergeCell ref="B54:C54"/>
    <mergeCell ref="H56:I59"/>
    <mergeCell ref="B60:G60"/>
    <mergeCell ref="B63:C63"/>
    <mergeCell ref="B97:G97"/>
    <mergeCell ref="B98:G98"/>
    <mergeCell ref="B101:G101"/>
    <mergeCell ref="B72:C72"/>
    <mergeCell ref="B78:G78"/>
    <mergeCell ref="B81:C81"/>
    <mergeCell ref="B87:G87"/>
    <mergeCell ref="B90:C90"/>
  </mergeCells>
  <pageMargins left="0.9055118110236221" right="0.31496062992125984" top="0.74803149606299213" bottom="0.74803149606299213" header="0.31496062992125984" footer="0.31496062992125984"/>
  <pageSetup paperSize="9" scale="82" orientation="portrait" useFirstPageNumber="1" r:id="rId1"/>
  <headerFooter alignWithMargins="0">
    <oddHeader>&amp;R&amp;P</oddHeader>
  </headerFooter>
  <rowBreaks count="2" manualBreakCount="2">
    <brk id="49" max="6" man="1"/>
    <brk id="94" max="6" man="1"/>
  </rowBreaks>
  <colBreaks count="1" manualBreakCount="1">
    <brk id="7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5"/>
  <sheetViews>
    <sheetView zoomScaleNormal="100" workbookViewId="0"/>
  </sheetViews>
  <sheetFormatPr defaultColWidth="15.140625" defaultRowHeight="15.75" x14ac:dyDescent="0.25"/>
  <cols>
    <col min="1" max="1" width="0.5703125" style="1" customWidth="1"/>
    <col min="2" max="2" width="54.7109375" style="6" customWidth="1"/>
    <col min="3" max="3" width="7.7109375" style="13" customWidth="1"/>
    <col min="4" max="4" width="10.28515625" style="7" customWidth="1"/>
    <col min="5" max="5" width="8.42578125" style="7" customWidth="1"/>
    <col min="6" max="6" width="14.7109375" style="15" customWidth="1"/>
    <col min="7" max="7" width="15.42578125" style="49" bestFit="1" customWidth="1"/>
    <col min="8" max="16384" width="15.140625" style="1"/>
  </cols>
  <sheetData>
    <row r="2" spans="2:7" x14ac:dyDescent="0.25">
      <c r="B2" s="83" t="s">
        <v>43</v>
      </c>
      <c r="C2" s="83"/>
      <c r="D2" s="83"/>
      <c r="E2" s="83"/>
      <c r="F2" s="83"/>
      <c r="G2" s="83"/>
    </row>
    <row r="3" spans="2:7" ht="13.5" customHeight="1" thickBot="1" x14ac:dyDescent="0.3">
      <c r="B3" s="38"/>
      <c r="C3" s="52"/>
      <c r="D3" s="84"/>
      <c r="E3" s="84"/>
      <c r="F3" s="84"/>
      <c r="G3" s="84"/>
    </row>
    <row r="4" spans="2:7" ht="43.5" thickBot="1" x14ac:dyDescent="0.3">
      <c r="B4" s="25" t="s">
        <v>19</v>
      </c>
      <c r="C4" s="26" t="s">
        <v>44</v>
      </c>
      <c r="D4" s="27" t="s">
        <v>0</v>
      </c>
      <c r="E4" s="27" t="s">
        <v>45</v>
      </c>
      <c r="F4" s="28" t="s">
        <v>36</v>
      </c>
      <c r="G4" s="50" t="s">
        <v>14</v>
      </c>
    </row>
    <row r="5" spans="2:7" ht="16.5" thickBot="1" x14ac:dyDescent="0.3">
      <c r="B5" s="29"/>
      <c r="C5" s="29"/>
      <c r="D5" s="30"/>
      <c r="E5" s="30"/>
      <c r="F5" s="31"/>
      <c r="G5" s="43"/>
    </row>
    <row r="6" spans="2:7" ht="16.149999999999999" customHeight="1" thickBot="1" x14ac:dyDescent="0.3">
      <c r="B6" s="72" t="s">
        <v>38</v>
      </c>
      <c r="C6" s="73"/>
      <c r="D6" s="73"/>
      <c r="E6" s="73"/>
      <c r="F6" s="73"/>
      <c r="G6" s="74"/>
    </row>
    <row r="7" spans="2:7" ht="31.5" x14ac:dyDescent="0.25">
      <c r="B7" s="40" t="s">
        <v>37</v>
      </c>
      <c r="C7" s="41" t="s">
        <v>35</v>
      </c>
      <c r="D7" s="42">
        <v>3</v>
      </c>
      <c r="E7" s="42">
        <v>1.5</v>
      </c>
      <c r="F7" s="42">
        <v>4.8</v>
      </c>
      <c r="G7" s="44">
        <f>ROUND(D7*E7*F7,2)</f>
        <v>21.6</v>
      </c>
    </row>
    <row r="8" spans="2:7" x14ac:dyDescent="0.25">
      <c r="B8" s="19" t="s">
        <v>4</v>
      </c>
      <c r="C8" s="12" t="s">
        <v>3</v>
      </c>
      <c r="D8" s="32">
        <v>20</v>
      </c>
      <c r="E8" s="32"/>
      <c r="F8" s="35">
        <v>0.28999999999999998</v>
      </c>
      <c r="G8" s="44">
        <f>ROUND(D8*F8,2)</f>
        <v>5.8</v>
      </c>
    </row>
    <row r="9" spans="2:7" x14ac:dyDescent="0.25">
      <c r="B9" s="79"/>
      <c r="C9" s="80"/>
      <c r="D9" s="2"/>
      <c r="E9" s="2"/>
      <c r="F9" s="2"/>
      <c r="G9" s="55">
        <f>SUM(G7:G8)</f>
        <v>27.400000000000002</v>
      </c>
    </row>
    <row r="10" spans="2:7" x14ac:dyDescent="0.25">
      <c r="B10" s="19" t="s">
        <v>8</v>
      </c>
      <c r="C10" s="18"/>
      <c r="D10" s="9"/>
      <c r="E10" s="9"/>
      <c r="F10" s="16"/>
      <c r="G10" s="44">
        <f>ROUND(G7*17%,2)</f>
        <v>3.67</v>
      </c>
    </row>
    <row r="11" spans="2:7" x14ac:dyDescent="0.25">
      <c r="B11" s="19" t="s">
        <v>10</v>
      </c>
      <c r="C11" s="18"/>
      <c r="D11" s="9"/>
      <c r="E11" s="9"/>
      <c r="F11" s="16"/>
      <c r="G11" s="44">
        <f>ROUND((G7+G10)*1.77%,2)</f>
        <v>0.45</v>
      </c>
    </row>
    <row r="12" spans="2:7" ht="16.5" thickBot="1" x14ac:dyDescent="0.3">
      <c r="B12" s="19" t="s">
        <v>9</v>
      </c>
      <c r="C12" s="18"/>
      <c r="D12" s="9"/>
      <c r="E12" s="9"/>
      <c r="F12" s="16"/>
      <c r="G12" s="44">
        <f>ROUND((G7+G10)*40%,2)</f>
        <v>10.11</v>
      </c>
    </row>
    <row r="13" spans="2:7" ht="16.5" thickBot="1" x14ac:dyDescent="0.3">
      <c r="B13" s="20"/>
      <c r="C13" s="21"/>
      <c r="D13" s="22"/>
      <c r="E13" s="22"/>
      <c r="F13" s="23" t="s">
        <v>34</v>
      </c>
      <c r="G13" s="46">
        <f>SUM(G9:G12)</f>
        <v>41.629999999999995</v>
      </c>
    </row>
    <row r="14" spans="2:7" ht="16.5" thickBot="1" x14ac:dyDescent="0.3">
      <c r="B14" s="17"/>
      <c r="C14" s="18"/>
      <c r="D14" s="9"/>
      <c r="E14" s="9"/>
      <c r="F14" s="16"/>
      <c r="G14" s="45"/>
    </row>
    <row r="15" spans="2:7" ht="16.149999999999999" customHeight="1" thickBot="1" x14ac:dyDescent="0.3">
      <c r="B15" s="72" t="s">
        <v>41</v>
      </c>
      <c r="C15" s="73"/>
      <c r="D15" s="73"/>
      <c r="E15" s="73"/>
      <c r="F15" s="73"/>
      <c r="G15" s="74"/>
    </row>
    <row r="16" spans="2:7" ht="31.5" x14ac:dyDescent="0.25">
      <c r="B16" s="40" t="s">
        <v>37</v>
      </c>
      <c r="C16" s="41" t="s">
        <v>35</v>
      </c>
      <c r="D16" s="32">
        <v>3</v>
      </c>
      <c r="E16" s="42">
        <v>1.5</v>
      </c>
      <c r="F16" s="42">
        <v>4.8</v>
      </c>
      <c r="G16" s="44">
        <f>ROUND(D16*E16*F16,2)</f>
        <v>21.6</v>
      </c>
    </row>
    <row r="17" spans="2:7" x14ac:dyDescent="0.25">
      <c r="B17" s="19" t="s">
        <v>4</v>
      </c>
      <c r="C17" s="12" t="s">
        <v>3</v>
      </c>
      <c r="D17" s="32">
        <v>40</v>
      </c>
      <c r="E17" s="32"/>
      <c r="F17" s="35">
        <v>0.28999999999999998</v>
      </c>
      <c r="G17" s="44">
        <f>ROUND(D17*F17,2)</f>
        <v>11.6</v>
      </c>
    </row>
    <row r="18" spans="2:7" x14ac:dyDescent="0.25">
      <c r="B18" s="79"/>
      <c r="C18" s="80"/>
      <c r="D18" s="2"/>
      <c r="E18" s="2"/>
      <c r="F18" s="2"/>
      <c r="G18" s="55">
        <f>SUM(G16:G17)</f>
        <v>33.200000000000003</v>
      </c>
    </row>
    <row r="19" spans="2:7" x14ac:dyDescent="0.25">
      <c r="B19" s="19" t="s">
        <v>8</v>
      </c>
      <c r="C19" s="18"/>
      <c r="D19" s="9"/>
      <c r="E19" s="9"/>
      <c r="F19" s="16"/>
      <c r="G19" s="44">
        <f>ROUND(G16*17%,2)</f>
        <v>3.67</v>
      </c>
    </row>
    <row r="20" spans="2:7" x14ac:dyDescent="0.25">
      <c r="B20" s="19" t="s">
        <v>10</v>
      </c>
      <c r="C20" s="18"/>
      <c r="D20" s="9"/>
      <c r="E20" s="9"/>
      <c r="F20" s="16"/>
      <c r="G20" s="44">
        <f>ROUND((G16+G19)*1.77%,2)</f>
        <v>0.45</v>
      </c>
    </row>
    <row r="21" spans="2:7" ht="16.5" thickBot="1" x14ac:dyDescent="0.3">
      <c r="B21" s="19" t="s">
        <v>9</v>
      </c>
      <c r="C21" s="18"/>
      <c r="D21" s="9"/>
      <c r="E21" s="9"/>
      <c r="F21" s="16"/>
      <c r="G21" s="44">
        <f>ROUND((G16+G19)*40%,2)</f>
        <v>10.11</v>
      </c>
    </row>
    <row r="22" spans="2:7" ht="16.5" thickBot="1" x14ac:dyDescent="0.3">
      <c r="B22" s="20"/>
      <c r="C22" s="21"/>
      <c r="D22" s="22"/>
      <c r="E22" s="22"/>
      <c r="F22" s="23" t="s">
        <v>34</v>
      </c>
      <c r="G22" s="46">
        <f>SUM(G18:G21)</f>
        <v>47.430000000000007</v>
      </c>
    </row>
    <row r="23" spans="2:7" ht="16.5" thickBot="1" x14ac:dyDescent="0.3">
      <c r="B23" s="18"/>
      <c r="C23" s="18"/>
      <c r="D23" s="9"/>
      <c r="E23" s="9"/>
      <c r="F23" s="16"/>
      <c r="G23" s="47"/>
    </row>
    <row r="24" spans="2:7" ht="16.149999999999999" customHeight="1" thickBot="1" x14ac:dyDescent="0.3">
      <c r="B24" s="72" t="s">
        <v>40</v>
      </c>
      <c r="C24" s="73"/>
      <c r="D24" s="73"/>
      <c r="E24" s="73"/>
      <c r="F24" s="73"/>
      <c r="G24" s="74"/>
    </row>
    <row r="25" spans="2:7" ht="31.5" x14ac:dyDescent="0.25">
      <c r="B25" s="40" t="s">
        <v>37</v>
      </c>
      <c r="C25" s="41" t="s">
        <v>35</v>
      </c>
      <c r="D25" s="32">
        <v>3</v>
      </c>
      <c r="E25" s="42">
        <v>1.5</v>
      </c>
      <c r="F25" s="42">
        <v>4.8</v>
      </c>
      <c r="G25" s="44">
        <f>ROUND(D25*E25*F25,2)</f>
        <v>21.6</v>
      </c>
    </row>
    <row r="26" spans="2:7" x14ac:dyDescent="0.25">
      <c r="B26" s="19" t="s">
        <v>4</v>
      </c>
      <c r="C26" s="12" t="s">
        <v>3</v>
      </c>
      <c r="D26" s="32">
        <v>60</v>
      </c>
      <c r="E26" s="32"/>
      <c r="F26" s="32">
        <v>0.28999999999999998</v>
      </c>
      <c r="G26" s="44">
        <f>ROUND(D26*F26,2)</f>
        <v>17.399999999999999</v>
      </c>
    </row>
    <row r="27" spans="2:7" x14ac:dyDescent="0.25">
      <c r="B27" s="79"/>
      <c r="C27" s="80"/>
      <c r="D27" s="2"/>
      <c r="E27" s="2"/>
      <c r="F27" s="2"/>
      <c r="G27" s="55">
        <f>SUM(G25:G26)</f>
        <v>39</v>
      </c>
    </row>
    <row r="28" spans="2:7" x14ac:dyDescent="0.25">
      <c r="B28" s="19" t="s">
        <v>8</v>
      </c>
      <c r="C28" s="18"/>
      <c r="D28" s="9"/>
      <c r="E28" s="9"/>
      <c r="F28" s="16"/>
      <c r="G28" s="44">
        <f>ROUND(G25*17%,2)</f>
        <v>3.67</v>
      </c>
    </row>
    <row r="29" spans="2:7" x14ac:dyDescent="0.25">
      <c r="B29" s="19" t="s">
        <v>10</v>
      </c>
      <c r="C29" s="18"/>
      <c r="D29" s="9"/>
      <c r="E29" s="9"/>
      <c r="F29" s="16"/>
      <c r="G29" s="44">
        <f>ROUND((G25+G28)*1.77%,2)</f>
        <v>0.45</v>
      </c>
    </row>
    <row r="30" spans="2:7" ht="16.5" thickBot="1" x14ac:dyDescent="0.3">
      <c r="B30" s="19" t="s">
        <v>9</v>
      </c>
      <c r="C30" s="18"/>
      <c r="D30" s="9"/>
      <c r="E30" s="9"/>
      <c r="F30" s="16"/>
      <c r="G30" s="44">
        <f>ROUND((G25+G28)*40%,2)</f>
        <v>10.11</v>
      </c>
    </row>
    <row r="31" spans="2:7" ht="16.5" thickBot="1" x14ac:dyDescent="0.3">
      <c r="B31" s="20"/>
      <c r="C31" s="21"/>
      <c r="D31" s="22"/>
      <c r="E31" s="22"/>
      <c r="F31" s="23" t="s">
        <v>34</v>
      </c>
      <c r="G31" s="46">
        <f>SUM(G27:G30)</f>
        <v>53.230000000000004</v>
      </c>
    </row>
    <row r="32" spans="2:7" ht="16.5" thickBot="1" x14ac:dyDescent="0.3">
      <c r="B32" s="18"/>
      <c r="C32" s="18"/>
      <c r="D32" s="9"/>
      <c r="E32" s="9"/>
      <c r="F32" s="16"/>
      <c r="G32" s="47"/>
    </row>
    <row r="33" spans="2:7" ht="16.149999999999999" customHeight="1" thickBot="1" x14ac:dyDescent="0.3">
      <c r="B33" s="72" t="s">
        <v>39</v>
      </c>
      <c r="C33" s="73"/>
      <c r="D33" s="73"/>
      <c r="E33" s="73"/>
      <c r="F33" s="73"/>
      <c r="G33" s="74"/>
    </row>
    <row r="34" spans="2:7" ht="31.5" x14ac:dyDescent="0.25">
      <c r="B34" s="40" t="s">
        <v>37</v>
      </c>
      <c r="C34" s="41" t="s">
        <v>35</v>
      </c>
      <c r="D34" s="32">
        <v>3</v>
      </c>
      <c r="E34" s="42">
        <v>1.5</v>
      </c>
      <c r="F34" s="42">
        <v>4.8</v>
      </c>
      <c r="G34" s="44">
        <f>ROUND(D34*E34*F34,2)</f>
        <v>21.6</v>
      </c>
    </row>
    <row r="35" spans="2:7" x14ac:dyDescent="0.25">
      <c r="B35" s="19" t="s">
        <v>4</v>
      </c>
      <c r="C35" s="12" t="s">
        <v>3</v>
      </c>
      <c r="D35" s="32">
        <v>80</v>
      </c>
      <c r="E35" s="32"/>
      <c r="F35" s="32">
        <v>0.28999999999999998</v>
      </c>
      <c r="G35" s="44">
        <f>ROUND(D35*F35,2)</f>
        <v>23.2</v>
      </c>
    </row>
    <row r="36" spans="2:7" x14ac:dyDescent="0.25">
      <c r="B36" s="79"/>
      <c r="C36" s="80"/>
      <c r="D36" s="2"/>
      <c r="E36" s="2"/>
      <c r="F36" s="2"/>
      <c r="G36" s="55">
        <f>SUM(G34:G35)</f>
        <v>44.8</v>
      </c>
    </row>
    <row r="37" spans="2:7" x14ac:dyDescent="0.25">
      <c r="B37" s="19" t="s">
        <v>8</v>
      </c>
      <c r="C37" s="18"/>
      <c r="D37" s="9"/>
      <c r="E37" s="9"/>
      <c r="F37" s="16"/>
      <c r="G37" s="44">
        <f>ROUND(G34*17%,2)</f>
        <v>3.67</v>
      </c>
    </row>
    <row r="38" spans="2:7" x14ac:dyDescent="0.25">
      <c r="B38" s="19" t="s">
        <v>10</v>
      </c>
      <c r="C38" s="18"/>
      <c r="D38" s="9"/>
      <c r="E38" s="9"/>
      <c r="F38" s="16"/>
      <c r="G38" s="44">
        <f>ROUND((G34+G37)*1.77%,2)</f>
        <v>0.45</v>
      </c>
    </row>
    <row r="39" spans="2:7" ht="16.5" thickBot="1" x14ac:dyDescent="0.3">
      <c r="B39" s="19" t="s">
        <v>9</v>
      </c>
      <c r="C39" s="18"/>
      <c r="D39" s="9"/>
      <c r="E39" s="9"/>
      <c r="F39" s="16"/>
      <c r="G39" s="44">
        <f>ROUND((G34+G37)*40%,2)</f>
        <v>10.11</v>
      </c>
    </row>
    <row r="40" spans="2:7" ht="16.5" thickBot="1" x14ac:dyDescent="0.3">
      <c r="B40" s="20"/>
      <c r="C40" s="21"/>
      <c r="D40" s="22"/>
      <c r="E40" s="22"/>
      <c r="F40" s="23" t="s">
        <v>34</v>
      </c>
      <c r="G40" s="46">
        <f>SUM(G36:G39)</f>
        <v>59.03</v>
      </c>
    </row>
    <row r="41" spans="2:7" ht="16.5" thickBot="1" x14ac:dyDescent="0.3">
      <c r="B41" s="18"/>
      <c r="C41" s="18"/>
      <c r="D41" s="9"/>
      <c r="E41" s="9"/>
      <c r="F41" s="16"/>
      <c r="G41" s="47"/>
    </row>
    <row r="42" spans="2:7" ht="16.149999999999999" customHeight="1" thickBot="1" x14ac:dyDescent="0.3">
      <c r="B42" s="72" t="s">
        <v>42</v>
      </c>
      <c r="C42" s="81"/>
      <c r="D42" s="81"/>
      <c r="E42" s="81"/>
      <c r="F42" s="81"/>
      <c r="G42" s="82"/>
    </row>
    <row r="43" spans="2:7" ht="31.5" x14ac:dyDescent="0.25">
      <c r="B43" s="40" t="s">
        <v>37</v>
      </c>
      <c r="C43" s="41" t="s">
        <v>35</v>
      </c>
      <c r="D43" s="32">
        <v>3</v>
      </c>
      <c r="E43" s="32">
        <v>1.5</v>
      </c>
      <c r="F43" s="32">
        <v>4.8</v>
      </c>
      <c r="G43" s="44">
        <f>ROUND(D43*E43*F43,2)</f>
        <v>21.6</v>
      </c>
    </row>
    <row r="44" spans="2:7" x14ac:dyDescent="0.25">
      <c r="B44" s="19" t="s">
        <v>4</v>
      </c>
      <c r="C44" s="12" t="s">
        <v>3</v>
      </c>
      <c r="D44" s="32">
        <v>100</v>
      </c>
      <c r="E44" s="32"/>
      <c r="F44" s="32">
        <v>0.28999999999999998</v>
      </c>
      <c r="G44" s="44">
        <f>ROUND(D44*F44,2)</f>
        <v>29</v>
      </c>
    </row>
    <row r="45" spans="2:7" x14ac:dyDescent="0.25">
      <c r="B45" s="79"/>
      <c r="C45" s="80"/>
      <c r="D45" s="2"/>
      <c r="E45" s="2"/>
      <c r="F45" s="2"/>
      <c r="G45" s="55">
        <f>SUM(G43:G44)</f>
        <v>50.6</v>
      </c>
    </row>
    <row r="46" spans="2:7" x14ac:dyDescent="0.25">
      <c r="B46" s="19" t="s">
        <v>8</v>
      </c>
      <c r="C46" s="18"/>
      <c r="D46" s="9"/>
      <c r="E46" s="9"/>
      <c r="F46" s="16"/>
      <c r="G46" s="44">
        <f>ROUND(G43*17%,2)</f>
        <v>3.67</v>
      </c>
    </row>
    <row r="47" spans="2:7" x14ac:dyDescent="0.25">
      <c r="B47" s="19" t="s">
        <v>10</v>
      </c>
      <c r="C47" s="18"/>
      <c r="D47" s="9"/>
      <c r="E47" s="9"/>
      <c r="F47" s="16"/>
      <c r="G47" s="44">
        <f>ROUND((G43+G46)*1.77%,2)</f>
        <v>0.45</v>
      </c>
    </row>
    <row r="48" spans="2:7" ht="16.5" thickBot="1" x14ac:dyDescent="0.3">
      <c r="B48" s="19" t="s">
        <v>9</v>
      </c>
      <c r="C48" s="18"/>
      <c r="D48" s="9"/>
      <c r="E48" s="9"/>
      <c r="F48" s="16"/>
      <c r="G48" s="44">
        <f>ROUND((G43+G46)*40%,2)</f>
        <v>10.11</v>
      </c>
    </row>
    <row r="49" spans="2:10" ht="16.5" thickBot="1" x14ac:dyDescent="0.3">
      <c r="B49" s="20"/>
      <c r="C49" s="21"/>
      <c r="D49" s="22"/>
      <c r="E49" s="22"/>
      <c r="F49" s="23" t="s">
        <v>34</v>
      </c>
      <c r="G49" s="46">
        <f>SUM(G45:G48)</f>
        <v>64.830000000000013</v>
      </c>
    </row>
    <row r="50" spans="2:10" ht="16.5" thickBot="1" x14ac:dyDescent="0.3">
      <c r="B50" s="18"/>
      <c r="C50" s="18"/>
      <c r="D50" s="9"/>
      <c r="E50" s="9"/>
      <c r="F50" s="16"/>
      <c r="G50" s="47"/>
    </row>
    <row r="51" spans="2:10" ht="16.149999999999999" customHeight="1" thickBot="1" x14ac:dyDescent="0.3">
      <c r="B51" s="75" t="s">
        <v>21</v>
      </c>
      <c r="C51" s="76"/>
      <c r="D51" s="76"/>
      <c r="E51" s="76"/>
      <c r="F51" s="76"/>
      <c r="G51" s="77"/>
    </row>
    <row r="52" spans="2:10" ht="31.5" customHeight="1" x14ac:dyDescent="0.25">
      <c r="B52" s="19" t="s">
        <v>24</v>
      </c>
      <c r="C52" s="3" t="s">
        <v>2</v>
      </c>
      <c r="D52" s="32">
        <v>0.67</v>
      </c>
      <c r="E52" s="32">
        <v>1.5</v>
      </c>
      <c r="F52" s="32">
        <v>8.76</v>
      </c>
      <c r="G52" s="44">
        <f>ROUND(D52*E52*F52,2)</f>
        <v>8.8000000000000007</v>
      </c>
    </row>
    <row r="53" spans="2:10" x14ac:dyDescent="0.25">
      <c r="B53" s="33" t="s">
        <v>6</v>
      </c>
      <c r="C53" s="34" t="s">
        <v>3</v>
      </c>
      <c r="D53" s="35">
        <v>42</v>
      </c>
      <c r="E53" s="35"/>
      <c r="F53" s="35">
        <v>0.28999999999999998</v>
      </c>
      <c r="G53" s="44">
        <f>ROUND(D53*F53,2)</f>
        <v>12.18</v>
      </c>
    </row>
    <row r="54" spans="2:10" x14ac:dyDescent="0.25">
      <c r="B54" s="70"/>
      <c r="C54" s="71"/>
      <c r="D54" s="8"/>
      <c r="E54" s="8"/>
      <c r="F54" s="2"/>
      <c r="G54" s="55">
        <f>SUM(G52:G53)</f>
        <v>20.98</v>
      </c>
    </row>
    <row r="55" spans="2:10" x14ac:dyDescent="0.25">
      <c r="B55" s="19" t="s">
        <v>8</v>
      </c>
      <c r="C55" s="18"/>
      <c r="D55" s="9"/>
      <c r="E55" s="9"/>
      <c r="F55" s="16"/>
      <c r="G55" s="44">
        <f>ROUND(G52*17%,2)</f>
        <v>1.5</v>
      </c>
    </row>
    <row r="56" spans="2:10" ht="15.6" customHeight="1" x14ac:dyDescent="0.25">
      <c r="B56" s="19" t="s">
        <v>10</v>
      </c>
      <c r="C56" s="18"/>
      <c r="D56" s="9"/>
      <c r="E56" s="9"/>
      <c r="F56" s="16"/>
      <c r="G56" s="44">
        <f>ROUND((G52+G55)*1.77%,2)</f>
        <v>0.18</v>
      </c>
      <c r="H56" s="78"/>
      <c r="I56" s="78"/>
      <c r="J56" s="51"/>
    </row>
    <row r="57" spans="2:10" ht="16.5" thickBot="1" x14ac:dyDescent="0.3">
      <c r="B57" s="19" t="s">
        <v>9</v>
      </c>
      <c r="C57" s="18"/>
      <c r="D57" s="9"/>
      <c r="E57" s="9"/>
      <c r="F57" s="16"/>
      <c r="G57" s="44">
        <f>ROUND((G52+G55)*40%,2)</f>
        <v>4.12</v>
      </c>
      <c r="H57" s="78"/>
      <c r="I57" s="78"/>
      <c r="J57" s="51"/>
    </row>
    <row r="58" spans="2:10" ht="16.5" thickBot="1" x14ac:dyDescent="0.3">
      <c r="B58" s="20"/>
      <c r="C58" s="21"/>
      <c r="D58" s="22"/>
      <c r="E58" s="22"/>
      <c r="F58" s="23" t="s">
        <v>34</v>
      </c>
      <c r="G58" s="46">
        <f>SUM(G54:G57)</f>
        <v>26.78</v>
      </c>
      <c r="H58" s="78"/>
      <c r="I58" s="78"/>
    </row>
    <row r="59" spans="2:10" ht="16.5" thickBot="1" x14ac:dyDescent="0.3">
      <c r="B59" s="18"/>
      <c r="C59" s="18"/>
      <c r="D59" s="9"/>
      <c r="E59" s="9"/>
      <c r="F59" s="16"/>
      <c r="G59" s="47"/>
      <c r="H59" s="78"/>
      <c r="I59" s="78"/>
    </row>
    <row r="60" spans="2:10" ht="16.149999999999999" customHeight="1" thickBot="1" x14ac:dyDescent="0.3">
      <c r="B60" s="72" t="s">
        <v>20</v>
      </c>
      <c r="C60" s="73"/>
      <c r="D60" s="73"/>
      <c r="E60" s="73"/>
      <c r="F60" s="73"/>
      <c r="G60" s="74"/>
    </row>
    <row r="61" spans="2:10" ht="31.5" customHeight="1" x14ac:dyDescent="0.25">
      <c r="B61" s="19" t="s">
        <v>25</v>
      </c>
      <c r="C61" s="3" t="s">
        <v>2</v>
      </c>
      <c r="D61" s="32">
        <v>0.87</v>
      </c>
      <c r="E61" s="32">
        <v>1.5</v>
      </c>
      <c r="F61" s="32">
        <v>8.76</v>
      </c>
      <c r="G61" s="44">
        <f>ROUND(D61*E61*F61,2)</f>
        <v>11.43</v>
      </c>
    </row>
    <row r="62" spans="2:10" x14ac:dyDescent="0.25">
      <c r="B62" s="33" t="s">
        <v>7</v>
      </c>
      <c r="C62" s="34" t="s">
        <v>3</v>
      </c>
      <c r="D62" s="35">
        <v>42</v>
      </c>
      <c r="E62" s="35"/>
      <c r="F62" s="35">
        <v>0.28999999999999998</v>
      </c>
      <c r="G62" s="44">
        <f>ROUND(D62*F62,2)</f>
        <v>12.18</v>
      </c>
    </row>
    <row r="63" spans="2:10" x14ac:dyDescent="0.25">
      <c r="B63" s="70"/>
      <c r="C63" s="71"/>
      <c r="D63" s="8"/>
      <c r="E63" s="8"/>
      <c r="F63" s="2"/>
      <c r="G63" s="55">
        <f>SUM(G61:G62)</f>
        <v>23.61</v>
      </c>
    </row>
    <row r="64" spans="2:10" x14ac:dyDescent="0.25">
      <c r="B64" s="19" t="s">
        <v>8</v>
      </c>
      <c r="C64" s="18"/>
      <c r="D64" s="9"/>
      <c r="E64" s="9"/>
      <c r="F64" s="16"/>
      <c r="G64" s="44">
        <f>ROUND(G61*17%,2)</f>
        <v>1.94</v>
      </c>
    </row>
    <row r="65" spans="2:7" x14ac:dyDescent="0.25">
      <c r="B65" s="19" t="s">
        <v>10</v>
      </c>
      <c r="C65" s="18"/>
      <c r="D65" s="9"/>
      <c r="E65" s="9"/>
      <c r="F65" s="16"/>
      <c r="G65" s="44">
        <f>ROUND((G61+G64)*1.77%,2)</f>
        <v>0.24</v>
      </c>
    </row>
    <row r="66" spans="2:7" ht="16.5" thickBot="1" x14ac:dyDescent="0.3">
      <c r="B66" s="19" t="s">
        <v>9</v>
      </c>
      <c r="C66" s="18"/>
      <c r="D66" s="9"/>
      <c r="E66" s="9"/>
      <c r="F66" s="16"/>
      <c r="G66" s="44">
        <f>ROUND((G61+G64)*40%,2)</f>
        <v>5.35</v>
      </c>
    </row>
    <row r="67" spans="2:7" ht="16.5" thickBot="1" x14ac:dyDescent="0.3">
      <c r="B67" s="20"/>
      <c r="C67" s="21"/>
      <c r="D67" s="22"/>
      <c r="E67" s="22"/>
      <c r="F67" s="23" t="s">
        <v>34</v>
      </c>
      <c r="G67" s="46">
        <f>SUM(G63:G66)</f>
        <v>31.14</v>
      </c>
    </row>
    <row r="68" spans="2:7" ht="16.5" thickBot="1" x14ac:dyDescent="0.3">
      <c r="B68" s="18"/>
      <c r="C68" s="18"/>
      <c r="D68" s="9"/>
      <c r="E68" s="9"/>
      <c r="F68" s="16"/>
      <c r="G68" s="47"/>
    </row>
    <row r="69" spans="2:7" ht="16.149999999999999" customHeight="1" thickBot="1" x14ac:dyDescent="0.3">
      <c r="B69" s="72" t="s">
        <v>27</v>
      </c>
      <c r="C69" s="73"/>
      <c r="D69" s="73"/>
      <c r="E69" s="73"/>
      <c r="F69" s="73"/>
      <c r="G69" s="74"/>
    </row>
    <row r="70" spans="2:7" x14ac:dyDescent="0.25">
      <c r="B70" s="19" t="s">
        <v>26</v>
      </c>
      <c r="C70" s="3" t="s">
        <v>2</v>
      </c>
      <c r="D70" s="32">
        <v>1.47</v>
      </c>
      <c r="E70" s="32">
        <v>1.5</v>
      </c>
      <c r="F70" s="32">
        <v>8.76</v>
      </c>
      <c r="G70" s="44">
        <f>ROUND(D70*E70*F70,2)</f>
        <v>19.32</v>
      </c>
    </row>
    <row r="71" spans="2:7" x14ac:dyDescent="0.25">
      <c r="B71" s="33" t="s">
        <v>7</v>
      </c>
      <c r="C71" s="34" t="s">
        <v>3</v>
      </c>
      <c r="D71" s="35">
        <v>42</v>
      </c>
      <c r="E71" s="35"/>
      <c r="F71" s="35">
        <v>0.28999999999999998</v>
      </c>
      <c r="G71" s="44">
        <f>ROUND(D71*F71,2)</f>
        <v>12.18</v>
      </c>
    </row>
    <row r="72" spans="2:7" x14ac:dyDescent="0.25">
      <c r="B72" s="70"/>
      <c r="C72" s="71"/>
      <c r="D72" s="8"/>
      <c r="E72" s="8"/>
      <c r="F72" s="2"/>
      <c r="G72" s="55">
        <f>SUM(G70:G71)</f>
        <v>31.5</v>
      </c>
    </row>
    <row r="73" spans="2:7" x14ac:dyDescent="0.25">
      <c r="B73" s="19" t="s">
        <v>8</v>
      </c>
      <c r="C73" s="18"/>
      <c r="D73" s="9"/>
      <c r="E73" s="9"/>
      <c r="F73" s="16"/>
      <c r="G73" s="44">
        <f>ROUND(G70*17%,2)</f>
        <v>3.28</v>
      </c>
    </row>
    <row r="74" spans="2:7" x14ac:dyDescent="0.25">
      <c r="B74" s="19" t="s">
        <v>10</v>
      </c>
      <c r="C74" s="18"/>
      <c r="D74" s="9"/>
      <c r="E74" s="9"/>
      <c r="F74" s="16"/>
      <c r="G74" s="44">
        <f>ROUND((G70+G73)*1.77%,2)</f>
        <v>0.4</v>
      </c>
    </row>
    <row r="75" spans="2:7" ht="16.5" thickBot="1" x14ac:dyDescent="0.3">
      <c r="B75" s="19" t="s">
        <v>9</v>
      </c>
      <c r="C75" s="18"/>
      <c r="D75" s="9"/>
      <c r="E75" s="9"/>
      <c r="F75" s="16"/>
      <c r="G75" s="44">
        <f>ROUND((G70+G73)*40%,2)</f>
        <v>9.0399999999999991</v>
      </c>
    </row>
    <row r="76" spans="2:7" ht="16.5" thickBot="1" x14ac:dyDescent="0.3">
      <c r="B76" s="20"/>
      <c r="C76" s="21"/>
      <c r="D76" s="22"/>
      <c r="E76" s="22"/>
      <c r="F76" s="23" t="s">
        <v>34</v>
      </c>
      <c r="G76" s="46">
        <f>SUM(G72:G75)</f>
        <v>44.22</v>
      </c>
    </row>
    <row r="77" spans="2:7" ht="16.5" thickBot="1" x14ac:dyDescent="0.3">
      <c r="B77" s="18"/>
      <c r="C77" s="18"/>
      <c r="D77" s="9"/>
      <c r="E77" s="9"/>
      <c r="F77" s="16"/>
      <c r="G77" s="47"/>
    </row>
    <row r="78" spans="2:7" ht="34.5" customHeight="1" thickBot="1" x14ac:dyDescent="0.3">
      <c r="B78" s="72" t="s">
        <v>29</v>
      </c>
      <c r="C78" s="73"/>
      <c r="D78" s="73"/>
      <c r="E78" s="73"/>
      <c r="F78" s="73"/>
      <c r="G78" s="74"/>
    </row>
    <row r="79" spans="2:7" ht="31.5" x14ac:dyDescent="0.25">
      <c r="B79" s="19" t="s">
        <v>28</v>
      </c>
      <c r="C79" s="3" t="s">
        <v>2</v>
      </c>
      <c r="D79" s="32">
        <v>0.91</v>
      </c>
      <c r="E79" s="32">
        <v>1.5</v>
      </c>
      <c r="F79" s="32">
        <v>7.74</v>
      </c>
      <c r="G79" s="44">
        <f>ROUND(D79*E79*F79,2)</f>
        <v>10.57</v>
      </c>
    </row>
    <row r="80" spans="2:7" x14ac:dyDescent="0.25">
      <c r="B80" s="33" t="s">
        <v>6</v>
      </c>
      <c r="C80" s="34" t="s">
        <v>3</v>
      </c>
      <c r="D80" s="35">
        <v>42</v>
      </c>
      <c r="E80" s="35"/>
      <c r="F80" s="35">
        <v>0.28999999999999998</v>
      </c>
      <c r="G80" s="44">
        <f>ROUND(D80*F80,2)</f>
        <v>12.18</v>
      </c>
    </row>
    <row r="81" spans="2:7" x14ac:dyDescent="0.25">
      <c r="B81" s="70"/>
      <c r="C81" s="71"/>
      <c r="D81" s="8"/>
      <c r="E81" s="8"/>
      <c r="F81" s="2"/>
      <c r="G81" s="55">
        <f>SUM(G79:G80)</f>
        <v>22.75</v>
      </c>
    </row>
    <row r="82" spans="2:7" x14ac:dyDescent="0.25">
      <c r="B82" s="19" t="s">
        <v>8</v>
      </c>
      <c r="C82" s="18"/>
      <c r="D82" s="9"/>
      <c r="E82" s="9"/>
      <c r="F82" s="16"/>
      <c r="G82" s="44">
        <f>ROUND(G79*17%,2)</f>
        <v>1.8</v>
      </c>
    </row>
    <row r="83" spans="2:7" x14ac:dyDescent="0.25">
      <c r="B83" s="19" t="s">
        <v>10</v>
      </c>
      <c r="C83" s="18"/>
      <c r="D83" s="9"/>
      <c r="E83" s="9"/>
      <c r="F83" s="16"/>
      <c r="G83" s="44">
        <f>ROUND((G79+G82)*1.77%,2)</f>
        <v>0.22</v>
      </c>
    </row>
    <row r="84" spans="2:7" ht="16.5" thickBot="1" x14ac:dyDescent="0.3">
      <c r="B84" s="19" t="s">
        <v>9</v>
      </c>
      <c r="C84" s="18"/>
      <c r="D84" s="9"/>
      <c r="E84" s="9"/>
      <c r="F84" s="16"/>
      <c r="G84" s="44">
        <f>ROUND((G79+G82)*40%,2)</f>
        <v>4.95</v>
      </c>
    </row>
    <row r="85" spans="2:7" ht="16.5" thickBot="1" x14ac:dyDescent="0.3">
      <c r="B85" s="20"/>
      <c r="C85" s="21"/>
      <c r="D85" s="22"/>
      <c r="E85" s="22"/>
      <c r="F85" s="23" t="s">
        <v>34</v>
      </c>
      <c r="G85" s="46">
        <f>SUM(G81:G84)</f>
        <v>29.72</v>
      </c>
    </row>
    <row r="86" spans="2:7" ht="16.5" thickBot="1" x14ac:dyDescent="0.3">
      <c r="B86" s="18"/>
      <c r="C86" s="18"/>
      <c r="D86" s="9"/>
      <c r="E86" s="9"/>
      <c r="F86" s="16"/>
      <c r="G86" s="47"/>
    </row>
    <row r="87" spans="2:7" ht="33.75" customHeight="1" thickBot="1" x14ac:dyDescent="0.3">
      <c r="B87" s="72" t="s">
        <v>31</v>
      </c>
      <c r="C87" s="73"/>
      <c r="D87" s="73"/>
      <c r="E87" s="73"/>
      <c r="F87" s="73"/>
      <c r="G87" s="74"/>
    </row>
    <row r="88" spans="2:7" ht="30.75" customHeight="1" x14ac:dyDescent="0.25">
      <c r="B88" s="19" t="s">
        <v>30</v>
      </c>
      <c r="C88" s="3" t="s">
        <v>2</v>
      </c>
      <c r="D88" s="32">
        <v>2</v>
      </c>
      <c r="E88" s="32">
        <v>1.5</v>
      </c>
      <c r="F88" s="32">
        <v>8.39</v>
      </c>
      <c r="G88" s="44">
        <f>ROUND(D88*E88*F88,2)</f>
        <v>25.17</v>
      </c>
    </row>
    <row r="89" spans="2:7" x14ac:dyDescent="0.25">
      <c r="B89" s="33" t="s">
        <v>7</v>
      </c>
      <c r="C89" s="34" t="s">
        <v>3</v>
      </c>
      <c r="D89" s="35">
        <v>42</v>
      </c>
      <c r="E89" s="35"/>
      <c r="F89" s="35">
        <v>0.28999999999999998</v>
      </c>
      <c r="G89" s="44">
        <f>ROUND(D89*F89,2)</f>
        <v>12.18</v>
      </c>
    </row>
    <row r="90" spans="2:7" x14ac:dyDescent="0.25">
      <c r="B90" s="70"/>
      <c r="C90" s="71"/>
      <c r="D90" s="8"/>
      <c r="E90" s="8"/>
      <c r="F90" s="2"/>
      <c r="G90" s="55">
        <f>SUM(G88:G89)</f>
        <v>37.35</v>
      </c>
    </row>
    <row r="91" spans="2:7" x14ac:dyDescent="0.25">
      <c r="B91" s="19" t="s">
        <v>8</v>
      </c>
      <c r="C91" s="18"/>
      <c r="D91" s="9"/>
      <c r="E91" s="9"/>
      <c r="F91" s="16"/>
      <c r="G91" s="44">
        <f>ROUND(G88*17%,2)</f>
        <v>4.28</v>
      </c>
    </row>
    <row r="92" spans="2:7" x14ac:dyDescent="0.25">
      <c r="B92" s="19" t="s">
        <v>10</v>
      </c>
      <c r="C92" s="18"/>
      <c r="D92" s="9"/>
      <c r="E92" s="9"/>
      <c r="F92" s="16"/>
      <c r="G92" s="44">
        <f>ROUND((G88+G91)*1.77%,2)</f>
        <v>0.52</v>
      </c>
    </row>
    <row r="93" spans="2:7" ht="16.5" thickBot="1" x14ac:dyDescent="0.3">
      <c r="B93" s="19" t="s">
        <v>9</v>
      </c>
      <c r="C93" s="18"/>
      <c r="D93" s="9"/>
      <c r="E93" s="9"/>
      <c r="F93" s="16"/>
      <c r="G93" s="44">
        <f>ROUND((G88+G91)*40%,2)</f>
        <v>11.78</v>
      </c>
    </row>
    <row r="94" spans="2:7" ht="16.5" thickBot="1" x14ac:dyDescent="0.3">
      <c r="B94" s="20"/>
      <c r="C94" s="21"/>
      <c r="D94" s="22"/>
      <c r="E94" s="22"/>
      <c r="F94" s="23" t="s">
        <v>34</v>
      </c>
      <c r="G94" s="46">
        <f>SUM(G90:G93)</f>
        <v>53.930000000000007</v>
      </c>
    </row>
    <row r="95" spans="2:7" x14ac:dyDescent="0.25">
      <c r="B95" s="18"/>
      <c r="C95" s="18"/>
      <c r="D95" s="9"/>
      <c r="E95" s="9"/>
      <c r="F95" s="16"/>
      <c r="G95" s="47"/>
    </row>
    <row r="96" spans="2:7" x14ac:dyDescent="0.25">
      <c r="B96" s="53"/>
      <c r="C96" s="53"/>
      <c r="D96" s="9"/>
      <c r="E96" s="9"/>
      <c r="F96" s="16"/>
      <c r="G96" s="47"/>
    </row>
    <row r="97" spans="2:7" x14ac:dyDescent="0.25">
      <c r="B97" s="68" t="s">
        <v>15</v>
      </c>
      <c r="C97" s="68"/>
      <c r="D97" s="68"/>
      <c r="E97" s="68"/>
      <c r="F97" s="68"/>
      <c r="G97" s="68"/>
    </row>
    <row r="98" spans="2:7" x14ac:dyDescent="0.25">
      <c r="B98" s="68" t="s">
        <v>13</v>
      </c>
      <c r="C98" s="68"/>
      <c r="D98" s="68"/>
      <c r="E98" s="68"/>
      <c r="F98" s="68"/>
      <c r="G98" s="68"/>
    </row>
    <row r="99" spans="2:7" x14ac:dyDescent="0.25">
      <c r="B99" s="54" t="s">
        <v>12</v>
      </c>
      <c r="C99" s="3"/>
      <c r="D99" s="4">
        <v>0</v>
      </c>
      <c r="E99" s="4"/>
      <c r="F99" s="14">
        <v>0</v>
      </c>
      <c r="G99" s="48"/>
    </row>
    <row r="100" spans="2:7" x14ac:dyDescent="0.25">
      <c r="B100" s="54"/>
      <c r="C100" s="3"/>
      <c r="D100" s="4"/>
      <c r="E100" s="4"/>
      <c r="F100" s="14"/>
      <c r="G100" s="48"/>
    </row>
    <row r="101" spans="2:7" x14ac:dyDescent="0.25">
      <c r="B101" s="69" t="s">
        <v>16</v>
      </c>
      <c r="C101" s="69"/>
      <c r="D101" s="69"/>
      <c r="E101" s="69"/>
      <c r="F101" s="69"/>
      <c r="G101" s="69"/>
    </row>
    <row r="102" spans="2:7" ht="31.5" x14ac:dyDescent="0.25">
      <c r="B102" s="54"/>
      <c r="C102" s="3"/>
      <c r="D102" s="4" t="s">
        <v>17</v>
      </c>
      <c r="E102" s="4"/>
      <c r="F102" s="14">
        <v>0</v>
      </c>
      <c r="G102" s="48"/>
    </row>
    <row r="103" spans="2:7" x14ac:dyDescent="0.25">
      <c r="B103" s="54"/>
      <c r="C103" s="3"/>
      <c r="D103" s="4">
        <v>0</v>
      </c>
      <c r="E103" s="4"/>
      <c r="F103" s="14">
        <v>0</v>
      </c>
      <c r="G103" s="48"/>
    </row>
    <row r="104" spans="2:7" x14ac:dyDescent="0.25">
      <c r="B104" s="54"/>
      <c r="C104" s="3"/>
      <c r="D104" s="5"/>
      <c r="E104" s="5"/>
      <c r="F104" s="11"/>
      <c r="G104" s="48"/>
    </row>
    <row r="105" spans="2:7" x14ac:dyDescent="0.25">
      <c r="B105" s="54"/>
      <c r="C105" s="3"/>
      <c r="D105" s="5"/>
      <c r="E105" s="5"/>
      <c r="F105" s="11"/>
      <c r="G105" s="48"/>
    </row>
  </sheetData>
  <mergeCells count="26">
    <mergeCell ref="B18:C18"/>
    <mergeCell ref="B2:G2"/>
    <mergeCell ref="D3:G3"/>
    <mergeCell ref="B6:G6"/>
    <mergeCell ref="B9:C9"/>
    <mergeCell ref="B15:G15"/>
    <mergeCell ref="B69:G69"/>
    <mergeCell ref="B24:G24"/>
    <mergeCell ref="B27:C27"/>
    <mergeCell ref="B33:G33"/>
    <mergeCell ref="B36:C36"/>
    <mergeCell ref="B42:G42"/>
    <mergeCell ref="B45:C45"/>
    <mergeCell ref="B51:G51"/>
    <mergeCell ref="B54:C54"/>
    <mergeCell ref="H56:I59"/>
    <mergeCell ref="B60:G60"/>
    <mergeCell ref="B63:C63"/>
    <mergeCell ref="B97:G97"/>
    <mergeCell ref="B98:G98"/>
    <mergeCell ref="B101:G101"/>
    <mergeCell ref="B72:C72"/>
    <mergeCell ref="B78:G78"/>
    <mergeCell ref="B81:C81"/>
    <mergeCell ref="B87:G87"/>
    <mergeCell ref="B90:C90"/>
  </mergeCells>
  <pageMargins left="0.9055118110236221" right="0.31496062992125984" top="0.74803149606299213" bottom="0.74803149606299213" header="0.31496062992125984" footer="0.31496062992125984"/>
  <pageSetup paperSize="9" scale="82" orientation="portrait" useFirstPageNumber="1" r:id="rId1"/>
  <headerFooter alignWithMargins="0">
    <oddHeader>&amp;R&amp;P</oddHeader>
  </headerFooter>
  <rowBreaks count="2" manualBreakCount="2">
    <brk id="49" max="6" man="1"/>
    <brk id="94" max="6" man="1"/>
  </rowBreaks>
  <colBreaks count="1" manualBreakCount="1">
    <brk id="7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I121"/>
  <sheetViews>
    <sheetView zoomScaleNormal="100" workbookViewId="0"/>
  </sheetViews>
  <sheetFormatPr defaultColWidth="15.140625" defaultRowHeight="15.75" x14ac:dyDescent="0.25"/>
  <cols>
    <col min="1" max="1" width="0.5703125" style="1" customWidth="1"/>
    <col min="2" max="2" width="55.85546875" style="6" customWidth="1"/>
    <col min="3" max="3" width="9.85546875" style="13" customWidth="1"/>
    <col min="4" max="4" width="13" style="7" customWidth="1"/>
    <col min="5" max="5" width="15.85546875" style="15" customWidth="1"/>
    <col min="6" max="6" width="15.42578125" style="49" bestFit="1" customWidth="1"/>
    <col min="7" max="16384" width="15.140625" style="1"/>
  </cols>
  <sheetData>
    <row r="2" spans="2:6" x14ac:dyDescent="0.25">
      <c r="B2" s="83" t="s">
        <v>18</v>
      </c>
      <c r="C2" s="83"/>
      <c r="D2" s="83"/>
      <c r="E2" s="83"/>
      <c r="F2" s="83"/>
    </row>
    <row r="3" spans="2:6" ht="13.5" customHeight="1" thickBot="1" x14ac:dyDescent="0.3">
      <c r="B3" s="38"/>
      <c r="C3" s="39"/>
      <c r="D3" s="84"/>
      <c r="E3" s="84"/>
      <c r="F3" s="84"/>
    </row>
    <row r="4" spans="2:6" ht="43.5" thickBot="1" x14ac:dyDescent="0.3">
      <c r="B4" s="25" t="s">
        <v>19</v>
      </c>
      <c r="C4" s="26" t="s">
        <v>11</v>
      </c>
      <c r="D4" s="27" t="s">
        <v>0</v>
      </c>
      <c r="E4" s="28" t="s">
        <v>36</v>
      </c>
      <c r="F4" s="50" t="s">
        <v>14</v>
      </c>
    </row>
    <row r="5" spans="2:6" ht="16.5" thickBot="1" x14ac:dyDescent="0.3">
      <c r="B5" s="29"/>
      <c r="C5" s="29"/>
      <c r="D5" s="30"/>
      <c r="E5" s="31"/>
      <c r="F5" s="43"/>
    </row>
    <row r="6" spans="2:6" ht="16.149999999999999" customHeight="1" thickBot="1" x14ac:dyDescent="0.3">
      <c r="B6" s="72" t="s">
        <v>38</v>
      </c>
      <c r="C6" s="73"/>
      <c r="D6" s="73"/>
      <c r="E6" s="73"/>
      <c r="F6" s="74"/>
    </row>
    <row r="7" spans="2:6" x14ac:dyDescent="0.25">
      <c r="B7" s="40" t="s">
        <v>37</v>
      </c>
      <c r="C7" s="41" t="s">
        <v>35</v>
      </c>
      <c r="D7" s="42">
        <v>3</v>
      </c>
      <c r="E7" s="42">
        <v>4.8</v>
      </c>
      <c r="F7" s="44">
        <f>ROUND(D7*E7,2)</f>
        <v>14.4</v>
      </c>
    </row>
    <row r="8" spans="2:6" x14ac:dyDescent="0.25">
      <c r="B8" s="19" t="s">
        <v>4</v>
      </c>
      <c r="C8" s="12" t="s">
        <v>3</v>
      </c>
      <c r="D8" s="32">
        <v>20</v>
      </c>
      <c r="E8" s="35">
        <v>0.28999999999999998</v>
      </c>
      <c r="F8" s="44">
        <f>ROUND(D8*E8,2)</f>
        <v>5.8</v>
      </c>
    </row>
    <row r="9" spans="2:6" x14ac:dyDescent="0.25">
      <c r="B9" s="79"/>
      <c r="C9" s="80"/>
      <c r="D9" s="2"/>
      <c r="E9" s="2"/>
      <c r="F9" s="55">
        <f>SUM(F7:F8)</f>
        <v>20.2</v>
      </c>
    </row>
    <row r="10" spans="2:6" x14ac:dyDescent="0.25">
      <c r="B10" s="19" t="s">
        <v>8</v>
      </c>
      <c r="C10" s="18"/>
      <c r="D10" s="9"/>
      <c r="E10" s="16"/>
      <c r="F10" s="44">
        <f>ROUND(F7*17%,2)</f>
        <v>2.4500000000000002</v>
      </c>
    </row>
    <row r="11" spans="2:6" x14ac:dyDescent="0.25">
      <c r="B11" s="19" t="s">
        <v>10</v>
      </c>
      <c r="C11" s="18"/>
      <c r="D11" s="9"/>
      <c r="E11" s="16"/>
      <c r="F11" s="44">
        <f>ROUND((F7+F10)*1.77%,2)</f>
        <v>0.3</v>
      </c>
    </row>
    <row r="12" spans="2:6" ht="16.5" thickBot="1" x14ac:dyDescent="0.3">
      <c r="B12" s="19" t="s">
        <v>9</v>
      </c>
      <c r="C12" s="18"/>
      <c r="D12" s="9"/>
      <c r="E12" s="16"/>
      <c r="F12" s="44">
        <f>ROUND((F7+F10)*40%,2)</f>
        <v>6.74</v>
      </c>
    </row>
    <row r="13" spans="2:6" ht="16.5" thickBot="1" x14ac:dyDescent="0.3">
      <c r="B13" s="20"/>
      <c r="C13" s="21"/>
      <c r="D13" s="22"/>
      <c r="E13" s="23" t="s">
        <v>34</v>
      </c>
      <c r="F13" s="46">
        <f>SUM(F9:F12)</f>
        <v>29.689999999999998</v>
      </c>
    </row>
    <row r="14" spans="2:6" ht="16.5" thickBot="1" x14ac:dyDescent="0.3">
      <c r="B14" s="17"/>
      <c r="C14" s="18"/>
      <c r="D14" s="9"/>
      <c r="E14" s="16"/>
      <c r="F14" s="45"/>
    </row>
    <row r="15" spans="2:6" ht="16.149999999999999" customHeight="1" thickBot="1" x14ac:dyDescent="0.3">
      <c r="B15" s="72" t="s">
        <v>41</v>
      </c>
      <c r="C15" s="73"/>
      <c r="D15" s="73"/>
      <c r="E15" s="73"/>
      <c r="F15" s="74"/>
    </row>
    <row r="16" spans="2:6" x14ac:dyDescent="0.25">
      <c r="B16" s="40" t="s">
        <v>37</v>
      </c>
      <c r="C16" s="41" t="s">
        <v>35</v>
      </c>
      <c r="D16" s="32">
        <v>3</v>
      </c>
      <c r="E16" s="32">
        <v>4.8</v>
      </c>
      <c r="F16" s="44">
        <f>ROUND(D16*E16,2)</f>
        <v>14.4</v>
      </c>
    </row>
    <row r="17" spans="2:6" x14ac:dyDescent="0.25">
      <c r="B17" s="19" t="s">
        <v>4</v>
      </c>
      <c r="C17" s="12" t="s">
        <v>3</v>
      </c>
      <c r="D17" s="32">
        <v>40</v>
      </c>
      <c r="E17" s="35">
        <v>0.28999999999999998</v>
      </c>
      <c r="F17" s="44">
        <f>ROUND(D17*E17,2)</f>
        <v>11.6</v>
      </c>
    </row>
    <row r="18" spans="2:6" x14ac:dyDescent="0.25">
      <c r="B18" s="79"/>
      <c r="C18" s="80"/>
      <c r="D18" s="2"/>
      <c r="E18" s="2"/>
      <c r="F18" s="55">
        <f>SUM(F16:F17)</f>
        <v>26</v>
      </c>
    </row>
    <row r="19" spans="2:6" x14ac:dyDescent="0.25">
      <c r="B19" s="19" t="s">
        <v>8</v>
      </c>
      <c r="C19" s="18"/>
      <c r="D19" s="9"/>
      <c r="E19" s="16"/>
      <c r="F19" s="44">
        <f>ROUND(F16*17%,2)</f>
        <v>2.4500000000000002</v>
      </c>
    </row>
    <row r="20" spans="2:6" x14ac:dyDescent="0.25">
      <c r="B20" s="19" t="s">
        <v>10</v>
      </c>
      <c r="C20" s="18"/>
      <c r="D20" s="9"/>
      <c r="E20" s="16"/>
      <c r="F20" s="44">
        <f>ROUND((F16+F19)*1.77%,2)</f>
        <v>0.3</v>
      </c>
    </row>
    <row r="21" spans="2:6" ht="16.5" thickBot="1" x14ac:dyDescent="0.3">
      <c r="B21" s="19" t="s">
        <v>9</v>
      </c>
      <c r="C21" s="18"/>
      <c r="D21" s="9"/>
      <c r="E21" s="16"/>
      <c r="F21" s="44">
        <f>ROUND((F16+F19)*40%,2)</f>
        <v>6.74</v>
      </c>
    </row>
    <row r="22" spans="2:6" ht="16.5" thickBot="1" x14ac:dyDescent="0.3">
      <c r="B22" s="20"/>
      <c r="C22" s="21"/>
      <c r="D22" s="22"/>
      <c r="E22" s="23" t="s">
        <v>34</v>
      </c>
      <c r="F22" s="46">
        <f>SUM(F18:F21)</f>
        <v>35.49</v>
      </c>
    </row>
    <row r="23" spans="2:6" ht="16.5" thickBot="1" x14ac:dyDescent="0.3">
      <c r="B23" s="18"/>
      <c r="C23" s="18"/>
      <c r="D23" s="9"/>
      <c r="E23" s="16"/>
      <c r="F23" s="47"/>
    </row>
    <row r="24" spans="2:6" ht="16.149999999999999" customHeight="1" thickBot="1" x14ac:dyDescent="0.3">
      <c r="B24" s="72" t="s">
        <v>40</v>
      </c>
      <c r="C24" s="73"/>
      <c r="D24" s="73"/>
      <c r="E24" s="73"/>
      <c r="F24" s="74"/>
    </row>
    <row r="25" spans="2:6" x14ac:dyDescent="0.25">
      <c r="B25" s="40" t="s">
        <v>37</v>
      </c>
      <c r="C25" s="41" t="s">
        <v>35</v>
      </c>
      <c r="D25" s="32">
        <v>3</v>
      </c>
      <c r="E25" s="32">
        <v>4.8</v>
      </c>
      <c r="F25" s="44">
        <f>ROUND(D25*E25,2)</f>
        <v>14.4</v>
      </c>
    </row>
    <row r="26" spans="2:6" x14ac:dyDescent="0.25">
      <c r="B26" s="19" t="s">
        <v>4</v>
      </c>
      <c r="C26" s="12" t="s">
        <v>3</v>
      </c>
      <c r="D26" s="32">
        <v>60</v>
      </c>
      <c r="E26" s="32">
        <v>0.28999999999999998</v>
      </c>
      <c r="F26" s="44">
        <f>ROUND(D26*E26,2)</f>
        <v>17.399999999999999</v>
      </c>
    </row>
    <row r="27" spans="2:6" x14ac:dyDescent="0.25">
      <c r="B27" s="79"/>
      <c r="C27" s="80"/>
      <c r="D27" s="2"/>
      <c r="E27" s="2"/>
      <c r="F27" s="55">
        <f>SUM(F25:F26)</f>
        <v>31.799999999999997</v>
      </c>
    </row>
    <row r="28" spans="2:6" x14ac:dyDescent="0.25">
      <c r="B28" s="19" t="s">
        <v>8</v>
      </c>
      <c r="C28" s="18"/>
      <c r="D28" s="9"/>
      <c r="E28" s="16"/>
      <c r="F28" s="44">
        <f>ROUND(F25*17%,2)</f>
        <v>2.4500000000000002</v>
      </c>
    </row>
    <row r="29" spans="2:6" x14ac:dyDescent="0.25">
      <c r="B29" s="19" t="s">
        <v>10</v>
      </c>
      <c r="C29" s="18"/>
      <c r="D29" s="9"/>
      <c r="E29" s="16"/>
      <c r="F29" s="44">
        <f>ROUND((F25+F28)*1.77%,2)</f>
        <v>0.3</v>
      </c>
    </row>
    <row r="30" spans="2:6" ht="16.5" thickBot="1" x14ac:dyDescent="0.3">
      <c r="B30" s="19" t="s">
        <v>9</v>
      </c>
      <c r="C30" s="18"/>
      <c r="D30" s="9"/>
      <c r="E30" s="16"/>
      <c r="F30" s="44">
        <f>ROUND((F25+F28)*40%,2)</f>
        <v>6.74</v>
      </c>
    </row>
    <row r="31" spans="2:6" ht="16.5" thickBot="1" x14ac:dyDescent="0.3">
      <c r="B31" s="20"/>
      <c r="C31" s="21"/>
      <c r="D31" s="22"/>
      <c r="E31" s="23" t="s">
        <v>34</v>
      </c>
      <c r="F31" s="46">
        <f>SUM(F27:F30)</f>
        <v>41.29</v>
      </c>
    </row>
    <row r="32" spans="2:6" ht="16.5" thickBot="1" x14ac:dyDescent="0.3">
      <c r="B32" s="18"/>
      <c r="C32" s="18"/>
      <c r="D32" s="9"/>
      <c r="E32" s="16"/>
      <c r="F32" s="47"/>
    </row>
    <row r="33" spans="2:6" ht="16.149999999999999" customHeight="1" thickBot="1" x14ac:dyDescent="0.3">
      <c r="B33" s="72" t="s">
        <v>39</v>
      </c>
      <c r="C33" s="73"/>
      <c r="D33" s="73"/>
      <c r="E33" s="73"/>
      <c r="F33" s="74"/>
    </row>
    <row r="34" spans="2:6" x14ac:dyDescent="0.25">
      <c r="B34" s="40" t="s">
        <v>37</v>
      </c>
      <c r="C34" s="41" t="s">
        <v>35</v>
      </c>
      <c r="D34" s="32">
        <v>3</v>
      </c>
      <c r="E34" s="32">
        <v>4.8</v>
      </c>
      <c r="F34" s="44">
        <f>ROUND(D34*E34,2)</f>
        <v>14.4</v>
      </c>
    </row>
    <row r="35" spans="2:6" x14ac:dyDescent="0.25">
      <c r="B35" s="19" t="s">
        <v>4</v>
      </c>
      <c r="C35" s="12" t="s">
        <v>3</v>
      </c>
      <c r="D35" s="32">
        <v>80</v>
      </c>
      <c r="E35" s="32">
        <v>0.28999999999999998</v>
      </c>
      <c r="F35" s="44">
        <f>ROUND(D35*E35,2)</f>
        <v>23.2</v>
      </c>
    </row>
    <row r="36" spans="2:6" x14ac:dyDescent="0.25">
      <c r="B36" s="79"/>
      <c r="C36" s="80"/>
      <c r="D36" s="2"/>
      <c r="E36" s="2"/>
      <c r="F36" s="55">
        <f>SUM(F34:F35)</f>
        <v>37.6</v>
      </c>
    </row>
    <row r="37" spans="2:6" x14ac:dyDescent="0.25">
      <c r="B37" s="19" t="s">
        <v>8</v>
      </c>
      <c r="C37" s="18"/>
      <c r="D37" s="9"/>
      <c r="E37" s="16"/>
      <c r="F37" s="44">
        <f>ROUND(F34*17%,2)</f>
        <v>2.4500000000000002</v>
      </c>
    </row>
    <row r="38" spans="2:6" x14ac:dyDescent="0.25">
      <c r="B38" s="19" t="s">
        <v>10</v>
      </c>
      <c r="C38" s="18"/>
      <c r="D38" s="9"/>
      <c r="E38" s="16"/>
      <c r="F38" s="44">
        <f>ROUND((F34+F37)*1.77%,2)</f>
        <v>0.3</v>
      </c>
    </row>
    <row r="39" spans="2:6" ht="16.5" thickBot="1" x14ac:dyDescent="0.3">
      <c r="B39" s="19" t="s">
        <v>9</v>
      </c>
      <c r="C39" s="18"/>
      <c r="D39" s="9"/>
      <c r="E39" s="16"/>
      <c r="F39" s="44">
        <f>ROUND((F34+F37)*40%,2)</f>
        <v>6.74</v>
      </c>
    </row>
    <row r="40" spans="2:6" ht="16.5" thickBot="1" x14ac:dyDescent="0.3">
      <c r="B40" s="20"/>
      <c r="C40" s="21"/>
      <c r="D40" s="22"/>
      <c r="E40" s="23" t="s">
        <v>34</v>
      </c>
      <c r="F40" s="46">
        <f>SUM(F36:F39)</f>
        <v>47.09</v>
      </c>
    </row>
    <row r="41" spans="2:6" ht="16.5" thickBot="1" x14ac:dyDescent="0.3">
      <c r="B41" s="18"/>
      <c r="C41" s="18"/>
      <c r="D41" s="9"/>
      <c r="E41" s="16"/>
      <c r="F41" s="47"/>
    </row>
    <row r="42" spans="2:6" ht="16.149999999999999" customHeight="1" thickBot="1" x14ac:dyDescent="0.3">
      <c r="B42" s="72" t="s">
        <v>42</v>
      </c>
      <c r="C42" s="81"/>
      <c r="D42" s="81"/>
      <c r="E42" s="81"/>
      <c r="F42" s="82"/>
    </row>
    <row r="43" spans="2:6" x14ac:dyDescent="0.25">
      <c r="B43" s="40" t="s">
        <v>37</v>
      </c>
      <c r="C43" s="41" t="s">
        <v>35</v>
      </c>
      <c r="D43" s="32">
        <v>3</v>
      </c>
      <c r="E43" s="32">
        <v>4.8</v>
      </c>
      <c r="F43" s="44">
        <f>ROUND(D43*E43,2)</f>
        <v>14.4</v>
      </c>
    </row>
    <row r="44" spans="2:6" x14ac:dyDescent="0.25">
      <c r="B44" s="19" t="s">
        <v>4</v>
      </c>
      <c r="C44" s="12" t="s">
        <v>3</v>
      </c>
      <c r="D44" s="32">
        <v>100</v>
      </c>
      <c r="E44" s="32">
        <v>0.28999999999999998</v>
      </c>
      <c r="F44" s="44">
        <f>ROUND(D44*E44,2)</f>
        <v>29</v>
      </c>
    </row>
    <row r="45" spans="2:6" x14ac:dyDescent="0.25">
      <c r="B45" s="79"/>
      <c r="C45" s="80"/>
      <c r="D45" s="2"/>
      <c r="E45" s="2"/>
      <c r="F45" s="55">
        <f>SUM(F43:F44)</f>
        <v>43.4</v>
      </c>
    </row>
    <row r="46" spans="2:6" x14ac:dyDescent="0.25">
      <c r="B46" s="19" t="s">
        <v>8</v>
      </c>
      <c r="C46" s="18"/>
      <c r="D46" s="9"/>
      <c r="E46" s="16"/>
      <c r="F46" s="44">
        <f>ROUND(F43*17%,2)</f>
        <v>2.4500000000000002</v>
      </c>
    </row>
    <row r="47" spans="2:6" x14ac:dyDescent="0.25">
      <c r="B47" s="19" t="s">
        <v>10</v>
      </c>
      <c r="C47" s="18"/>
      <c r="D47" s="9"/>
      <c r="E47" s="16"/>
      <c r="F47" s="44">
        <f>ROUND((F43+F46)*1.77%,2)</f>
        <v>0.3</v>
      </c>
    </row>
    <row r="48" spans="2:6" ht="16.5" thickBot="1" x14ac:dyDescent="0.3">
      <c r="B48" s="19" t="s">
        <v>9</v>
      </c>
      <c r="C48" s="18"/>
      <c r="D48" s="9"/>
      <c r="E48" s="16"/>
      <c r="F48" s="44">
        <f>ROUND((F43+F46)*40%,2)</f>
        <v>6.74</v>
      </c>
    </row>
    <row r="49" spans="2:9" ht="16.5" thickBot="1" x14ac:dyDescent="0.3">
      <c r="B49" s="20"/>
      <c r="C49" s="21"/>
      <c r="D49" s="22"/>
      <c r="E49" s="23" t="s">
        <v>34</v>
      </c>
      <c r="F49" s="46">
        <f>SUM(F45:F48)</f>
        <v>52.89</v>
      </c>
    </row>
    <row r="50" spans="2:9" ht="16.5" thickBot="1" x14ac:dyDescent="0.3">
      <c r="B50" s="18"/>
      <c r="C50" s="18"/>
      <c r="D50" s="9"/>
      <c r="E50" s="16"/>
      <c r="F50" s="47"/>
    </row>
    <row r="51" spans="2:9" ht="16.149999999999999" customHeight="1" thickBot="1" x14ac:dyDescent="0.3">
      <c r="B51" s="75" t="s">
        <v>21</v>
      </c>
      <c r="C51" s="76"/>
      <c r="D51" s="76"/>
      <c r="E51" s="76"/>
      <c r="F51" s="77"/>
    </row>
    <row r="52" spans="2:9" ht="31.5" customHeight="1" x14ac:dyDescent="0.25">
      <c r="B52" s="19" t="s">
        <v>24</v>
      </c>
      <c r="C52" s="3" t="s">
        <v>2</v>
      </c>
      <c r="D52" s="32">
        <v>0.67</v>
      </c>
      <c r="E52" s="32">
        <v>8.76</v>
      </c>
      <c r="F52" s="44">
        <f>ROUND(D52*E52,2)</f>
        <v>5.87</v>
      </c>
    </row>
    <row r="53" spans="2:9" x14ac:dyDescent="0.25">
      <c r="B53" s="33" t="s">
        <v>6</v>
      </c>
      <c r="C53" s="34" t="s">
        <v>3</v>
      </c>
      <c r="D53" s="35">
        <v>42</v>
      </c>
      <c r="E53" s="35">
        <v>0.28999999999999998</v>
      </c>
      <c r="F53" s="44">
        <f>ROUND(D53*E53,2)</f>
        <v>12.18</v>
      </c>
    </row>
    <row r="54" spans="2:9" x14ac:dyDescent="0.25">
      <c r="B54" s="70"/>
      <c r="C54" s="71"/>
      <c r="D54" s="8"/>
      <c r="E54" s="2"/>
      <c r="F54" s="55">
        <f>SUM(F52:F53)</f>
        <v>18.05</v>
      </c>
    </row>
    <row r="55" spans="2:9" x14ac:dyDescent="0.25">
      <c r="B55" s="19" t="s">
        <v>8</v>
      </c>
      <c r="C55" s="18"/>
      <c r="D55" s="9"/>
      <c r="E55" s="16"/>
      <c r="F55" s="44">
        <f>ROUND(F52*17%,2)</f>
        <v>1</v>
      </c>
    </row>
    <row r="56" spans="2:9" ht="15.6" customHeight="1" x14ac:dyDescent="0.25">
      <c r="B56" s="19" t="s">
        <v>10</v>
      </c>
      <c r="C56" s="18"/>
      <c r="D56" s="9"/>
      <c r="E56" s="16"/>
      <c r="F56" s="44">
        <f>ROUND((F52+F55)*1.77%,2)</f>
        <v>0.12</v>
      </c>
      <c r="G56" s="78"/>
      <c r="H56" s="78"/>
      <c r="I56" s="51"/>
    </row>
    <row r="57" spans="2:9" ht="16.5" thickBot="1" x14ac:dyDescent="0.3">
      <c r="B57" s="19" t="s">
        <v>9</v>
      </c>
      <c r="C57" s="18"/>
      <c r="D57" s="9"/>
      <c r="E57" s="16"/>
      <c r="F57" s="44">
        <f>ROUND((F52+F55)*40%,2)</f>
        <v>2.75</v>
      </c>
      <c r="G57" s="78"/>
      <c r="H57" s="78"/>
      <c r="I57" s="51"/>
    </row>
    <row r="58" spans="2:9" ht="16.5" thickBot="1" x14ac:dyDescent="0.3">
      <c r="B58" s="20"/>
      <c r="C58" s="21"/>
      <c r="D58" s="22"/>
      <c r="E58" s="23" t="s">
        <v>34</v>
      </c>
      <c r="F58" s="46">
        <f>SUM(F54:F57)</f>
        <v>21.92</v>
      </c>
      <c r="G58" s="78"/>
      <c r="H58" s="78"/>
    </row>
    <row r="59" spans="2:9" ht="16.5" thickBot="1" x14ac:dyDescent="0.3">
      <c r="B59" s="18"/>
      <c r="C59" s="18"/>
      <c r="D59" s="9"/>
      <c r="E59" s="16"/>
      <c r="F59" s="47"/>
      <c r="G59" s="78"/>
      <c r="H59" s="78"/>
    </row>
    <row r="60" spans="2:9" ht="16.149999999999999" customHeight="1" thickBot="1" x14ac:dyDescent="0.3">
      <c r="B60" s="72" t="s">
        <v>20</v>
      </c>
      <c r="C60" s="73"/>
      <c r="D60" s="73"/>
      <c r="E60" s="73"/>
      <c r="F60" s="74"/>
    </row>
    <row r="61" spans="2:9" ht="31.5" customHeight="1" x14ac:dyDescent="0.25">
      <c r="B61" s="19" t="s">
        <v>25</v>
      </c>
      <c r="C61" s="3" t="s">
        <v>2</v>
      </c>
      <c r="D61" s="32">
        <v>0.87</v>
      </c>
      <c r="E61" s="32">
        <v>8.76</v>
      </c>
      <c r="F61" s="44">
        <f>ROUND(D61*E61,2)</f>
        <v>7.62</v>
      </c>
    </row>
    <row r="62" spans="2:9" x14ac:dyDescent="0.25">
      <c r="B62" s="33" t="s">
        <v>7</v>
      </c>
      <c r="C62" s="34" t="s">
        <v>3</v>
      </c>
      <c r="D62" s="35">
        <v>42</v>
      </c>
      <c r="E62" s="35">
        <v>0.28999999999999998</v>
      </c>
      <c r="F62" s="44">
        <f>ROUND(D62*E62,2)</f>
        <v>12.18</v>
      </c>
    </row>
    <row r="63" spans="2:9" x14ac:dyDescent="0.25">
      <c r="B63" s="70"/>
      <c r="C63" s="71"/>
      <c r="D63" s="8"/>
      <c r="E63" s="2"/>
      <c r="F63" s="55">
        <f>SUM(F61:F62)</f>
        <v>19.8</v>
      </c>
    </row>
    <row r="64" spans="2:9" x14ac:dyDescent="0.25">
      <c r="B64" s="19" t="s">
        <v>8</v>
      </c>
      <c r="C64" s="18"/>
      <c r="D64" s="9"/>
      <c r="E64" s="16"/>
      <c r="F64" s="44">
        <f>ROUND(F61*17%,2)</f>
        <v>1.3</v>
      </c>
    </row>
    <row r="65" spans="2:6" x14ac:dyDescent="0.25">
      <c r="B65" s="19" t="s">
        <v>10</v>
      </c>
      <c r="C65" s="18"/>
      <c r="D65" s="9"/>
      <c r="E65" s="16"/>
      <c r="F65" s="44">
        <f>ROUND((F61+F64)*1.77%,2)</f>
        <v>0.16</v>
      </c>
    </row>
    <row r="66" spans="2:6" ht="16.5" thickBot="1" x14ac:dyDescent="0.3">
      <c r="B66" s="19" t="s">
        <v>9</v>
      </c>
      <c r="C66" s="18"/>
      <c r="D66" s="9"/>
      <c r="E66" s="16"/>
      <c r="F66" s="44">
        <f>ROUND((F61+F64)*40%,2)</f>
        <v>3.57</v>
      </c>
    </row>
    <row r="67" spans="2:6" ht="16.5" thickBot="1" x14ac:dyDescent="0.3">
      <c r="B67" s="20"/>
      <c r="C67" s="21"/>
      <c r="D67" s="22"/>
      <c r="E67" s="23" t="s">
        <v>34</v>
      </c>
      <c r="F67" s="46">
        <f>SUM(F63:F66)</f>
        <v>24.830000000000002</v>
      </c>
    </row>
    <row r="68" spans="2:6" ht="16.5" thickBot="1" x14ac:dyDescent="0.3">
      <c r="B68" s="18"/>
      <c r="C68" s="18"/>
      <c r="D68" s="9"/>
      <c r="E68" s="16"/>
      <c r="F68" s="47"/>
    </row>
    <row r="69" spans="2:6" ht="16.149999999999999" customHeight="1" thickBot="1" x14ac:dyDescent="0.3">
      <c r="B69" s="72" t="s">
        <v>27</v>
      </c>
      <c r="C69" s="73"/>
      <c r="D69" s="73"/>
      <c r="E69" s="73"/>
      <c r="F69" s="74"/>
    </row>
    <row r="70" spans="2:6" x14ac:dyDescent="0.25">
      <c r="B70" s="19" t="s">
        <v>26</v>
      </c>
      <c r="C70" s="3" t="s">
        <v>2</v>
      </c>
      <c r="D70" s="32">
        <v>1.47</v>
      </c>
      <c r="E70" s="32">
        <v>8.76</v>
      </c>
      <c r="F70" s="44">
        <f>ROUND(D70*E70,2)</f>
        <v>12.88</v>
      </c>
    </row>
    <row r="71" spans="2:6" x14ac:dyDescent="0.25">
      <c r="B71" s="33" t="s">
        <v>7</v>
      </c>
      <c r="C71" s="34" t="s">
        <v>3</v>
      </c>
      <c r="D71" s="35">
        <v>42</v>
      </c>
      <c r="E71" s="35">
        <v>0.28999999999999998</v>
      </c>
      <c r="F71" s="44">
        <f>ROUND(D71*E71,2)</f>
        <v>12.18</v>
      </c>
    </row>
    <row r="72" spans="2:6" x14ac:dyDescent="0.25">
      <c r="B72" s="70"/>
      <c r="C72" s="71"/>
      <c r="D72" s="8"/>
      <c r="E72" s="2"/>
      <c r="F72" s="55">
        <f>SUM(F70:F71)</f>
        <v>25.060000000000002</v>
      </c>
    </row>
    <row r="73" spans="2:6" x14ac:dyDescent="0.25">
      <c r="B73" s="19" t="s">
        <v>8</v>
      </c>
      <c r="C73" s="18"/>
      <c r="D73" s="9"/>
      <c r="E73" s="16"/>
      <c r="F73" s="44">
        <f>ROUND(F70*17%,2)</f>
        <v>2.19</v>
      </c>
    </row>
    <row r="74" spans="2:6" x14ac:dyDescent="0.25">
      <c r="B74" s="19" t="s">
        <v>10</v>
      </c>
      <c r="C74" s="18"/>
      <c r="D74" s="9"/>
      <c r="E74" s="16"/>
      <c r="F74" s="44">
        <f>ROUND((F70+F73)*1.77%,2)</f>
        <v>0.27</v>
      </c>
    </row>
    <row r="75" spans="2:6" ht="16.5" thickBot="1" x14ac:dyDescent="0.3">
      <c r="B75" s="19" t="s">
        <v>9</v>
      </c>
      <c r="C75" s="18"/>
      <c r="D75" s="9"/>
      <c r="E75" s="16"/>
      <c r="F75" s="44">
        <f>ROUND((F70+F73)*40%,2)</f>
        <v>6.03</v>
      </c>
    </row>
    <row r="76" spans="2:6" ht="16.5" thickBot="1" x14ac:dyDescent="0.3">
      <c r="B76" s="20"/>
      <c r="C76" s="21"/>
      <c r="D76" s="22"/>
      <c r="E76" s="23" t="s">
        <v>34</v>
      </c>
      <c r="F76" s="46">
        <f>SUM(F72:F75)</f>
        <v>33.550000000000004</v>
      </c>
    </row>
    <row r="77" spans="2:6" ht="16.5" thickBot="1" x14ac:dyDescent="0.3">
      <c r="B77" s="18"/>
      <c r="C77" s="18"/>
      <c r="D77" s="9"/>
      <c r="E77" s="16"/>
      <c r="F77" s="47"/>
    </row>
    <row r="78" spans="2:6" ht="34.5" customHeight="1" thickBot="1" x14ac:dyDescent="0.3">
      <c r="B78" s="72" t="s">
        <v>29</v>
      </c>
      <c r="C78" s="73"/>
      <c r="D78" s="73"/>
      <c r="E78" s="73"/>
      <c r="F78" s="74"/>
    </row>
    <row r="79" spans="2:6" ht="31.5" x14ac:dyDescent="0.25">
      <c r="B79" s="19" t="s">
        <v>28</v>
      </c>
      <c r="C79" s="3" t="s">
        <v>2</v>
      </c>
      <c r="D79" s="32">
        <v>0.91</v>
      </c>
      <c r="E79" s="32">
        <v>7.74</v>
      </c>
      <c r="F79" s="44">
        <f>ROUND(D79*E79,2)</f>
        <v>7.04</v>
      </c>
    </row>
    <row r="80" spans="2:6" x14ac:dyDescent="0.25">
      <c r="B80" s="33" t="s">
        <v>6</v>
      </c>
      <c r="C80" s="34" t="s">
        <v>3</v>
      </c>
      <c r="D80" s="35">
        <v>42</v>
      </c>
      <c r="E80" s="35">
        <v>0.28999999999999998</v>
      </c>
      <c r="F80" s="44">
        <f>ROUND(D80*E80,2)</f>
        <v>12.18</v>
      </c>
    </row>
    <row r="81" spans="2:6" x14ac:dyDescent="0.25">
      <c r="B81" s="70"/>
      <c r="C81" s="71"/>
      <c r="D81" s="8"/>
      <c r="E81" s="2"/>
      <c r="F81" s="55">
        <f>SUM(F79:F80)</f>
        <v>19.22</v>
      </c>
    </row>
    <row r="82" spans="2:6" x14ac:dyDescent="0.25">
      <c r="B82" s="19" t="s">
        <v>8</v>
      </c>
      <c r="C82" s="18"/>
      <c r="D82" s="9"/>
      <c r="E82" s="16"/>
      <c r="F82" s="44">
        <f>ROUND(F79*17%,2)</f>
        <v>1.2</v>
      </c>
    </row>
    <row r="83" spans="2:6" x14ac:dyDescent="0.25">
      <c r="B83" s="19" t="s">
        <v>10</v>
      </c>
      <c r="C83" s="18"/>
      <c r="D83" s="9"/>
      <c r="E83" s="16"/>
      <c r="F83" s="44">
        <f>ROUND((F79+F82)*1.77%,2)</f>
        <v>0.15</v>
      </c>
    </row>
    <row r="84" spans="2:6" ht="16.5" thickBot="1" x14ac:dyDescent="0.3">
      <c r="B84" s="19" t="s">
        <v>9</v>
      </c>
      <c r="C84" s="18"/>
      <c r="D84" s="9"/>
      <c r="E84" s="16"/>
      <c r="F84" s="44">
        <f>ROUND((F79+F82)*40%,2)</f>
        <v>3.3</v>
      </c>
    </row>
    <row r="85" spans="2:6" ht="16.5" thickBot="1" x14ac:dyDescent="0.3">
      <c r="B85" s="20"/>
      <c r="C85" s="21"/>
      <c r="D85" s="22"/>
      <c r="E85" s="23" t="s">
        <v>34</v>
      </c>
      <c r="F85" s="46">
        <f>SUM(F81:F84)</f>
        <v>23.869999999999997</v>
      </c>
    </row>
    <row r="86" spans="2:6" ht="16.5" thickBot="1" x14ac:dyDescent="0.3">
      <c r="B86" s="18"/>
      <c r="C86" s="18"/>
      <c r="D86" s="9"/>
      <c r="E86" s="16"/>
      <c r="F86" s="47"/>
    </row>
    <row r="87" spans="2:6" ht="33.75" customHeight="1" thickBot="1" x14ac:dyDescent="0.3">
      <c r="B87" s="72" t="s">
        <v>31</v>
      </c>
      <c r="C87" s="73"/>
      <c r="D87" s="73"/>
      <c r="E87" s="73"/>
      <c r="F87" s="74"/>
    </row>
    <row r="88" spans="2:6" ht="30.75" customHeight="1" x14ac:dyDescent="0.25">
      <c r="B88" s="19" t="s">
        <v>30</v>
      </c>
      <c r="C88" s="3" t="s">
        <v>2</v>
      </c>
      <c r="D88" s="32">
        <v>2</v>
      </c>
      <c r="E88" s="32">
        <v>8.39</v>
      </c>
      <c r="F88" s="44">
        <f>ROUND(D88*E88,2)</f>
        <v>16.78</v>
      </c>
    </row>
    <row r="89" spans="2:6" x14ac:dyDescent="0.25">
      <c r="B89" s="33" t="s">
        <v>7</v>
      </c>
      <c r="C89" s="34" t="s">
        <v>3</v>
      </c>
      <c r="D89" s="35">
        <v>42</v>
      </c>
      <c r="E89" s="35">
        <v>0.28999999999999998</v>
      </c>
      <c r="F89" s="44">
        <f>ROUND(D89*E89,2)</f>
        <v>12.18</v>
      </c>
    </row>
    <row r="90" spans="2:6" x14ac:dyDescent="0.25">
      <c r="B90" s="70"/>
      <c r="C90" s="71"/>
      <c r="D90" s="8"/>
      <c r="E90" s="2"/>
      <c r="F90" s="55">
        <f>SUM(F88:F89)</f>
        <v>28.96</v>
      </c>
    </row>
    <row r="91" spans="2:6" x14ac:dyDescent="0.25">
      <c r="B91" s="19" t="s">
        <v>8</v>
      </c>
      <c r="C91" s="18"/>
      <c r="D91" s="9"/>
      <c r="E91" s="16"/>
      <c r="F91" s="44">
        <f>ROUND(F88*17%,2)</f>
        <v>2.85</v>
      </c>
    </row>
    <row r="92" spans="2:6" x14ac:dyDescent="0.25">
      <c r="B92" s="19" t="s">
        <v>10</v>
      </c>
      <c r="C92" s="18"/>
      <c r="D92" s="9"/>
      <c r="E92" s="16"/>
      <c r="F92" s="44">
        <f>ROUND((F88+F91)*1.77%,2)</f>
        <v>0.35</v>
      </c>
    </row>
    <row r="93" spans="2:6" ht="16.5" thickBot="1" x14ac:dyDescent="0.3">
      <c r="B93" s="19" t="s">
        <v>9</v>
      </c>
      <c r="C93" s="18"/>
      <c r="D93" s="9"/>
      <c r="E93" s="16"/>
      <c r="F93" s="44">
        <f>ROUND((F88+F91)*40%,2)</f>
        <v>7.85</v>
      </c>
    </row>
    <row r="94" spans="2:6" ht="16.5" thickBot="1" x14ac:dyDescent="0.3">
      <c r="B94" s="20"/>
      <c r="C94" s="21"/>
      <c r="D94" s="22"/>
      <c r="E94" s="23" t="s">
        <v>34</v>
      </c>
      <c r="F94" s="46">
        <f>SUM(F90:F93)</f>
        <v>40.010000000000005</v>
      </c>
    </row>
    <row r="95" spans="2:6" ht="16.5" thickBot="1" x14ac:dyDescent="0.3">
      <c r="B95" s="18"/>
      <c r="C95" s="18"/>
      <c r="D95" s="9"/>
      <c r="E95" s="16"/>
      <c r="F95" s="47"/>
    </row>
    <row r="96" spans="2:6" ht="16.149999999999999" customHeight="1" thickBot="1" x14ac:dyDescent="0.3">
      <c r="B96" s="72" t="s">
        <v>22</v>
      </c>
      <c r="C96" s="73"/>
      <c r="D96" s="73"/>
      <c r="E96" s="73"/>
      <c r="F96" s="74"/>
    </row>
    <row r="97" spans="2:6" ht="33.6" customHeight="1" x14ac:dyDescent="0.25">
      <c r="B97" s="19" t="s">
        <v>32</v>
      </c>
      <c r="C97" s="3" t="s">
        <v>1</v>
      </c>
      <c r="D97" s="32">
        <v>1.5</v>
      </c>
      <c r="E97" s="32">
        <v>5.49</v>
      </c>
      <c r="F97" s="44">
        <f>ROUND(D97*E97,2)</f>
        <v>8.24</v>
      </c>
    </row>
    <row r="98" spans="2:6" x14ac:dyDescent="0.25">
      <c r="B98" s="19" t="s">
        <v>5</v>
      </c>
      <c r="C98" s="12" t="s">
        <v>3</v>
      </c>
      <c r="D98" s="32">
        <v>42</v>
      </c>
      <c r="E98" s="32">
        <v>0.26</v>
      </c>
      <c r="F98" s="44">
        <f>ROUND(D98*E98,2)</f>
        <v>10.92</v>
      </c>
    </row>
    <row r="99" spans="2:6" x14ac:dyDescent="0.25">
      <c r="B99" s="85"/>
      <c r="C99" s="86"/>
      <c r="D99" s="2"/>
      <c r="E99" s="2"/>
      <c r="F99" s="55">
        <f>SUM(F97:F98)</f>
        <v>19.16</v>
      </c>
    </row>
    <row r="100" spans="2:6" x14ac:dyDescent="0.25">
      <c r="B100" s="19" t="s">
        <v>8</v>
      </c>
      <c r="C100" s="10"/>
      <c r="D100" s="9"/>
      <c r="E100" s="16"/>
      <c r="F100" s="44">
        <f>ROUND(F97*17%,2)</f>
        <v>1.4</v>
      </c>
    </row>
    <row r="101" spans="2:6" x14ac:dyDescent="0.25">
      <c r="B101" s="19" t="s">
        <v>10</v>
      </c>
      <c r="C101" s="10"/>
      <c r="D101" s="9"/>
      <c r="E101" s="16"/>
      <c r="F101" s="44">
        <f>ROUND(($F$97+F$100)*1.77%,2)</f>
        <v>0.17</v>
      </c>
    </row>
    <row r="102" spans="2:6" ht="16.5" thickBot="1" x14ac:dyDescent="0.3">
      <c r="B102" s="19" t="s">
        <v>9</v>
      </c>
      <c r="C102" s="10"/>
      <c r="D102" s="9"/>
      <c r="E102" s="16"/>
      <c r="F102" s="44">
        <f>ROUND(($F$97+F$100)*40%,2)</f>
        <v>3.86</v>
      </c>
    </row>
    <row r="103" spans="2:6" ht="16.5" thickBot="1" x14ac:dyDescent="0.3">
      <c r="B103" s="36"/>
      <c r="C103" s="37"/>
      <c r="D103" s="22"/>
      <c r="E103" s="23" t="s">
        <v>34</v>
      </c>
      <c r="F103" s="46">
        <f>SUM(F99:F102)</f>
        <v>24.59</v>
      </c>
    </row>
    <row r="104" spans="2:6" ht="16.5" thickBot="1" x14ac:dyDescent="0.3">
      <c r="B104" s="10"/>
      <c r="C104" s="10"/>
      <c r="D104" s="9"/>
      <c r="E104" s="16"/>
      <c r="F104" s="47"/>
    </row>
    <row r="105" spans="2:6" ht="16.149999999999999" customHeight="1" thickBot="1" x14ac:dyDescent="0.3">
      <c r="B105" s="72" t="s">
        <v>23</v>
      </c>
      <c r="C105" s="73"/>
      <c r="D105" s="73"/>
      <c r="E105" s="73"/>
      <c r="F105" s="74"/>
    </row>
    <row r="106" spans="2:6" ht="31.5" x14ac:dyDescent="0.25">
      <c r="B106" s="33" t="s">
        <v>33</v>
      </c>
      <c r="C106" s="34" t="s">
        <v>1</v>
      </c>
      <c r="D106" s="35">
        <v>2</v>
      </c>
      <c r="E106" s="35">
        <v>4.7</v>
      </c>
      <c r="F106" s="44">
        <f>ROUND(D106*E106,2)</f>
        <v>9.4</v>
      </c>
    </row>
    <row r="107" spans="2:6" x14ac:dyDescent="0.25">
      <c r="B107" s="87"/>
      <c r="C107" s="88"/>
      <c r="D107" s="8"/>
      <c r="E107" s="8"/>
      <c r="F107" s="55">
        <f>SUM(F106)</f>
        <v>9.4</v>
      </c>
    </row>
    <row r="108" spans="2:6" x14ac:dyDescent="0.25">
      <c r="B108" s="19" t="s">
        <v>8</v>
      </c>
      <c r="C108" s="10"/>
      <c r="D108" s="9"/>
      <c r="E108" s="16"/>
      <c r="F108" s="44">
        <f>ROUND(F106*17%,2)</f>
        <v>1.6</v>
      </c>
    </row>
    <row r="109" spans="2:6" x14ac:dyDescent="0.25">
      <c r="B109" s="19" t="s">
        <v>10</v>
      </c>
      <c r="C109" s="10"/>
      <c r="D109" s="9"/>
      <c r="E109" s="16"/>
      <c r="F109" s="44">
        <f>ROUND(($F$106+F$108)*1.77%,2)</f>
        <v>0.19</v>
      </c>
    </row>
    <row r="110" spans="2:6" ht="16.5" thickBot="1" x14ac:dyDescent="0.3">
      <c r="B110" s="19" t="s">
        <v>9</v>
      </c>
      <c r="C110" s="10"/>
      <c r="D110" s="9"/>
      <c r="E110" s="16"/>
      <c r="F110" s="44">
        <f>ROUND(($F$106+F$108)*40%,2)</f>
        <v>4.4000000000000004</v>
      </c>
    </row>
    <row r="111" spans="2:6" ht="16.5" thickBot="1" x14ac:dyDescent="0.3">
      <c r="B111" s="36"/>
      <c r="C111" s="37"/>
      <c r="D111" s="22"/>
      <c r="E111" s="23" t="s">
        <v>34</v>
      </c>
      <c r="F111" s="46">
        <f>SUM(F107:F110)</f>
        <v>15.59</v>
      </c>
    </row>
    <row r="112" spans="2:6" x14ac:dyDescent="0.25">
      <c r="B112" s="10"/>
      <c r="C112" s="10"/>
      <c r="D112" s="9"/>
      <c r="E112" s="16"/>
      <c r="F112" s="47"/>
    </row>
    <row r="113" spans="2:6" x14ac:dyDescent="0.25">
      <c r="B113" s="68" t="s">
        <v>15</v>
      </c>
      <c r="C113" s="68"/>
      <c r="D113" s="68"/>
      <c r="E113" s="68"/>
      <c r="F113" s="68"/>
    </row>
    <row r="114" spans="2:6" x14ac:dyDescent="0.25">
      <c r="B114" s="68" t="s">
        <v>13</v>
      </c>
      <c r="C114" s="68"/>
      <c r="D114" s="68"/>
      <c r="E114" s="68"/>
      <c r="F114" s="68"/>
    </row>
    <row r="115" spans="2:6" x14ac:dyDescent="0.25">
      <c r="B115" s="24" t="s">
        <v>12</v>
      </c>
      <c r="C115" s="3"/>
      <c r="D115" s="4">
        <v>0</v>
      </c>
      <c r="E115" s="14">
        <v>0</v>
      </c>
      <c r="F115" s="48"/>
    </row>
    <row r="116" spans="2:6" x14ac:dyDescent="0.25">
      <c r="B116" s="24"/>
      <c r="C116" s="3"/>
      <c r="D116" s="4"/>
      <c r="E116" s="14"/>
      <c r="F116" s="48"/>
    </row>
    <row r="117" spans="2:6" x14ac:dyDescent="0.25">
      <c r="B117" s="69" t="s">
        <v>16</v>
      </c>
      <c r="C117" s="69"/>
      <c r="D117" s="69"/>
      <c r="E117" s="69"/>
      <c r="F117" s="69"/>
    </row>
    <row r="118" spans="2:6" x14ac:dyDescent="0.25">
      <c r="B118" s="24"/>
      <c r="C118" s="3"/>
      <c r="D118" s="4" t="s">
        <v>17</v>
      </c>
      <c r="E118" s="14">
        <v>0</v>
      </c>
      <c r="F118" s="48"/>
    </row>
    <row r="119" spans="2:6" x14ac:dyDescent="0.25">
      <c r="B119" s="24"/>
      <c r="C119" s="3"/>
      <c r="D119" s="4">
        <v>0</v>
      </c>
      <c r="E119" s="14">
        <v>0</v>
      </c>
      <c r="F119" s="48"/>
    </row>
    <row r="120" spans="2:6" x14ac:dyDescent="0.25">
      <c r="B120" s="24"/>
      <c r="C120" s="3"/>
      <c r="D120" s="5"/>
      <c r="E120" s="11"/>
      <c r="F120" s="48"/>
    </row>
    <row r="121" spans="2:6" x14ac:dyDescent="0.25">
      <c r="B121" s="24"/>
      <c r="C121" s="3"/>
      <c r="D121" s="5"/>
      <c r="E121" s="11"/>
      <c r="F121" s="48"/>
    </row>
  </sheetData>
  <mergeCells count="30">
    <mergeCell ref="B113:F113"/>
    <mergeCell ref="B114:F114"/>
    <mergeCell ref="B117:F117"/>
    <mergeCell ref="B24:F24"/>
    <mergeCell ref="B18:C18"/>
    <mergeCell ref="B33:F33"/>
    <mergeCell ref="B27:C27"/>
    <mergeCell ref="B36:C36"/>
    <mergeCell ref="B54:C54"/>
    <mergeCell ref="B45:C45"/>
    <mergeCell ref="B42:F42"/>
    <mergeCell ref="B60:F60"/>
    <mergeCell ref="B63:C63"/>
    <mergeCell ref="B51:F51"/>
    <mergeCell ref="B105:F105"/>
    <mergeCell ref="B107:C107"/>
    <mergeCell ref="B2:F2"/>
    <mergeCell ref="B6:F6"/>
    <mergeCell ref="D3:F3"/>
    <mergeCell ref="B15:F15"/>
    <mergeCell ref="B9:C9"/>
    <mergeCell ref="G56:H59"/>
    <mergeCell ref="B69:F69"/>
    <mergeCell ref="B72:C72"/>
    <mergeCell ref="B96:F96"/>
    <mergeCell ref="B99:C99"/>
    <mergeCell ref="B87:F87"/>
    <mergeCell ref="B90:C90"/>
    <mergeCell ref="B78:F78"/>
    <mergeCell ref="B81:C81"/>
  </mergeCells>
  <phoneticPr fontId="0" type="noConversion"/>
  <pageMargins left="1.2204724409448819" right="0.39370078740157483" top="0.78740157480314965" bottom="0.78740157480314965" header="0.39370078740157483" footer="0.39370078740157483"/>
  <pageSetup paperSize="9" scale="78" fitToHeight="0" orientation="portrait" useFirstPageNumber="1" r:id="rId1"/>
  <headerFooter alignWithMargins="0">
    <oddHeader>&amp;R&amp;P</oddHeader>
  </headerFooter>
  <rowBreaks count="2" manualBreakCount="2">
    <brk id="49" max="5" man="1"/>
    <brk id="9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Suvestinė</vt:lpstr>
      <vt:lpstr>savaitgalį, naktį, per šventes</vt:lpstr>
      <vt:lpstr>po darbo valandų</vt:lpstr>
      <vt:lpstr>darbo dienomis</vt:lpstr>
      <vt:lpstr>'darbo dienomis'!Print_Area</vt:lpstr>
      <vt:lpstr>'po darbo valandų'!Print_Area</vt:lpstr>
      <vt:lpstr>'savaitgalį, naktį, per šventes'!Print_Area</vt:lpstr>
      <vt:lpstr>'darbo dienomis'!Print_Titles</vt:lpstr>
      <vt:lpstr>'po darbo valandų'!Print_Titles</vt:lpstr>
      <vt:lpstr>'savaitgalį, naktį, per šventes'!Print_Titles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Velzio komunalinis</dc:creator>
  <cp:lastModifiedBy>Jadvyga Balciene</cp:lastModifiedBy>
  <cp:lastPrinted>2020-04-09T11:52:51Z</cp:lastPrinted>
  <dcterms:created xsi:type="dcterms:W3CDTF">2000-03-15T14:19:55Z</dcterms:created>
  <dcterms:modified xsi:type="dcterms:W3CDTF">2020-05-19T07:28:20Z</dcterms:modified>
</cp:coreProperties>
</file>