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er\Desktop\2019-04-04\"/>
    </mc:Choice>
  </mc:AlternateContent>
  <xr:revisionPtr revIDLastSave="0" documentId="13_ncr:1_{5D1F0903-5D8D-4207-837E-A476D01C3B1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1" i="1" l="1"/>
  <c r="D301" i="1" s="1"/>
  <c r="E303" i="1" l="1"/>
  <c r="G303" i="1"/>
  <c r="E309" i="1" l="1"/>
  <c r="F309" i="1"/>
  <c r="G309" i="1"/>
  <c r="G307" i="1"/>
  <c r="D46" i="1"/>
  <c r="D45" i="1"/>
  <c r="E44" i="1"/>
  <c r="E42" i="1" s="1"/>
  <c r="D44" i="1" l="1"/>
  <c r="D244" i="1"/>
  <c r="E327" i="1" l="1"/>
  <c r="E326" i="1"/>
  <c r="D326" i="1" s="1"/>
  <c r="G325" i="1"/>
  <c r="D325" i="1" s="1"/>
  <c r="F316" i="1"/>
  <c r="G316" i="1"/>
  <c r="E314" i="1"/>
  <c r="G308" i="1"/>
  <c r="D308" i="1" s="1"/>
  <c r="G310" i="1"/>
  <c r="E310" i="1"/>
  <c r="E304" i="1"/>
  <c r="E302" i="1"/>
  <c r="D302" i="1" s="1"/>
  <c r="E296" i="1"/>
  <c r="G296" i="1"/>
  <c r="E298" i="1"/>
  <c r="E297" i="1"/>
  <c r="G297" i="1"/>
  <c r="E295" i="1"/>
  <c r="E291" i="1"/>
  <c r="D291" i="1" s="1"/>
  <c r="E290" i="1"/>
  <c r="G290" i="1"/>
  <c r="G288" i="1" s="1"/>
  <c r="E289" i="1"/>
  <c r="D289" i="1" s="1"/>
  <c r="D303" i="1" l="1"/>
  <c r="D309" i="1"/>
  <c r="G324" i="1"/>
  <c r="E324" i="1"/>
  <c r="D290" i="1"/>
  <c r="D288" i="1" s="1"/>
  <c r="E288" i="1"/>
  <c r="G251" i="1"/>
  <c r="F251" i="1"/>
  <c r="E251" i="1"/>
  <c r="D253" i="1"/>
  <c r="D252" i="1"/>
  <c r="D238" i="1"/>
  <c r="D235" i="1"/>
  <c r="D232" i="1"/>
  <c r="G222" i="1"/>
  <c r="D216" i="1"/>
  <c r="D210" i="1"/>
  <c r="D209" i="1"/>
  <c r="E208" i="1"/>
  <c r="D208" i="1" s="1"/>
  <c r="D205" i="1"/>
  <c r="E199" i="1"/>
  <c r="G199" i="1"/>
  <c r="D202" i="1"/>
  <c r="D191" i="1"/>
  <c r="D180" i="1"/>
  <c r="D179" i="1"/>
  <c r="G178" i="1"/>
  <c r="E178" i="1"/>
  <c r="G173" i="1"/>
  <c r="D170" i="1"/>
  <c r="G165" i="1"/>
  <c r="D167" i="1"/>
  <c r="D166" i="1"/>
  <c r="E165" i="1"/>
  <c r="D162" i="1"/>
  <c r="D161" i="1"/>
  <c r="E160" i="1"/>
  <c r="E159" i="1" s="1"/>
  <c r="D157" i="1"/>
  <c r="D156" i="1"/>
  <c r="E155" i="1"/>
  <c r="E154" i="1" s="1"/>
  <c r="G136" i="1"/>
  <c r="E121" i="1"/>
  <c r="E120" i="1" s="1"/>
  <c r="G121" i="1"/>
  <c r="G120" i="1" s="1"/>
  <c r="D124" i="1"/>
  <c r="D125" i="1"/>
  <c r="D114" i="1"/>
  <c r="D107" i="1"/>
  <c r="G101" i="1"/>
  <c r="F101" i="1"/>
  <c r="E101" i="1"/>
  <c r="D105" i="1"/>
  <c r="D98" i="1"/>
  <c r="D97" i="1"/>
  <c r="E96" i="1"/>
  <c r="F87" i="1"/>
  <c r="E87" i="1"/>
  <c r="G87" i="1"/>
  <c r="D91" i="1"/>
  <c r="D88" i="1"/>
  <c r="F81" i="1"/>
  <c r="D78" i="1"/>
  <c r="D77" i="1"/>
  <c r="E76" i="1"/>
  <c r="D75" i="1"/>
  <c r="D74" i="1"/>
  <c r="E73" i="1"/>
  <c r="E38" i="1"/>
  <c r="G38" i="1"/>
  <c r="F15" i="1"/>
  <c r="E34" i="1"/>
  <c r="G34" i="1"/>
  <c r="D36" i="1"/>
  <c r="D37" i="1"/>
  <c r="D35" i="1"/>
  <c r="G22" i="1"/>
  <c r="D26" i="1"/>
  <c r="E18" i="1"/>
  <c r="E307" i="1" l="1"/>
  <c r="D251" i="1"/>
  <c r="D160" i="1"/>
  <c r="D165" i="1"/>
  <c r="D178" i="1"/>
  <c r="D155" i="1"/>
  <c r="D96" i="1"/>
  <c r="E72" i="1"/>
  <c r="D76" i="1"/>
  <c r="D73" i="1"/>
  <c r="D34" i="1"/>
  <c r="F287" i="1" l="1"/>
  <c r="D68" i="1"/>
  <c r="F315" i="1" l="1"/>
  <c r="F312" i="1" s="1"/>
  <c r="D29" i="1"/>
  <c r="E321" i="1"/>
  <c r="F260" i="1"/>
  <c r="G260" i="1"/>
  <c r="D263" i="1"/>
  <c r="D262" i="1"/>
  <c r="E261" i="1"/>
  <c r="D261" i="1" s="1"/>
  <c r="E257" i="1"/>
  <c r="D259" i="1"/>
  <c r="F237" i="1"/>
  <c r="G237" i="1"/>
  <c r="E237" i="1"/>
  <c r="E215" i="1"/>
  <c r="E207" i="1"/>
  <c r="F198" i="1"/>
  <c r="E198" i="1"/>
  <c r="G198" i="1"/>
  <c r="D200" i="1"/>
  <c r="D201" i="1"/>
  <c r="F190" i="1"/>
  <c r="G190" i="1"/>
  <c r="F135" i="1"/>
  <c r="G135" i="1"/>
  <c r="D139" i="1"/>
  <c r="G127" i="1"/>
  <c r="G113" i="1"/>
  <c r="G92" i="1"/>
  <c r="G83" i="1"/>
  <c r="G81" i="1" s="1"/>
  <c r="F65" i="1"/>
  <c r="E66" i="1"/>
  <c r="E65" i="1" s="1"/>
  <c r="G66" i="1"/>
  <c r="G65" i="1" s="1"/>
  <c r="D67" i="1"/>
  <c r="G58" i="1"/>
  <c r="E60" i="1"/>
  <c r="D62" i="1"/>
  <c r="D61" i="1"/>
  <c r="E50" i="1"/>
  <c r="D52" i="1"/>
  <c r="D51" i="1"/>
  <c r="G300" i="1" l="1"/>
  <c r="E260" i="1"/>
  <c r="E190" i="1"/>
  <c r="E22" i="1" l="1"/>
  <c r="D27" i="1"/>
  <c r="E20" i="1" l="1"/>
  <c r="E300" i="1" s="1"/>
  <c r="D18" i="1"/>
  <c r="E323" i="1" l="1"/>
  <c r="F323" i="1"/>
  <c r="E322" i="1"/>
  <c r="D322" i="1" s="1"/>
  <c r="G321" i="1"/>
  <c r="D321" i="1" s="1"/>
  <c r="E320" i="1"/>
  <c r="E319" i="1" s="1"/>
  <c r="F318" i="1"/>
  <c r="E317" i="1"/>
  <c r="E315" i="1"/>
  <c r="D315" i="1" s="1"/>
  <c r="D314" i="1"/>
  <c r="G312" i="1"/>
  <c r="E311" i="1"/>
  <c r="D311" i="1" s="1"/>
  <c r="F305" i="1"/>
  <c r="D304" i="1"/>
  <c r="F299" i="1"/>
  <c r="D298" i="1"/>
  <c r="D296" i="1"/>
  <c r="E294" i="1"/>
  <c r="F293" i="1"/>
  <c r="E292" i="1"/>
  <c r="G287" i="1"/>
  <c r="D285" i="1"/>
  <c r="D284" i="1"/>
  <c r="G283" i="1"/>
  <c r="F283" i="1"/>
  <c r="D282" i="1"/>
  <c r="G281" i="1"/>
  <c r="F281" i="1"/>
  <c r="E281" i="1"/>
  <c r="D280" i="1"/>
  <c r="D279" i="1"/>
  <c r="G278" i="1"/>
  <c r="F278" i="1"/>
  <c r="E278" i="1"/>
  <c r="D277" i="1"/>
  <c r="D276" i="1"/>
  <c r="D275" i="1"/>
  <c r="E274" i="1"/>
  <c r="E273" i="1" s="1"/>
  <c r="G273" i="1"/>
  <c r="F273" i="1"/>
  <c r="D272" i="1"/>
  <c r="D271" i="1"/>
  <c r="D270" i="1"/>
  <c r="G268" i="1"/>
  <c r="E269" i="1"/>
  <c r="E268" i="1" s="1"/>
  <c r="F268" i="1"/>
  <c r="D267" i="1"/>
  <c r="D266" i="1"/>
  <c r="G265" i="1"/>
  <c r="F265" i="1"/>
  <c r="E265" i="1"/>
  <c r="D264" i="1"/>
  <c r="D258" i="1"/>
  <c r="G257" i="1"/>
  <c r="F257" i="1"/>
  <c r="D256" i="1"/>
  <c r="G254" i="1"/>
  <c r="F254" i="1"/>
  <c r="E254" i="1"/>
  <c r="D250" i="1"/>
  <c r="D249" i="1"/>
  <c r="D248" i="1"/>
  <c r="G247" i="1"/>
  <c r="E247" i="1"/>
  <c r="E246" i="1" s="1"/>
  <c r="F246" i="1"/>
  <c r="D245" i="1"/>
  <c r="G243" i="1"/>
  <c r="E243" i="1"/>
  <c r="F243" i="1"/>
  <c r="D242" i="1"/>
  <c r="D241" i="1"/>
  <c r="G240" i="1"/>
  <c r="F240" i="1"/>
  <c r="D239" i="1"/>
  <c r="D236" i="1"/>
  <c r="E234" i="1"/>
  <c r="F234" i="1"/>
  <c r="D233" i="1"/>
  <c r="E231" i="1"/>
  <c r="F231" i="1"/>
  <c r="D230" i="1"/>
  <c r="G229" i="1"/>
  <c r="F229" i="1"/>
  <c r="E229" i="1"/>
  <c r="D228" i="1"/>
  <c r="D227" i="1"/>
  <c r="G226" i="1"/>
  <c r="F226" i="1"/>
  <c r="E226" i="1"/>
  <c r="D225" i="1"/>
  <c r="D224" i="1"/>
  <c r="D223" i="1"/>
  <c r="E222" i="1"/>
  <c r="E221" i="1" s="1"/>
  <c r="F221" i="1"/>
  <c r="D220" i="1"/>
  <c r="D219" i="1"/>
  <c r="G218" i="1"/>
  <c r="F218" i="1"/>
  <c r="D217" i="1"/>
  <c r="G215" i="1"/>
  <c r="F215" i="1"/>
  <c r="D214" i="1"/>
  <c r="D213" i="1"/>
  <c r="G212" i="1"/>
  <c r="F212" i="1"/>
  <c r="E212" i="1"/>
  <c r="D211" i="1"/>
  <c r="G207" i="1"/>
  <c r="F207" i="1"/>
  <c r="D206" i="1"/>
  <c r="E204" i="1"/>
  <c r="F204" i="1"/>
  <c r="D203" i="1"/>
  <c r="D199" i="1"/>
  <c r="D197" i="1"/>
  <c r="D196" i="1"/>
  <c r="D195" i="1"/>
  <c r="G193" i="1"/>
  <c r="E194" i="1"/>
  <c r="E193" i="1" s="1"/>
  <c r="F193" i="1"/>
  <c r="D192" i="1"/>
  <c r="D189" i="1"/>
  <c r="D188" i="1"/>
  <c r="G187" i="1"/>
  <c r="F187" i="1"/>
  <c r="D186" i="1"/>
  <c r="D185" i="1"/>
  <c r="D184" i="1"/>
  <c r="G182" i="1"/>
  <c r="E183" i="1"/>
  <c r="E182" i="1" s="1"/>
  <c r="F182" i="1"/>
  <c r="D181" i="1"/>
  <c r="E177" i="1"/>
  <c r="F177" i="1"/>
  <c r="D176" i="1"/>
  <c r="D175" i="1"/>
  <c r="D174" i="1"/>
  <c r="G172" i="1"/>
  <c r="E173" i="1"/>
  <c r="E172" i="1" s="1"/>
  <c r="F172" i="1"/>
  <c r="D171" i="1"/>
  <c r="G169" i="1"/>
  <c r="F169" i="1"/>
  <c r="D168" i="1"/>
  <c r="G164" i="1"/>
  <c r="F164" i="1"/>
  <c r="D163" i="1"/>
  <c r="G159" i="1"/>
  <c r="F159" i="1"/>
  <c r="D158" i="1"/>
  <c r="G154" i="1"/>
  <c r="F154" i="1"/>
  <c r="D153" i="1"/>
  <c r="G152" i="1"/>
  <c r="F152" i="1"/>
  <c r="D151" i="1"/>
  <c r="D150" i="1"/>
  <c r="D149" i="1"/>
  <c r="E148" i="1"/>
  <c r="E147" i="1" s="1"/>
  <c r="G147" i="1"/>
  <c r="F147" i="1"/>
  <c r="D146" i="1"/>
  <c r="E144" i="1"/>
  <c r="F144" i="1"/>
  <c r="D143" i="1"/>
  <c r="D142" i="1"/>
  <c r="E141" i="1"/>
  <c r="E140" i="1" s="1"/>
  <c r="F140" i="1"/>
  <c r="D138" i="1"/>
  <c r="D137" i="1"/>
  <c r="E136" i="1"/>
  <c r="D134" i="1"/>
  <c r="D133" i="1"/>
  <c r="D132" i="1"/>
  <c r="E131" i="1"/>
  <c r="E130" i="1" s="1"/>
  <c r="F130" i="1"/>
  <c r="D129" i="1"/>
  <c r="D128" i="1"/>
  <c r="E127" i="1"/>
  <c r="D127" i="1" s="1"/>
  <c r="G126" i="1"/>
  <c r="F126" i="1"/>
  <c r="D123" i="1"/>
  <c r="D122" i="1"/>
  <c r="D121" i="1"/>
  <c r="F120" i="1"/>
  <c r="D119" i="1"/>
  <c r="D118" i="1"/>
  <c r="D117" i="1"/>
  <c r="D116" i="1"/>
  <c r="E115" i="1"/>
  <c r="E113" i="1" s="1"/>
  <c r="F113" i="1"/>
  <c r="D112" i="1"/>
  <c r="D111" i="1"/>
  <c r="D110" i="1"/>
  <c r="D109" i="1"/>
  <c r="G108" i="1"/>
  <c r="G106" i="1" s="1"/>
  <c r="E108" i="1"/>
  <c r="F106" i="1"/>
  <c r="D104" i="1"/>
  <c r="D103" i="1"/>
  <c r="D102" i="1"/>
  <c r="D100" i="1"/>
  <c r="D99" i="1"/>
  <c r="D95" i="1"/>
  <c r="D94" i="1"/>
  <c r="E93" i="1"/>
  <c r="D93" i="1" s="1"/>
  <c r="F92" i="1"/>
  <c r="D90" i="1"/>
  <c r="D86" i="1"/>
  <c r="D85" i="1"/>
  <c r="D84" i="1"/>
  <c r="E83" i="1"/>
  <c r="E81" i="1" s="1"/>
  <c r="D82" i="1"/>
  <c r="D80" i="1"/>
  <c r="D79" i="1"/>
  <c r="G72" i="1"/>
  <c r="F72" i="1"/>
  <c r="D71" i="1"/>
  <c r="D70" i="1"/>
  <c r="D66" i="1"/>
  <c r="D64" i="1"/>
  <c r="D63" i="1"/>
  <c r="D60" i="1"/>
  <c r="D59" i="1"/>
  <c r="F58" i="1"/>
  <c r="E58" i="1"/>
  <c r="D57" i="1"/>
  <c r="D56" i="1"/>
  <c r="D55" i="1"/>
  <c r="D54" i="1"/>
  <c r="G49" i="1"/>
  <c r="E53" i="1"/>
  <c r="E49" i="1" s="1"/>
  <c r="D50" i="1"/>
  <c r="F49" i="1"/>
  <c r="D48" i="1"/>
  <c r="D47" i="1"/>
  <c r="D43" i="1"/>
  <c r="G42" i="1"/>
  <c r="F42" i="1"/>
  <c r="D41" i="1"/>
  <c r="D40" i="1"/>
  <c r="F38" i="1"/>
  <c r="D33" i="1"/>
  <c r="D32" i="1"/>
  <c r="D31" i="1"/>
  <c r="G30" i="1"/>
  <c r="G15" i="1" s="1"/>
  <c r="E30" i="1"/>
  <c r="E15" i="1" s="1"/>
  <c r="D28" i="1"/>
  <c r="D25" i="1"/>
  <c r="D24" i="1"/>
  <c r="D23" i="1"/>
  <c r="D21" i="1"/>
  <c r="D20" i="1"/>
  <c r="D19" i="1"/>
  <c r="D17" i="1"/>
  <c r="D16" i="1"/>
  <c r="D14" i="1"/>
  <c r="G13" i="1"/>
  <c r="F13" i="1"/>
  <c r="E13" i="1"/>
  <c r="D317" i="1" l="1"/>
  <c r="E316" i="1"/>
  <c r="D292" i="1"/>
  <c r="E287" i="1"/>
  <c r="D136" i="1"/>
  <c r="E135" i="1"/>
  <c r="D135" i="1" s="1"/>
  <c r="D83" i="1"/>
  <c r="D81" i="1"/>
  <c r="D255" i="1"/>
  <c r="E283" i="1"/>
  <c r="D283" i="1" s="1"/>
  <c r="D320" i="1"/>
  <c r="D254" i="1"/>
  <c r="E152" i="1"/>
  <c r="D152" i="1" s="1"/>
  <c r="D159" i="1"/>
  <c r="D58" i="1"/>
  <c r="D260" i="1"/>
  <c r="D274" i="1"/>
  <c r="D281" i="1"/>
  <c r="D148" i="1"/>
  <c r="D229" i="1"/>
  <c r="D141" i="1"/>
  <c r="E187" i="1"/>
  <c r="D187" i="1" s="1"/>
  <c r="D193" i="1"/>
  <c r="G231" i="1"/>
  <c r="D231" i="1" s="1"/>
  <c r="D49" i="1"/>
  <c r="D72" i="1"/>
  <c r="D190" i="1"/>
  <c r="D194" i="1"/>
  <c r="D198" i="1"/>
  <c r="E306" i="1"/>
  <c r="E305" i="1" s="1"/>
  <c r="E92" i="1"/>
  <c r="D92" i="1" s="1"/>
  <c r="D247" i="1"/>
  <c r="E318" i="1"/>
  <c r="D22" i="1"/>
  <c r="G140" i="1"/>
  <c r="D140" i="1" s="1"/>
  <c r="D147" i="1"/>
  <c r="D183" i="1"/>
  <c r="E218" i="1"/>
  <c r="D218" i="1" s="1"/>
  <c r="D226" i="1"/>
  <c r="G294" i="1"/>
  <c r="D294" i="1" s="1"/>
  <c r="D310" i="1"/>
  <c r="D145" i="1"/>
  <c r="E164" i="1"/>
  <c r="D164" i="1" s="1"/>
  <c r="D207" i="1"/>
  <c r="D237" i="1"/>
  <c r="G319" i="1"/>
  <c r="D319" i="1" s="1"/>
  <c r="D327" i="1"/>
  <c r="D324" i="1" s="1"/>
  <c r="D268" i="1"/>
  <c r="G323" i="1"/>
  <c r="D323" i="1" s="1"/>
  <c r="D13" i="1"/>
  <c r="D42" i="1"/>
  <c r="D69" i="1"/>
  <c r="D115" i="1"/>
  <c r="D154" i="1"/>
  <c r="D173" i="1"/>
  <c r="G177" i="1"/>
  <c r="D177" i="1" s="1"/>
  <c r="D182" i="1"/>
  <c r="D215" i="1"/>
  <c r="G246" i="1"/>
  <c r="D246" i="1" s="1"/>
  <c r="D265" i="1"/>
  <c r="D295" i="1"/>
  <c r="D297" i="1"/>
  <c r="F286" i="1"/>
  <c r="D65" i="1"/>
  <c r="D101" i="1"/>
  <c r="D113" i="1"/>
  <c r="D172" i="1"/>
  <c r="D212" i="1"/>
  <c r="D243" i="1"/>
  <c r="D269" i="1"/>
  <c r="D273" i="1"/>
  <c r="D131" i="1"/>
  <c r="G130" i="1"/>
  <c r="D130" i="1" s="1"/>
  <c r="D222" i="1"/>
  <c r="G221" i="1"/>
  <c r="D221" i="1" s="1"/>
  <c r="G234" i="1"/>
  <c r="D234" i="1" s="1"/>
  <c r="D30" i="1"/>
  <c r="D89" i="1"/>
  <c r="E106" i="1"/>
  <c r="D106" i="1" s="1"/>
  <c r="D120" i="1"/>
  <c r="D87" i="1"/>
  <c r="E169" i="1"/>
  <c r="D169" i="1" s="1"/>
  <c r="G204" i="1"/>
  <c r="D204" i="1" s="1"/>
  <c r="E240" i="1"/>
  <c r="D240" i="1" s="1"/>
  <c r="D257" i="1"/>
  <c r="D278" i="1"/>
  <c r="D307" i="1"/>
  <c r="G306" i="1"/>
  <c r="E313" i="1"/>
  <c r="E312" i="1" s="1"/>
  <c r="D53" i="1"/>
  <c r="D108" i="1"/>
  <c r="E126" i="1"/>
  <c r="D126" i="1" s="1"/>
  <c r="G144" i="1"/>
  <c r="D144" i="1" s="1"/>
  <c r="E293" i="1"/>
  <c r="E299" i="1"/>
  <c r="D287" i="1" l="1"/>
  <c r="G318" i="1"/>
  <c r="D318" i="1" s="1"/>
  <c r="D15" i="1"/>
  <c r="G293" i="1"/>
  <c r="D293" i="1" s="1"/>
  <c r="D313" i="1"/>
  <c r="G305" i="1"/>
  <c r="D305" i="1" s="1"/>
  <c r="D306" i="1"/>
  <c r="D300" i="1"/>
  <c r="G299" i="1"/>
  <c r="D299" i="1" s="1"/>
  <c r="D316" i="1" l="1"/>
  <c r="G286" i="1"/>
  <c r="E286" i="1"/>
  <c r="D312" i="1"/>
  <c r="D286" i="1" l="1"/>
  <c r="D39" i="1" l="1"/>
  <c r="D38" i="1"/>
</calcChain>
</file>

<file path=xl/sharedStrings.xml><?xml version="1.0" encoding="utf-8"?>
<sst xmlns="http://schemas.openxmlformats.org/spreadsheetml/2006/main" count="534" uniqueCount="157">
  <si>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</si>
  <si>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</si>
  <si>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</si>
  <si>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</si>
  <si>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</si>
  <si>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</si>
  <si>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</si>
  <si>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</si>
  <si>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</si>
  <si>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</si>
  <si>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</si>
  <si>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</si>
  <si>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</si>
  <si>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</si>
  <si>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</si>
  <si>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</si>
  <si>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</si>
  <si>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</si>
  <si>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</si>
  <si>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</si>
  <si>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</si>
  <si>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</si>
  <si>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</si>
  <si>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</si>
  <si>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</si>
  <si>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</si>
  <si>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</si>
  <si>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</si>
  <si>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</si>
  <si>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</si>
  <si>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</si>
  <si>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</si>
  <si>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</si>
  <si>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</si>
  <si>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</si>
  <si>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</si>
  <si>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</si>
  <si>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</si>
  <si>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</si>
  <si>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</si>
  <si>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</si>
  <si>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</si>
  <si>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</si>
  <si>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</si>
  <si>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</si>
  <si>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</si>
  <si>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</si>
  <si>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</si>
  <si>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</si>
  <si>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</si>
  <si>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</si>
  <si>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</si>
  <si>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</si>
  <si>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</si>
  <si>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</si>
  <si>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</si>
  <si>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</si>
  <si>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</si>
  <si>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</si>
  <si>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</si>
  <si>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</si>
  <si>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</si>
  <si>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</si>
  <si>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</si>
  <si>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</si>
  <si>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</si>
  <si>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</si>
  <si>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</si>
  <si>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</si>
  <si>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</si>
  <si>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</si>
  <si>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</si>
  <si>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</si>
  <si>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</si>
  <si>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</si>
  <si>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</si>
  <si>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</si>
  <si>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</si>
  <si>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</si>
  <si>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</si>
  <si>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</si>
  <si>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</si>
  <si>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</si>
  <si>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</si>
  <si>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</si>
  <si>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</si>
  <si>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</si>
  <si>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</si>
  <si>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</si>
  <si>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</si>
  <si>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</si>
  <si>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</si>
  <si>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</si>
  <si>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</si>
  <si>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</si>
  <si>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</si>
  <si>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</si>
  <si>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</si>
  <si>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</si>
  <si>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</si>
  <si>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</si>
  <si>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</si>
  <si>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</si>
  <si>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</si>
  <si>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</si>
  <si>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</si>
  <si>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</si>
  <si>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</si>
  <si>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</si>
  <si>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</si>
  <si>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</si>
  <si>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</si>
  <si>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</si>
  <si>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</si>
  <si>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</si>
  <si>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</si>
  <si>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</si>
  <si>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</si>
  <si>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</si>
  <si>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</si>
  <si>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</si>
  <si>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</si>
  <si>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</si>
  <si>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</si>
  <si>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</si>
  <si>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</si>
  <si>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</si>
  <si>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</si>
  <si>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</si>
  <si>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</si>
  <si>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</si>
  <si>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</si>
  <si>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</si>
  <si>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</si>
  <si>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</si>
  <si>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</si>
  <si>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</si>
  <si>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</si>
  <si>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</si>
  <si>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</si>
  <si>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</si>
  <si>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</si>
  <si>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</si>
  <si>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</si>
  <si>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</si>
  <si>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</si>
  <si>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</si>
  <si>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</si>
  <si>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</si>
  <si>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</si>
  <si>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</si>
  <si>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</si>
  <si>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</si>
  <si>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>2019 m. balandžio 4 d. sprendimu Nr. T-</t>
  </si>
  <si>
    <t xml:space="preserve"> 4 priedas</t>
  </si>
  <si>
    <t>PANEVĖŽIO RAJONO SAVIVALDYBĖS 2019 METŲ KITŲ FINANSAVIMO ŠALTINIŲ PASKIRSTYMAS PROGRAMOMS VYKDYTI</t>
  </si>
  <si>
    <t>Velžio lopšelis-darželis „Šypsenėlė", 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</si>
</sst>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/>
    <xf numFmtId="1" fontId="14" fillId="3" borderId="3" xfId="2" applyNumberFormat="1" applyFont="1" applyFill="1" applyBorder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0" fontId="0" fillId="0" borderId="7" xfId="0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Font="1" applyFill="1" applyBorder="1" applyAlignment="1">
      <alignment horizontal="left" vertical="center"/>
    </xf>
    <xf numFmtId="49" fontId="20" fillId="3" borderId="3" xfId="2" applyNumberFormat="1" applyFont="1" applyFill="1" applyBorder="1" applyAlignment="1">
      <alignment horizontal="left" vertical="center"/>
    </xf>
    <xf numFmtId="164" fontId="19" fillId="3" borderId="3" xfId="2" applyNumberFormat="1" applyFont="1" applyFill="1" applyBorder="1" applyAlignment="1">
      <alignment horizontal="right" vertical="center"/>
    </xf>
    <xf numFmtId="1" fontId="19" fillId="3" borderId="3" xfId="2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7" fillId="3" borderId="6" xfId="2" applyFont="1" applyFill="1" applyBorder="1" applyAlignment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" fontId="19" fillId="4" borderId="3" xfId="0" applyNumberFormat="1" applyFont="1" applyFill="1" applyBorder="1" applyAlignment="1">
      <alignment horizontal="right" vertical="center"/>
    </xf>
    <xf numFmtId="0" fontId="17" fillId="3" borderId="7" xfId="0" applyFont="1" applyFill="1" applyBorder="1" applyAlignment="1">
      <alignment horizontal="center"/>
    </xf>
    <xf numFmtId="0" fontId="23" fillId="3" borderId="6" xfId="2" applyFont="1" applyFill="1" applyBorder="1" applyAlignment="1">
      <alignment horizontal="center" vertical="top" wrapText="1"/>
    </xf>
    <xf numFmtId="164" fontId="24" fillId="3" borderId="3" xfId="2" applyNumberFormat="1" applyFont="1" applyFill="1" applyBorder="1"/>
    <xf numFmtId="164" fontId="25" fillId="3" borderId="3" xfId="2" applyNumberFormat="1" applyFont="1" applyFill="1" applyBorder="1"/>
    <xf numFmtId="0" fontId="26" fillId="0" borderId="0" xfId="0" applyFont="1"/>
    <xf numFmtId="1" fontId="23" fillId="3" borderId="3" xfId="2" applyNumberFormat="1" applyFont="1" applyFill="1" applyBorder="1"/>
    <xf numFmtId="164" fontId="16" fillId="0" borderId="7" xfId="0" applyNumberFormat="1" applyFont="1" applyBorder="1"/>
    <xf numFmtId="0" fontId="17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0" fontId="7" fillId="3" borderId="4" xfId="2" applyFont="1" applyFill="1" applyBorder="1" applyAlignment="1">
      <alignment horizontal="center" vertical="top" wrapText="1"/>
    </xf>
    <xf numFmtId="0" fontId="7" fillId="3" borderId="5" xfId="2" applyFont="1" applyFill="1" applyBorder="1" applyAlignment="1">
      <alignment horizontal="center" vertical="top" wrapText="1"/>
    </xf>
    <xf numFmtId="0" fontId="7" fillId="3" borderId="6" xfId="2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8"/>
  <sheetViews>
    <sheetView tabSelected="1" topLeftCell="A241" workbookViewId="0">
      <selection activeCell="E302" sqref="E302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153</v>
      </c>
      <c r="E3" s="1"/>
      <c r="F3" s="1"/>
      <c r="G3" s="1"/>
    </row>
    <row r="4" spans="1:7" ht="15.75" x14ac:dyDescent="0.25">
      <c r="A4" s="1"/>
      <c r="B4" s="1"/>
      <c r="C4" s="1"/>
      <c r="D4" s="1" t="s">
        <v>154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6" t="s">
        <v>155</v>
      </c>
      <c r="B7" s="96"/>
      <c r="C7" s="96"/>
      <c r="D7" s="96"/>
      <c r="E7" s="96"/>
      <c r="F7" s="96"/>
      <c r="G7" s="96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7" t="s">
        <v>2</v>
      </c>
      <c r="G9" s="97"/>
    </row>
    <row r="10" spans="1:7" x14ac:dyDescent="0.25">
      <c r="A10" s="98" t="s">
        <v>3</v>
      </c>
      <c r="B10" s="99" t="s">
        <v>4</v>
      </c>
      <c r="C10" s="98" t="s">
        <v>5</v>
      </c>
      <c r="D10" s="99" t="s">
        <v>6</v>
      </c>
      <c r="E10" s="99" t="s">
        <v>7</v>
      </c>
      <c r="F10" s="99"/>
      <c r="G10" s="99"/>
    </row>
    <row r="11" spans="1:7" x14ac:dyDescent="0.25">
      <c r="A11" s="98"/>
      <c r="B11" s="99"/>
      <c r="C11" s="98"/>
      <c r="D11" s="99"/>
      <c r="E11" s="99" t="s">
        <v>8</v>
      </c>
      <c r="F11" s="99"/>
      <c r="G11" s="99" t="s">
        <v>9</v>
      </c>
    </row>
    <row r="12" spans="1:7" ht="38.25" x14ac:dyDescent="0.25">
      <c r="A12" s="98"/>
      <c r="B12" s="99"/>
      <c r="C12" s="98"/>
      <c r="D12" s="99"/>
      <c r="E12" s="3" t="s">
        <v>10</v>
      </c>
      <c r="F12" s="4" t="s">
        <v>11</v>
      </c>
      <c r="G12" s="99"/>
    </row>
    <row r="13" spans="1:7" x14ac:dyDescent="0.25">
      <c r="A13" s="93" t="s">
        <v>12</v>
      </c>
      <c r="B13" s="51" t="s">
        <v>13</v>
      </c>
      <c r="C13" s="52"/>
      <c r="D13" s="53">
        <f t="shared" ref="D13:D33" si="0">SUM(G13+E13)</f>
        <v>0.1</v>
      </c>
      <c r="E13" s="53">
        <f>SUM(E14)</f>
        <v>0.1</v>
      </c>
      <c r="F13" s="54">
        <f>SUM(F14)</f>
        <v>0</v>
      </c>
      <c r="G13" s="54">
        <f>SUM(G14)</f>
        <v>0</v>
      </c>
    </row>
    <row r="14" spans="1:7" x14ac:dyDescent="0.25">
      <c r="A14" s="94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93" t="s">
        <v>16</v>
      </c>
      <c r="B15" s="55" t="s">
        <v>17</v>
      </c>
      <c r="C15" s="56"/>
      <c r="D15" s="57">
        <f t="shared" si="0"/>
        <v>1031.8000000000002</v>
      </c>
      <c r="E15" s="57">
        <f>SUM(E33+E30+E29+E28+E22+E20+E18+E17+E16+E34)</f>
        <v>729.1</v>
      </c>
      <c r="F15" s="74">
        <f>SUM(F33+F30+F29+F28+F22+F20+F18+F17+F16)</f>
        <v>0</v>
      </c>
      <c r="G15" s="57">
        <f>SUM(G33+G30+G29+G28+G22+G20+G18+G17+G16+G34)</f>
        <v>302.70000000000005</v>
      </c>
    </row>
    <row r="16" spans="1:7" ht="15" customHeight="1" x14ac:dyDescent="0.25">
      <c r="A16" s="95"/>
      <c r="B16" s="5" t="s">
        <v>14</v>
      </c>
      <c r="C16" s="6" t="s">
        <v>15</v>
      </c>
      <c r="D16" s="9">
        <f>SUM(G16+E16)</f>
        <v>14.5</v>
      </c>
      <c r="E16" s="9">
        <v>14.5</v>
      </c>
      <c r="F16" s="9"/>
      <c r="G16" s="9"/>
    </row>
    <row r="17" spans="1:7" ht="15" customHeight="1" x14ac:dyDescent="0.25">
      <c r="A17" s="95"/>
      <c r="B17" s="12" t="s">
        <v>21</v>
      </c>
      <c r="C17" s="6" t="s">
        <v>15</v>
      </c>
      <c r="D17" s="13">
        <f t="shared" si="0"/>
        <v>17.7</v>
      </c>
      <c r="E17" s="13">
        <v>17.7</v>
      </c>
      <c r="F17" s="13"/>
      <c r="G17" s="13"/>
    </row>
    <row r="18" spans="1:7" ht="15" customHeight="1" x14ac:dyDescent="0.25">
      <c r="A18" s="95"/>
      <c r="B18" s="5" t="s">
        <v>23</v>
      </c>
      <c r="C18" s="6" t="s">
        <v>22</v>
      </c>
      <c r="D18" s="13">
        <f t="shared" si="0"/>
        <v>60</v>
      </c>
      <c r="E18" s="13">
        <f>SUM(E19)</f>
        <v>60</v>
      </c>
      <c r="F18" s="13"/>
      <c r="G18" s="13"/>
    </row>
    <row r="19" spans="1:7" ht="12.75" customHeight="1" x14ac:dyDescent="0.25">
      <c r="A19" s="95"/>
      <c r="B19" s="10" t="s">
        <v>8</v>
      </c>
      <c r="C19" s="6"/>
      <c r="D19" s="19">
        <f t="shared" si="0"/>
        <v>60</v>
      </c>
      <c r="E19" s="17">
        <v>60</v>
      </c>
      <c r="F19" s="15"/>
      <c r="G19" s="17"/>
    </row>
    <row r="20" spans="1:7" ht="15" customHeight="1" x14ac:dyDescent="0.25">
      <c r="A20" s="95"/>
      <c r="B20" s="5" t="s">
        <v>23</v>
      </c>
      <c r="C20" s="6" t="s">
        <v>24</v>
      </c>
      <c r="D20" s="14">
        <f t="shared" si="0"/>
        <v>17</v>
      </c>
      <c r="E20" s="15">
        <f t="shared" ref="E20" si="1">SUM(E21)</f>
        <v>17</v>
      </c>
      <c r="F20" s="16"/>
      <c r="G20" s="16"/>
    </row>
    <row r="21" spans="1:7" ht="12.75" customHeight="1" x14ac:dyDescent="0.25">
      <c r="A21" s="95"/>
      <c r="B21" s="10" t="s">
        <v>8</v>
      </c>
      <c r="C21" s="11"/>
      <c r="D21" s="19">
        <f t="shared" si="0"/>
        <v>17</v>
      </c>
      <c r="E21" s="17">
        <v>17</v>
      </c>
      <c r="F21" s="17"/>
      <c r="G21" s="18"/>
    </row>
    <row r="22" spans="1:7" ht="15" customHeight="1" x14ac:dyDescent="0.25">
      <c r="A22" s="95"/>
      <c r="B22" s="5" t="s">
        <v>23</v>
      </c>
      <c r="C22" s="6" t="s">
        <v>26</v>
      </c>
      <c r="D22" s="14">
        <f t="shared" si="0"/>
        <v>400.1</v>
      </c>
      <c r="E22" s="15">
        <f t="shared" ref="E22" si="2">SUM(E23+E24+E27)</f>
        <v>120.5</v>
      </c>
      <c r="F22" s="15"/>
      <c r="G22" s="15">
        <f>SUM(G23+G24+G27+G26)</f>
        <v>279.60000000000002</v>
      </c>
    </row>
    <row r="23" spans="1:7" ht="12.75" customHeight="1" x14ac:dyDescent="0.25">
      <c r="A23" s="95"/>
      <c r="B23" s="10" t="s">
        <v>19</v>
      </c>
      <c r="C23" s="11"/>
      <c r="D23" s="17">
        <f>SUM(G23+E23)</f>
        <v>22</v>
      </c>
      <c r="E23" s="17">
        <v>17.5</v>
      </c>
      <c r="F23" s="17"/>
      <c r="G23" s="17">
        <v>4.5</v>
      </c>
    </row>
    <row r="24" spans="1:7" ht="12.75" customHeight="1" x14ac:dyDescent="0.25">
      <c r="A24" s="95"/>
      <c r="B24" s="10" t="s">
        <v>20</v>
      </c>
      <c r="C24" s="11"/>
      <c r="D24" s="17">
        <f>SUM(G24+E24)</f>
        <v>360</v>
      </c>
      <c r="E24" s="17">
        <v>100</v>
      </c>
      <c r="F24" s="17"/>
      <c r="G24" s="17">
        <v>260</v>
      </c>
    </row>
    <row r="25" spans="1:7" ht="12.75" customHeight="1" x14ac:dyDescent="0.25">
      <c r="A25" s="95"/>
      <c r="B25" s="71" t="s">
        <v>151</v>
      </c>
      <c r="C25" s="11"/>
      <c r="D25" s="17">
        <f>SUM(G25+E25)</f>
        <v>100</v>
      </c>
      <c r="E25" s="17">
        <v>100</v>
      </c>
      <c r="F25" s="17"/>
      <c r="G25" s="17"/>
    </row>
    <row r="26" spans="1:7" ht="12.75" customHeight="1" x14ac:dyDescent="0.25">
      <c r="A26" s="95"/>
      <c r="B26" s="10" t="s">
        <v>25</v>
      </c>
      <c r="C26" s="11"/>
      <c r="D26" s="17">
        <f>SUM(G26+E26)</f>
        <v>15.1</v>
      </c>
      <c r="E26" s="17"/>
      <c r="F26" s="17"/>
      <c r="G26" s="17">
        <v>15.1</v>
      </c>
    </row>
    <row r="27" spans="1:7" ht="12.75" customHeight="1" x14ac:dyDescent="0.25">
      <c r="A27" s="95"/>
      <c r="B27" s="10" t="s">
        <v>8</v>
      </c>
      <c r="C27" s="11"/>
      <c r="D27" s="17">
        <f>SUM(G27+E27)</f>
        <v>3</v>
      </c>
      <c r="E27" s="17">
        <v>3</v>
      </c>
      <c r="F27" s="17"/>
      <c r="G27" s="17"/>
    </row>
    <row r="28" spans="1:7" ht="15" customHeight="1" x14ac:dyDescent="0.25">
      <c r="A28" s="95"/>
      <c r="B28" s="5" t="s">
        <v>14</v>
      </c>
      <c r="C28" s="6" t="s">
        <v>27</v>
      </c>
      <c r="D28" s="7">
        <f t="shared" si="0"/>
        <v>160.6</v>
      </c>
      <c r="E28" s="7">
        <v>160.6</v>
      </c>
      <c r="F28" s="7"/>
      <c r="G28" s="7"/>
    </row>
    <row r="29" spans="1:7" ht="15" customHeight="1" x14ac:dyDescent="0.25">
      <c r="A29" s="95"/>
      <c r="B29" s="21" t="s">
        <v>29</v>
      </c>
      <c r="C29" s="6" t="s">
        <v>28</v>
      </c>
      <c r="D29" s="7">
        <f t="shared" si="0"/>
        <v>14.5</v>
      </c>
      <c r="E29" s="7">
        <v>14.5</v>
      </c>
      <c r="F29" s="7"/>
      <c r="G29" s="7"/>
    </row>
    <row r="30" spans="1:7" ht="15" customHeight="1" x14ac:dyDescent="0.25">
      <c r="A30" s="95"/>
      <c r="B30" s="5" t="s">
        <v>23</v>
      </c>
      <c r="C30" s="6" t="s">
        <v>30</v>
      </c>
      <c r="D30" s="7">
        <f t="shared" si="0"/>
        <v>244.2</v>
      </c>
      <c r="E30" s="7">
        <f>SUM(E31:E32)</f>
        <v>234.2</v>
      </c>
      <c r="F30" s="7"/>
      <c r="G30" s="7">
        <f>SUM(G31:G32)</f>
        <v>10</v>
      </c>
    </row>
    <row r="31" spans="1:7" ht="12.75" customHeight="1" x14ac:dyDescent="0.25">
      <c r="A31" s="95"/>
      <c r="B31" s="10" t="s">
        <v>19</v>
      </c>
      <c r="C31" s="11"/>
      <c r="D31" s="17">
        <f t="shared" si="0"/>
        <v>137.6</v>
      </c>
      <c r="E31" s="17">
        <v>137.6</v>
      </c>
      <c r="F31" s="22"/>
      <c r="G31" s="17"/>
    </row>
    <row r="32" spans="1:7" ht="12.75" customHeight="1" x14ac:dyDescent="0.25">
      <c r="A32" s="95"/>
      <c r="B32" s="10" t="s">
        <v>25</v>
      </c>
      <c r="C32" s="11"/>
      <c r="D32" s="17">
        <f t="shared" si="0"/>
        <v>106.6</v>
      </c>
      <c r="E32" s="17">
        <v>96.6</v>
      </c>
      <c r="F32" s="22"/>
      <c r="G32" s="17">
        <v>10</v>
      </c>
    </row>
    <row r="33" spans="1:7" ht="15" customHeight="1" x14ac:dyDescent="0.25">
      <c r="A33" s="95"/>
      <c r="B33" s="21" t="s">
        <v>29</v>
      </c>
      <c r="C33" s="6" t="s">
        <v>30</v>
      </c>
      <c r="D33" s="7">
        <f t="shared" si="0"/>
        <v>80.099999999999994</v>
      </c>
      <c r="E33" s="23">
        <v>80.099999999999994</v>
      </c>
      <c r="F33" s="24"/>
      <c r="G33" s="23"/>
    </row>
    <row r="34" spans="1:7" ht="15" customHeight="1" x14ac:dyDescent="0.25">
      <c r="A34" s="70"/>
      <c r="B34" s="5" t="s">
        <v>23</v>
      </c>
      <c r="C34" s="6" t="s">
        <v>31</v>
      </c>
      <c r="D34" s="23">
        <f>SUM(D35:D37)</f>
        <v>23.1</v>
      </c>
      <c r="E34" s="23">
        <f>SUM(E35:E37)</f>
        <v>10</v>
      </c>
      <c r="F34" s="23"/>
      <c r="G34" s="23">
        <f>SUM(G35:G37)</f>
        <v>13.1</v>
      </c>
    </row>
    <row r="35" spans="1:7" s="79" customFormat="1" ht="12.75" customHeight="1" x14ac:dyDescent="0.2">
      <c r="A35" s="76"/>
      <c r="B35" s="10" t="s">
        <v>19</v>
      </c>
      <c r="C35" s="11"/>
      <c r="D35" s="17">
        <f>SUM(G35+E35)</f>
        <v>13.1</v>
      </c>
      <c r="E35" s="77"/>
      <c r="F35" s="77"/>
      <c r="G35" s="78">
        <v>13.1</v>
      </c>
    </row>
    <row r="36" spans="1:7" s="79" customFormat="1" ht="12.75" customHeight="1" x14ac:dyDescent="0.2">
      <c r="A36" s="76"/>
      <c r="B36" s="10" t="s">
        <v>25</v>
      </c>
      <c r="C36" s="11"/>
      <c r="D36" s="17">
        <f t="shared" ref="D36:D37" si="3">SUM(G36+E36)</f>
        <v>5</v>
      </c>
      <c r="E36" s="78">
        <v>5</v>
      </c>
      <c r="F36" s="77"/>
      <c r="G36" s="77"/>
    </row>
    <row r="37" spans="1:7" s="79" customFormat="1" ht="12.75" customHeight="1" x14ac:dyDescent="0.2">
      <c r="A37" s="76"/>
      <c r="B37" s="10" t="s">
        <v>8</v>
      </c>
      <c r="C37" s="11"/>
      <c r="D37" s="17">
        <f t="shared" si="3"/>
        <v>5</v>
      </c>
      <c r="E37" s="78">
        <v>5</v>
      </c>
      <c r="F37" s="80"/>
      <c r="G37" s="78"/>
    </row>
    <row r="38" spans="1:7" x14ac:dyDescent="0.25">
      <c r="A38" s="91" t="s">
        <v>32</v>
      </c>
      <c r="B38" s="58" t="s">
        <v>33</v>
      </c>
      <c r="C38" s="59"/>
      <c r="D38" s="60">
        <f t="shared" ref="D38:D124" si="4">SUM(G38+E38)</f>
        <v>1.4</v>
      </c>
      <c r="E38" s="60">
        <f>SUM(E39+E41+E40)</f>
        <v>1.4</v>
      </c>
      <c r="F38" s="61">
        <f>SUM(F39:F41)</f>
        <v>0</v>
      </c>
      <c r="G38" s="61">
        <f>SUM(G39+G41+G40)</f>
        <v>0</v>
      </c>
    </row>
    <row r="39" spans="1:7" x14ac:dyDescent="0.25">
      <c r="A39" s="91"/>
      <c r="B39" s="5" t="s">
        <v>14</v>
      </c>
      <c r="C39" s="6" t="s">
        <v>15</v>
      </c>
      <c r="D39" s="7">
        <f t="shared" si="4"/>
        <v>0.9</v>
      </c>
      <c r="E39" s="7">
        <v>0.9</v>
      </c>
      <c r="F39" s="7"/>
      <c r="G39" s="7"/>
    </row>
    <row r="40" spans="1:7" x14ac:dyDescent="0.25">
      <c r="A40" s="91"/>
      <c r="B40" s="12" t="s">
        <v>21</v>
      </c>
      <c r="C40" s="6" t="s">
        <v>26</v>
      </c>
      <c r="D40" s="7">
        <f t="shared" si="4"/>
        <v>0.4</v>
      </c>
      <c r="E40" s="7">
        <v>0.4</v>
      </c>
      <c r="F40" s="25"/>
      <c r="G40" s="25"/>
    </row>
    <row r="41" spans="1:7" x14ac:dyDescent="0.25">
      <c r="A41" s="91"/>
      <c r="B41" s="5" t="s">
        <v>14</v>
      </c>
      <c r="C41" s="6" t="s">
        <v>27</v>
      </c>
      <c r="D41" s="7">
        <f t="shared" si="4"/>
        <v>0.1</v>
      </c>
      <c r="E41" s="7">
        <v>0.1</v>
      </c>
      <c r="F41" s="26"/>
      <c r="G41" s="26"/>
    </row>
    <row r="42" spans="1:7" x14ac:dyDescent="0.25">
      <c r="A42" s="85" t="s">
        <v>34</v>
      </c>
      <c r="B42" s="58" t="s">
        <v>35</v>
      </c>
      <c r="C42" s="59"/>
      <c r="D42" s="60">
        <f t="shared" si="4"/>
        <v>4.1000000000000005</v>
      </c>
      <c r="E42" s="60">
        <f>SUM(E43+E44+E47+E48)</f>
        <v>4.1000000000000005</v>
      </c>
      <c r="F42" s="61">
        <f>SUM(F43:F48)</f>
        <v>0</v>
      </c>
      <c r="G42" s="61">
        <f>SUM(G43:G48)</f>
        <v>0</v>
      </c>
    </row>
    <row r="43" spans="1:7" x14ac:dyDescent="0.25">
      <c r="A43" s="86"/>
      <c r="B43" s="5" t="s">
        <v>14</v>
      </c>
      <c r="C43" s="6" t="s">
        <v>15</v>
      </c>
      <c r="D43" s="7">
        <f t="shared" si="4"/>
        <v>1.2</v>
      </c>
      <c r="E43" s="7">
        <v>1.2</v>
      </c>
      <c r="F43" s="27"/>
      <c r="G43" s="27"/>
    </row>
    <row r="44" spans="1:7" x14ac:dyDescent="0.25">
      <c r="A44" s="86"/>
      <c r="B44" s="5" t="s">
        <v>23</v>
      </c>
      <c r="C44" s="6" t="s">
        <v>26</v>
      </c>
      <c r="D44" s="7">
        <f t="shared" ref="D44:D46" si="5">SUM(G44+E44)</f>
        <v>2.5</v>
      </c>
      <c r="E44" s="7">
        <f>SUM(E45:E46)</f>
        <v>2.5</v>
      </c>
      <c r="F44" s="7"/>
      <c r="G44" s="7"/>
    </row>
    <row r="45" spans="1:7" ht="12.75" customHeight="1" x14ac:dyDescent="0.25">
      <c r="A45" s="86"/>
      <c r="B45" s="10" t="s">
        <v>19</v>
      </c>
      <c r="C45" s="11"/>
      <c r="D45" s="17">
        <f t="shared" si="5"/>
        <v>0.6</v>
      </c>
      <c r="E45" s="17">
        <v>0.6</v>
      </c>
      <c r="F45" s="18"/>
      <c r="G45" s="18"/>
    </row>
    <row r="46" spans="1:7" ht="12.75" customHeight="1" x14ac:dyDescent="0.25">
      <c r="A46" s="86"/>
      <c r="B46" s="10" t="s">
        <v>20</v>
      </c>
      <c r="C46" s="11"/>
      <c r="D46" s="17">
        <f t="shared" si="5"/>
        <v>1.9</v>
      </c>
      <c r="E46" s="17">
        <v>1.9</v>
      </c>
      <c r="F46" s="18"/>
      <c r="G46" s="17"/>
    </row>
    <row r="47" spans="1:7" x14ac:dyDescent="0.25">
      <c r="A47" s="86"/>
      <c r="B47" s="12" t="s">
        <v>21</v>
      </c>
      <c r="C47" s="6" t="s">
        <v>26</v>
      </c>
      <c r="D47" s="7">
        <f t="shared" si="4"/>
        <v>0.2</v>
      </c>
      <c r="E47" s="7">
        <v>0.2</v>
      </c>
      <c r="F47" s="27"/>
      <c r="G47" s="27"/>
    </row>
    <row r="48" spans="1:7" x14ac:dyDescent="0.25">
      <c r="A48" s="90"/>
      <c r="B48" s="5" t="s">
        <v>14</v>
      </c>
      <c r="C48" s="6" t="s">
        <v>27</v>
      </c>
      <c r="D48" s="7">
        <f t="shared" si="4"/>
        <v>0.2</v>
      </c>
      <c r="E48" s="7">
        <v>0.2</v>
      </c>
      <c r="F48" s="28"/>
      <c r="G48" s="26"/>
    </row>
    <row r="49" spans="1:7" x14ac:dyDescent="0.25">
      <c r="A49" s="85" t="s">
        <v>36</v>
      </c>
      <c r="B49" s="58" t="s">
        <v>37</v>
      </c>
      <c r="C49" s="59"/>
      <c r="D49" s="60">
        <f t="shared" si="4"/>
        <v>6.1000000000000005</v>
      </c>
      <c r="E49" s="60">
        <f>SUM(E50+E53+E56+E57)</f>
        <v>6.1000000000000005</v>
      </c>
      <c r="F49" s="61">
        <f>SUM(F50+F53+F56+F57)</f>
        <v>0</v>
      </c>
      <c r="G49" s="61">
        <f>SUM(G50+G53+G56+G57)</f>
        <v>0</v>
      </c>
    </row>
    <row r="50" spans="1:7" x14ac:dyDescent="0.25">
      <c r="A50" s="86"/>
      <c r="B50" s="5" t="s">
        <v>23</v>
      </c>
      <c r="C50" s="6" t="s">
        <v>15</v>
      </c>
      <c r="D50" s="7">
        <f t="shared" si="4"/>
        <v>1.7</v>
      </c>
      <c r="E50" s="7">
        <f>SUM(E51:E52)</f>
        <v>1.7</v>
      </c>
      <c r="F50" s="27"/>
      <c r="G50" s="27"/>
    </row>
    <row r="51" spans="1:7" s="79" customFormat="1" ht="12.75" customHeight="1" x14ac:dyDescent="0.2">
      <c r="A51" s="86"/>
      <c r="B51" s="10" t="s">
        <v>19</v>
      </c>
      <c r="C51" s="11"/>
      <c r="D51" s="72">
        <f t="shared" si="4"/>
        <v>0.7</v>
      </c>
      <c r="E51" s="72">
        <v>0.7</v>
      </c>
      <c r="F51" s="72"/>
      <c r="G51" s="72"/>
    </row>
    <row r="52" spans="1:7" s="79" customFormat="1" ht="12.75" customHeight="1" x14ac:dyDescent="0.2">
      <c r="A52" s="86"/>
      <c r="B52" s="10" t="s">
        <v>20</v>
      </c>
      <c r="C52" s="11"/>
      <c r="D52" s="72">
        <f t="shared" si="4"/>
        <v>1</v>
      </c>
      <c r="E52" s="72">
        <v>1</v>
      </c>
      <c r="F52" s="72"/>
      <c r="G52" s="72"/>
    </row>
    <row r="53" spans="1:7" x14ac:dyDescent="0.25">
      <c r="A53" s="86"/>
      <c r="B53" s="5" t="s">
        <v>23</v>
      </c>
      <c r="C53" s="6" t="s">
        <v>26</v>
      </c>
      <c r="D53" s="7">
        <f t="shared" si="4"/>
        <v>3.8</v>
      </c>
      <c r="E53" s="7">
        <f>SUM(E54:E55)</f>
        <v>3.8</v>
      </c>
      <c r="F53" s="7"/>
      <c r="G53" s="7"/>
    </row>
    <row r="54" spans="1:7" s="79" customFormat="1" ht="12.75" customHeight="1" x14ac:dyDescent="0.2">
      <c r="A54" s="86"/>
      <c r="B54" s="10" t="s">
        <v>19</v>
      </c>
      <c r="C54" s="11"/>
      <c r="D54" s="17">
        <f t="shared" si="4"/>
        <v>0.3</v>
      </c>
      <c r="E54" s="17">
        <v>0.3</v>
      </c>
      <c r="F54" s="18"/>
      <c r="G54" s="18"/>
    </row>
    <row r="55" spans="1:7" s="79" customFormat="1" ht="12.75" customHeight="1" x14ac:dyDescent="0.2">
      <c r="A55" s="86"/>
      <c r="B55" s="10" t="s">
        <v>20</v>
      </c>
      <c r="C55" s="11"/>
      <c r="D55" s="17">
        <f t="shared" si="4"/>
        <v>3.5</v>
      </c>
      <c r="E55" s="17">
        <v>3.5</v>
      </c>
      <c r="F55" s="18"/>
      <c r="G55" s="17"/>
    </row>
    <row r="56" spans="1:7" x14ac:dyDescent="0.25">
      <c r="A56" s="86"/>
      <c r="B56" s="12" t="s">
        <v>21</v>
      </c>
      <c r="C56" s="6" t="s">
        <v>26</v>
      </c>
      <c r="D56" s="7">
        <f t="shared" si="4"/>
        <v>0.4</v>
      </c>
      <c r="E56" s="7">
        <v>0.4</v>
      </c>
      <c r="F56" s="27"/>
      <c r="G56" s="27"/>
    </row>
    <row r="57" spans="1:7" x14ac:dyDescent="0.25">
      <c r="A57" s="90"/>
      <c r="B57" s="5" t="s">
        <v>14</v>
      </c>
      <c r="C57" s="6" t="s">
        <v>27</v>
      </c>
      <c r="D57" s="7">
        <f t="shared" si="4"/>
        <v>0.2</v>
      </c>
      <c r="E57" s="7">
        <v>0.2</v>
      </c>
      <c r="F57" s="28"/>
      <c r="G57" s="26"/>
    </row>
    <row r="58" spans="1:7" x14ac:dyDescent="0.25">
      <c r="A58" s="85" t="s">
        <v>38</v>
      </c>
      <c r="B58" s="58" t="s">
        <v>39</v>
      </c>
      <c r="C58" s="59"/>
      <c r="D58" s="60">
        <f t="shared" si="4"/>
        <v>17.600000000000001</v>
      </c>
      <c r="E58" s="60">
        <f>SUM(E59+E60+E63+E64)</f>
        <v>17.600000000000001</v>
      </c>
      <c r="F58" s="61">
        <f>SUM(F59+F60+F63+F64:F64)</f>
        <v>0</v>
      </c>
      <c r="G58" s="61">
        <f>SUM(G59+G60+G63+G64:G64)</f>
        <v>0</v>
      </c>
    </row>
    <row r="59" spans="1:7" x14ac:dyDescent="0.25">
      <c r="A59" s="86"/>
      <c r="B59" s="5" t="s">
        <v>14</v>
      </c>
      <c r="C59" s="6" t="s">
        <v>15</v>
      </c>
      <c r="D59" s="7">
        <f t="shared" si="4"/>
        <v>1.2</v>
      </c>
      <c r="E59" s="7">
        <v>1.2</v>
      </c>
      <c r="F59" s="7"/>
      <c r="G59" s="27"/>
    </row>
    <row r="60" spans="1:7" x14ac:dyDescent="0.25">
      <c r="A60" s="86"/>
      <c r="B60" s="5" t="s">
        <v>23</v>
      </c>
      <c r="C60" s="6" t="s">
        <v>26</v>
      </c>
      <c r="D60" s="7">
        <f t="shared" si="4"/>
        <v>16</v>
      </c>
      <c r="E60" s="7">
        <f>SUM(E61:E62)</f>
        <v>16</v>
      </c>
      <c r="F60" s="7"/>
      <c r="G60" s="27"/>
    </row>
    <row r="61" spans="1:7" s="79" customFormat="1" ht="12.75" customHeight="1" x14ac:dyDescent="0.2">
      <c r="A61" s="86"/>
      <c r="B61" s="10" t="s">
        <v>19</v>
      </c>
      <c r="C61" s="11"/>
      <c r="D61" s="72">
        <f t="shared" si="4"/>
        <v>0.4</v>
      </c>
      <c r="E61" s="72">
        <v>0.4</v>
      </c>
      <c r="F61" s="72"/>
      <c r="G61" s="72"/>
    </row>
    <row r="62" spans="1:7" s="79" customFormat="1" ht="12.75" customHeight="1" x14ac:dyDescent="0.2">
      <c r="A62" s="86"/>
      <c r="B62" s="10" t="s">
        <v>20</v>
      </c>
      <c r="C62" s="11"/>
      <c r="D62" s="72">
        <f t="shared" si="4"/>
        <v>15.6</v>
      </c>
      <c r="E62" s="72">
        <v>15.6</v>
      </c>
      <c r="F62" s="72"/>
      <c r="G62" s="72"/>
    </row>
    <row r="63" spans="1:7" x14ac:dyDescent="0.25">
      <c r="A63" s="86"/>
      <c r="B63" s="12" t="s">
        <v>21</v>
      </c>
      <c r="C63" s="6" t="s">
        <v>26</v>
      </c>
      <c r="D63" s="7">
        <f t="shared" si="4"/>
        <v>0.3</v>
      </c>
      <c r="E63" s="7">
        <v>0.3</v>
      </c>
      <c r="F63" s="7"/>
      <c r="G63" s="27"/>
    </row>
    <row r="64" spans="1:7" x14ac:dyDescent="0.25">
      <c r="A64" s="90"/>
      <c r="B64" s="5" t="s">
        <v>14</v>
      </c>
      <c r="C64" s="6" t="s">
        <v>27</v>
      </c>
      <c r="D64" s="7">
        <f t="shared" si="4"/>
        <v>0.1</v>
      </c>
      <c r="E64" s="7">
        <v>0.1</v>
      </c>
      <c r="F64" s="28"/>
      <c r="G64" s="26"/>
    </row>
    <row r="65" spans="1:7" x14ac:dyDescent="0.25">
      <c r="A65" s="85" t="s">
        <v>40</v>
      </c>
      <c r="B65" s="58" t="s">
        <v>41</v>
      </c>
      <c r="C65" s="59"/>
      <c r="D65" s="60">
        <f t="shared" si="4"/>
        <v>31.8</v>
      </c>
      <c r="E65" s="60">
        <f t="shared" ref="E65:F65" si="6">SUM(E66+E69+E70+E71:E71)</f>
        <v>4.8</v>
      </c>
      <c r="F65" s="61">
        <f t="shared" si="6"/>
        <v>0</v>
      </c>
      <c r="G65" s="60">
        <f>SUM(G66+G69+G70+G71:G71)</f>
        <v>27</v>
      </c>
    </row>
    <row r="66" spans="1:7" x14ac:dyDescent="0.25">
      <c r="A66" s="86"/>
      <c r="B66" s="5" t="s">
        <v>18</v>
      </c>
      <c r="C66" s="6" t="s">
        <v>15</v>
      </c>
      <c r="D66" s="7">
        <f t="shared" si="4"/>
        <v>30.8</v>
      </c>
      <c r="E66" s="7">
        <f t="shared" ref="E66" si="7">SUM(E67:E68)</f>
        <v>3.8</v>
      </c>
      <c r="F66" s="27"/>
      <c r="G66" s="27">
        <f>SUM(G67:G68)</f>
        <v>27</v>
      </c>
    </row>
    <row r="67" spans="1:7" s="79" customFormat="1" ht="12.75" customHeight="1" x14ac:dyDescent="0.2">
      <c r="A67" s="86"/>
      <c r="B67" s="10" t="s">
        <v>19</v>
      </c>
      <c r="C67" s="11"/>
      <c r="D67" s="72">
        <f t="shared" si="4"/>
        <v>0.8</v>
      </c>
      <c r="E67" s="72">
        <v>0.8</v>
      </c>
      <c r="F67" s="72"/>
      <c r="G67" s="72"/>
    </row>
    <row r="68" spans="1:7" s="79" customFormat="1" ht="12.75" customHeight="1" x14ac:dyDescent="0.2">
      <c r="A68" s="86"/>
      <c r="B68" s="10" t="s">
        <v>20</v>
      </c>
      <c r="C68" s="11"/>
      <c r="D68" s="72">
        <f t="shared" si="4"/>
        <v>30</v>
      </c>
      <c r="E68" s="72">
        <v>3</v>
      </c>
      <c r="F68" s="72"/>
      <c r="G68" s="72">
        <v>27</v>
      </c>
    </row>
    <row r="69" spans="1:7" x14ac:dyDescent="0.25">
      <c r="A69" s="86"/>
      <c r="B69" s="5" t="s">
        <v>14</v>
      </c>
      <c r="C69" s="6" t="s">
        <v>26</v>
      </c>
      <c r="D69" s="7">
        <f t="shared" si="4"/>
        <v>0.2</v>
      </c>
      <c r="E69" s="7">
        <v>0.2</v>
      </c>
      <c r="F69" s="7"/>
      <c r="G69" s="7"/>
    </row>
    <row r="70" spans="1:7" x14ac:dyDescent="0.25">
      <c r="A70" s="86"/>
      <c r="B70" s="12" t="s">
        <v>21</v>
      </c>
      <c r="C70" s="6" t="s">
        <v>26</v>
      </c>
      <c r="D70" s="7">
        <f t="shared" si="4"/>
        <v>0.7</v>
      </c>
      <c r="E70" s="7">
        <v>0.7</v>
      </c>
      <c r="F70" s="27"/>
      <c r="G70" s="27"/>
    </row>
    <row r="71" spans="1:7" x14ac:dyDescent="0.25">
      <c r="A71" s="90"/>
      <c r="B71" s="5" t="s">
        <v>14</v>
      </c>
      <c r="C71" s="6" t="s">
        <v>27</v>
      </c>
      <c r="D71" s="7">
        <f t="shared" si="4"/>
        <v>0.1</v>
      </c>
      <c r="E71" s="7">
        <v>0.1</v>
      </c>
      <c r="F71" s="28"/>
      <c r="G71" s="26"/>
    </row>
    <row r="72" spans="1:7" x14ac:dyDescent="0.25">
      <c r="A72" s="85" t="s">
        <v>42</v>
      </c>
      <c r="B72" s="58" t="s">
        <v>43</v>
      </c>
      <c r="C72" s="59"/>
      <c r="D72" s="60">
        <f t="shared" si="4"/>
        <v>2.8999999999999995</v>
      </c>
      <c r="E72" s="60">
        <f>SUM(E80+E79+E76+E73)</f>
        <v>2.8999999999999995</v>
      </c>
      <c r="F72" s="61">
        <f>SUM(F73:F80)</f>
        <v>0</v>
      </c>
      <c r="G72" s="61">
        <f>SUM(G73:G80)</f>
        <v>0</v>
      </c>
    </row>
    <row r="73" spans="1:7" x14ac:dyDescent="0.25">
      <c r="A73" s="86"/>
      <c r="B73" s="5" t="s">
        <v>18</v>
      </c>
      <c r="C73" s="6" t="s">
        <v>15</v>
      </c>
      <c r="D73" s="7">
        <f t="shared" ref="D73:D75" si="8">SUM(G73+E73)</f>
        <v>0.8</v>
      </c>
      <c r="E73" s="7">
        <f t="shared" ref="E73" si="9">SUM(E74:E75)</f>
        <v>0.8</v>
      </c>
      <c r="F73" s="27"/>
      <c r="G73" s="27"/>
    </row>
    <row r="74" spans="1:7" ht="12.75" customHeight="1" x14ac:dyDescent="0.25">
      <c r="A74" s="86"/>
      <c r="B74" s="10" t="s">
        <v>19</v>
      </c>
      <c r="C74" s="11"/>
      <c r="D74" s="72">
        <f t="shared" si="8"/>
        <v>0.3</v>
      </c>
      <c r="E74" s="72">
        <v>0.3</v>
      </c>
      <c r="F74" s="72"/>
      <c r="G74" s="72"/>
    </row>
    <row r="75" spans="1:7" ht="12.75" customHeight="1" x14ac:dyDescent="0.25">
      <c r="A75" s="86"/>
      <c r="B75" s="10" t="s">
        <v>8</v>
      </c>
      <c r="C75" s="11"/>
      <c r="D75" s="72">
        <f t="shared" si="8"/>
        <v>0.5</v>
      </c>
      <c r="E75" s="72">
        <v>0.5</v>
      </c>
      <c r="F75" s="72"/>
      <c r="G75" s="72"/>
    </row>
    <row r="76" spans="1:7" x14ac:dyDescent="0.25">
      <c r="A76" s="86"/>
      <c r="B76" s="5" t="s">
        <v>18</v>
      </c>
      <c r="C76" s="6" t="s">
        <v>26</v>
      </c>
      <c r="D76" s="7">
        <f t="shared" ref="D76:D78" si="10">SUM(G76+E76)</f>
        <v>0.89999999999999991</v>
      </c>
      <c r="E76" s="7">
        <f t="shared" ref="E76" si="11">SUM(E77:E78)</f>
        <v>0.89999999999999991</v>
      </c>
      <c r="F76" s="27"/>
      <c r="G76" s="27"/>
    </row>
    <row r="77" spans="1:7" s="79" customFormat="1" ht="12.75" customHeight="1" x14ac:dyDescent="0.2">
      <c r="A77" s="86"/>
      <c r="B77" s="10" t="s">
        <v>19</v>
      </c>
      <c r="C77" s="11"/>
      <c r="D77" s="72">
        <f t="shared" si="10"/>
        <v>0.2</v>
      </c>
      <c r="E77" s="72">
        <v>0.2</v>
      </c>
      <c r="F77" s="72"/>
      <c r="G77" s="72"/>
    </row>
    <row r="78" spans="1:7" s="79" customFormat="1" ht="12.75" customHeight="1" x14ac:dyDescent="0.2">
      <c r="A78" s="86"/>
      <c r="B78" s="10" t="s">
        <v>8</v>
      </c>
      <c r="C78" s="11"/>
      <c r="D78" s="72">
        <f t="shared" si="10"/>
        <v>0.7</v>
      </c>
      <c r="E78" s="72">
        <v>0.7</v>
      </c>
      <c r="F78" s="72"/>
      <c r="G78" s="72"/>
    </row>
    <row r="79" spans="1:7" x14ac:dyDescent="0.25">
      <c r="A79" s="86"/>
      <c r="B79" s="12" t="s">
        <v>21</v>
      </c>
      <c r="C79" s="6" t="s">
        <v>26</v>
      </c>
      <c r="D79" s="7">
        <f t="shared" si="4"/>
        <v>1</v>
      </c>
      <c r="E79" s="7">
        <v>1</v>
      </c>
      <c r="F79" s="7"/>
      <c r="G79" s="7"/>
    </row>
    <row r="80" spans="1:7" x14ac:dyDescent="0.25">
      <c r="A80" s="90"/>
      <c r="B80" s="5" t="s">
        <v>14</v>
      </c>
      <c r="C80" s="6" t="s">
        <v>27</v>
      </c>
      <c r="D80" s="7">
        <f t="shared" si="4"/>
        <v>0.2</v>
      </c>
      <c r="E80" s="7">
        <v>0.2</v>
      </c>
      <c r="F80" s="28"/>
      <c r="G80" s="26"/>
    </row>
    <row r="81" spans="1:7" x14ac:dyDescent="0.25">
      <c r="A81" s="85" t="s">
        <v>44</v>
      </c>
      <c r="B81" s="58" t="s">
        <v>45</v>
      </c>
      <c r="C81" s="59"/>
      <c r="D81" s="60">
        <f t="shared" si="4"/>
        <v>3.0999999999999996</v>
      </c>
      <c r="E81" s="60">
        <f>SUM(E82+E83+E86)</f>
        <v>1.5999999999999999</v>
      </c>
      <c r="F81" s="61">
        <f>SUM(F82+F83+F86)</f>
        <v>0</v>
      </c>
      <c r="G81" s="60">
        <f>SUM(G82+G83+G86)</f>
        <v>1.5</v>
      </c>
    </row>
    <row r="82" spans="1:7" x14ac:dyDescent="0.25">
      <c r="A82" s="86"/>
      <c r="B82" s="5" t="s">
        <v>14</v>
      </c>
      <c r="C82" s="6" t="s">
        <v>15</v>
      </c>
      <c r="D82" s="7">
        <f t="shared" si="4"/>
        <v>1</v>
      </c>
      <c r="E82" s="7">
        <v>1</v>
      </c>
      <c r="F82" s="27"/>
      <c r="G82" s="27"/>
    </row>
    <row r="83" spans="1:7" x14ac:dyDescent="0.25">
      <c r="A83" s="86"/>
      <c r="B83" s="5" t="s">
        <v>23</v>
      </c>
      <c r="C83" s="6" t="s">
        <v>26</v>
      </c>
      <c r="D83" s="7">
        <f t="shared" si="4"/>
        <v>1.9</v>
      </c>
      <c r="E83" s="7">
        <f>SUM(E84:E85)</f>
        <v>0.4</v>
      </c>
      <c r="F83" s="7"/>
      <c r="G83" s="7">
        <f t="shared" ref="G83" si="12">SUM(G84:G85)</f>
        <v>1.5</v>
      </c>
    </row>
    <row r="84" spans="1:7" ht="12.75" customHeight="1" x14ac:dyDescent="0.25">
      <c r="A84" s="86"/>
      <c r="B84" s="10" t="s">
        <v>19</v>
      </c>
      <c r="C84" s="11"/>
      <c r="D84" s="17">
        <f t="shared" si="4"/>
        <v>0.4</v>
      </c>
      <c r="E84" s="17">
        <v>0.4</v>
      </c>
      <c r="F84" s="17"/>
      <c r="G84" s="17"/>
    </row>
    <row r="85" spans="1:7" ht="12.75" customHeight="1" x14ac:dyDescent="0.25">
      <c r="A85" s="86"/>
      <c r="B85" s="10" t="s">
        <v>8</v>
      </c>
      <c r="C85" s="11"/>
      <c r="D85" s="17">
        <f t="shared" si="4"/>
        <v>1.5</v>
      </c>
      <c r="E85" s="17"/>
      <c r="F85" s="17"/>
      <c r="G85" s="17">
        <v>1.5</v>
      </c>
    </row>
    <row r="86" spans="1:7" x14ac:dyDescent="0.25">
      <c r="A86" s="86"/>
      <c r="B86" s="12" t="s">
        <v>21</v>
      </c>
      <c r="C86" s="6" t="s">
        <v>26</v>
      </c>
      <c r="D86" s="7">
        <f t="shared" si="4"/>
        <v>0.2</v>
      </c>
      <c r="E86" s="7">
        <v>0.2</v>
      </c>
      <c r="F86" s="27"/>
      <c r="G86" s="27"/>
    </row>
    <row r="87" spans="1:7" x14ac:dyDescent="0.25">
      <c r="A87" s="85" t="s">
        <v>46</v>
      </c>
      <c r="B87" s="58" t="s">
        <v>47</v>
      </c>
      <c r="C87" s="59"/>
      <c r="D87" s="60">
        <f t="shared" si="4"/>
        <v>4.8</v>
      </c>
      <c r="E87" s="60">
        <f t="shared" ref="E87:F87" si="13">SUM(E88:E91)</f>
        <v>4.8</v>
      </c>
      <c r="F87" s="61">
        <f t="shared" si="13"/>
        <v>0</v>
      </c>
      <c r="G87" s="61">
        <f>SUM(G88:G91)</f>
        <v>0</v>
      </c>
    </row>
    <row r="88" spans="1:7" x14ac:dyDescent="0.25">
      <c r="A88" s="86"/>
      <c r="B88" s="5" t="s">
        <v>14</v>
      </c>
      <c r="C88" s="6" t="s">
        <v>15</v>
      </c>
      <c r="D88" s="7">
        <f t="shared" ref="D88" si="14">SUM(G88+E88)</f>
        <v>1.7</v>
      </c>
      <c r="E88" s="7">
        <v>1.7</v>
      </c>
      <c r="F88" s="27"/>
      <c r="G88" s="27"/>
    </row>
    <row r="89" spans="1:7" x14ac:dyDescent="0.25">
      <c r="A89" s="86"/>
      <c r="B89" s="5" t="s">
        <v>14</v>
      </c>
      <c r="C89" s="6" t="s">
        <v>26</v>
      </c>
      <c r="D89" s="7">
        <f t="shared" si="4"/>
        <v>1</v>
      </c>
      <c r="E89" s="7">
        <v>1</v>
      </c>
      <c r="F89" s="7"/>
      <c r="G89" s="7"/>
    </row>
    <row r="90" spans="1:7" x14ac:dyDescent="0.25">
      <c r="A90" s="86"/>
      <c r="B90" s="12" t="s">
        <v>21</v>
      </c>
      <c r="C90" s="6" t="s">
        <v>26</v>
      </c>
      <c r="D90" s="7">
        <f t="shared" si="4"/>
        <v>2</v>
      </c>
      <c r="E90" s="7">
        <v>2</v>
      </c>
      <c r="F90" s="27"/>
      <c r="G90" s="27"/>
    </row>
    <row r="91" spans="1:7" x14ac:dyDescent="0.25">
      <c r="A91" s="90"/>
      <c r="B91" s="5" t="s">
        <v>14</v>
      </c>
      <c r="C91" s="6" t="s">
        <v>27</v>
      </c>
      <c r="D91" s="7">
        <f t="shared" ref="D91" si="15">SUM(G91+E91)</f>
        <v>0.1</v>
      </c>
      <c r="E91" s="7">
        <v>0.1</v>
      </c>
      <c r="F91" s="28"/>
      <c r="G91" s="26"/>
    </row>
    <row r="92" spans="1:7" x14ac:dyDescent="0.25">
      <c r="A92" s="85" t="s">
        <v>48</v>
      </c>
      <c r="B92" s="58" t="s">
        <v>49</v>
      </c>
      <c r="C92" s="59"/>
      <c r="D92" s="60">
        <f t="shared" si="4"/>
        <v>9.6999999999999993</v>
      </c>
      <c r="E92" s="60">
        <f>SUM(E93+E96+E99+E100)</f>
        <v>9.6999999999999993</v>
      </c>
      <c r="F92" s="61">
        <f>SUM(F93+F96+F99+F100)</f>
        <v>0</v>
      </c>
      <c r="G92" s="61">
        <f>SUM(G93+G96+G99+G100)</f>
        <v>0</v>
      </c>
    </row>
    <row r="93" spans="1:7" x14ac:dyDescent="0.25">
      <c r="A93" s="86"/>
      <c r="B93" s="5" t="s">
        <v>23</v>
      </c>
      <c r="C93" s="6" t="s">
        <v>15</v>
      </c>
      <c r="D93" s="7">
        <f t="shared" si="4"/>
        <v>2.9</v>
      </c>
      <c r="E93" s="7">
        <f>SUM(E94:E95)</f>
        <v>2.9</v>
      </c>
      <c r="F93" s="27"/>
      <c r="G93" s="27"/>
    </row>
    <row r="94" spans="1:7" ht="12.75" customHeight="1" x14ac:dyDescent="0.25">
      <c r="A94" s="86"/>
      <c r="B94" s="10" t="s">
        <v>19</v>
      </c>
      <c r="C94" s="11"/>
      <c r="D94" s="17">
        <f t="shared" si="4"/>
        <v>0.9</v>
      </c>
      <c r="E94" s="17">
        <v>0.9</v>
      </c>
      <c r="F94" s="17"/>
      <c r="G94" s="17"/>
    </row>
    <row r="95" spans="1:7" ht="12.75" customHeight="1" x14ac:dyDescent="0.25">
      <c r="A95" s="86"/>
      <c r="B95" s="10" t="s">
        <v>20</v>
      </c>
      <c r="C95" s="11"/>
      <c r="D95" s="17">
        <f t="shared" si="4"/>
        <v>2</v>
      </c>
      <c r="E95" s="17">
        <v>2</v>
      </c>
      <c r="F95" s="17"/>
      <c r="G95" s="17"/>
    </row>
    <row r="96" spans="1:7" x14ac:dyDescent="0.25">
      <c r="A96" s="86"/>
      <c r="B96" s="5" t="s">
        <v>23</v>
      </c>
      <c r="C96" s="6" t="s">
        <v>26</v>
      </c>
      <c r="D96" s="7">
        <f t="shared" ref="D96:D98" si="16">SUM(G96+E96)</f>
        <v>6.3</v>
      </c>
      <c r="E96" s="7">
        <f>SUM(E97:E98)</f>
        <v>6.3</v>
      </c>
      <c r="F96" s="7"/>
      <c r="G96" s="7"/>
    </row>
    <row r="97" spans="1:7" s="79" customFormat="1" ht="12.75" customHeight="1" x14ac:dyDescent="0.2">
      <c r="A97" s="86"/>
      <c r="B97" s="10" t="s">
        <v>19</v>
      </c>
      <c r="C97" s="11"/>
      <c r="D97" s="17">
        <f t="shared" si="16"/>
        <v>0.2</v>
      </c>
      <c r="E97" s="17">
        <v>0.2</v>
      </c>
      <c r="F97" s="17"/>
      <c r="G97" s="17"/>
    </row>
    <row r="98" spans="1:7" s="79" customFormat="1" ht="12.75" customHeight="1" x14ac:dyDescent="0.2">
      <c r="A98" s="86"/>
      <c r="B98" s="10" t="s">
        <v>20</v>
      </c>
      <c r="C98" s="11"/>
      <c r="D98" s="17">
        <f t="shared" si="16"/>
        <v>6.1</v>
      </c>
      <c r="E98" s="17">
        <v>6.1</v>
      </c>
      <c r="F98" s="17"/>
      <c r="G98" s="17"/>
    </row>
    <row r="99" spans="1:7" x14ac:dyDescent="0.25">
      <c r="A99" s="86"/>
      <c r="B99" s="12" t="s">
        <v>21</v>
      </c>
      <c r="C99" s="6" t="s">
        <v>26</v>
      </c>
      <c r="D99" s="7">
        <f t="shared" si="4"/>
        <v>0.3</v>
      </c>
      <c r="E99" s="7">
        <v>0.3</v>
      </c>
      <c r="F99" s="27"/>
      <c r="G99" s="27"/>
    </row>
    <row r="100" spans="1:7" x14ac:dyDescent="0.25">
      <c r="A100" s="90"/>
      <c r="B100" s="5" t="s">
        <v>14</v>
      </c>
      <c r="C100" s="6" t="s">
        <v>27</v>
      </c>
      <c r="D100" s="7">
        <f t="shared" si="4"/>
        <v>0.2</v>
      </c>
      <c r="E100" s="7">
        <v>0.2</v>
      </c>
      <c r="F100" s="28"/>
      <c r="G100" s="26"/>
    </row>
    <row r="101" spans="1:7" x14ac:dyDescent="0.25">
      <c r="A101" s="85" t="s">
        <v>50</v>
      </c>
      <c r="B101" s="58" t="s">
        <v>51</v>
      </c>
      <c r="C101" s="59"/>
      <c r="D101" s="60">
        <f t="shared" si="4"/>
        <v>0.9</v>
      </c>
      <c r="E101" s="60">
        <f t="shared" ref="E101" si="17">SUM(E102:E105)</f>
        <v>0.9</v>
      </c>
      <c r="F101" s="61">
        <f t="shared" ref="F101" si="18">SUM(F102:F105)</f>
        <v>0</v>
      </c>
      <c r="G101" s="61">
        <f>SUM(G102:G105)</f>
        <v>0</v>
      </c>
    </row>
    <row r="102" spans="1:7" x14ac:dyDescent="0.25">
      <c r="A102" s="86"/>
      <c r="B102" s="5" t="s">
        <v>14</v>
      </c>
      <c r="C102" s="6" t="s">
        <v>15</v>
      </c>
      <c r="D102" s="7">
        <f t="shared" si="4"/>
        <v>0.5</v>
      </c>
      <c r="E102" s="7">
        <v>0.5</v>
      </c>
      <c r="F102" s="27"/>
      <c r="G102" s="27"/>
    </row>
    <row r="103" spans="1:7" x14ac:dyDescent="0.25">
      <c r="A103" s="86"/>
      <c r="B103" s="5" t="s">
        <v>14</v>
      </c>
      <c r="C103" s="6" t="s">
        <v>26</v>
      </c>
      <c r="D103" s="7">
        <f>SUM(G103+E103)</f>
        <v>0.1</v>
      </c>
      <c r="E103" s="7">
        <v>0.1</v>
      </c>
      <c r="F103" s="7"/>
      <c r="G103" s="7"/>
    </row>
    <row r="104" spans="1:7" x14ac:dyDescent="0.25">
      <c r="A104" s="86"/>
      <c r="B104" s="12" t="s">
        <v>21</v>
      </c>
      <c r="C104" s="6" t="s">
        <v>26</v>
      </c>
      <c r="D104" s="7">
        <f t="shared" si="4"/>
        <v>0.2</v>
      </c>
      <c r="E104" s="7">
        <v>0.2</v>
      </c>
      <c r="F104" s="27"/>
      <c r="G104" s="27"/>
    </row>
    <row r="105" spans="1:7" x14ac:dyDescent="0.25">
      <c r="A105" s="90"/>
      <c r="B105" s="5" t="s">
        <v>14</v>
      </c>
      <c r="C105" s="6" t="s">
        <v>27</v>
      </c>
      <c r="D105" s="7">
        <f t="shared" si="4"/>
        <v>0.1</v>
      </c>
      <c r="E105" s="7">
        <v>0.1</v>
      </c>
      <c r="F105" s="28"/>
      <c r="G105" s="26"/>
    </row>
    <row r="106" spans="1:7" x14ac:dyDescent="0.25">
      <c r="A106" s="85" t="s">
        <v>52</v>
      </c>
      <c r="B106" s="58" t="s">
        <v>53</v>
      </c>
      <c r="C106" s="59"/>
      <c r="D106" s="60">
        <f t="shared" si="4"/>
        <v>18</v>
      </c>
      <c r="E106" s="60">
        <f>SUM(E107+E108+E111+E112)</f>
        <v>2.4</v>
      </c>
      <c r="F106" s="61">
        <f>SUM(F107+F108+F111+F112)</f>
        <v>0</v>
      </c>
      <c r="G106" s="60">
        <f>SUM(G107+G108+G111+G112)</f>
        <v>15.6</v>
      </c>
    </row>
    <row r="107" spans="1:7" x14ac:dyDescent="0.25">
      <c r="A107" s="86"/>
      <c r="B107" s="5" t="s">
        <v>14</v>
      </c>
      <c r="C107" s="6" t="s">
        <v>15</v>
      </c>
      <c r="D107" s="7">
        <f t="shared" si="4"/>
        <v>0.8</v>
      </c>
      <c r="E107" s="7">
        <v>0.8</v>
      </c>
      <c r="F107" s="27"/>
      <c r="G107" s="27"/>
    </row>
    <row r="108" spans="1:7" x14ac:dyDescent="0.25">
      <c r="A108" s="86"/>
      <c r="B108" s="5" t="s">
        <v>23</v>
      </c>
      <c r="C108" s="6" t="s">
        <v>26</v>
      </c>
      <c r="D108" s="7">
        <f t="shared" si="4"/>
        <v>15.9</v>
      </c>
      <c r="E108" s="7">
        <f>SUM(E109:E110)</f>
        <v>0.3</v>
      </c>
      <c r="F108" s="7"/>
      <c r="G108" s="7">
        <f>SUM(G109:G110)</f>
        <v>15.6</v>
      </c>
    </row>
    <row r="109" spans="1:7" ht="12.75" customHeight="1" x14ac:dyDescent="0.25">
      <c r="A109" s="86"/>
      <c r="B109" s="10" t="s">
        <v>19</v>
      </c>
      <c r="C109" s="11"/>
      <c r="D109" s="17">
        <f t="shared" si="4"/>
        <v>0.3</v>
      </c>
      <c r="E109" s="17">
        <v>0.3</v>
      </c>
      <c r="F109" s="17"/>
      <c r="G109" s="17"/>
    </row>
    <row r="110" spans="1:7" ht="12.75" customHeight="1" x14ac:dyDescent="0.25">
      <c r="A110" s="86"/>
      <c r="B110" s="10" t="s">
        <v>20</v>
      </c>
      <c r="C110" s="11"/>
      <c r="D110" s="17">
        <f t="shared" si="4"/>
        <v>15.6</v>
      </c>
      <c r="E110" s="17"/>
      <c r="F110" s="17"/>
      <c r="G110" s="17">
        <v>15.6</v>
      </c>
    </row>
    <row r="111" spans="1:7" x14ac:dyDescent="0.25">
      <c r="A111" s="86"/>
      <c r="B111" s="12" t="s">
        <v>21</v>
      </c>
      <c r="C111" s="6" t="s">
        <v>26</v>
      </c>
      <c r="D111" s="7">
        <f t="shared" si="4"/>
        <v>1</v>
      </c>
      <c r="E111" s="7">
        <v>1</v>
      </c>
      <c r="F111" s="27"/>
      <c r="G111" s="27"/>
    </row>
    <row r="112" spans="1:7" x14ac:dyDescent="0.25">
      <c r="A112" s="90"/>
      <c r="B112" s="5" t="s">
        <v>14</v>
      </c>
      <c r="C112" s="6" t="s">
        <v>27</v>
      </c>
      <c r="D112" s="7">
        <f t="shared" si="4"/>
        <v>0.3</v>
      </c>
      <c r="E112" s="7">
        <v>0.3</v>
      </c>
      <c r="F112" s="28"/>
      <c r="G112" s="26"/>
    </row>
    <row r="113" spans="1:7" x14ac:dyDescent="0.25">
      <c r="A113" s="85" t="s">
        <v>54</v>
      </c>
      <c r="B113" s="58" t="s">
        <v>55</v>
      </c>
      <c r="C113" s="59"/>
      <c r="D113" s="60">
        <f t="shared" si="4"/>
        <v>8.7999999999999989</v>
      </c>
      <c r="E113" s="60">
        <f>SUM(E114+E115+E118+E119)</f>
        <v>8.7999999999999989</v>
      </c>
      <c r="F113" s="61">
        <f>SUM(F114+F115+F118+F119)</f>
        <v>0</v>
      </c>
      <c r="G113" s="60">
        <f>SUM(G114+G115+G118+G119)</f>
        <v>0</v>
      </c>
    </row>
    <row r="114" spans="1:7" x14ac:dyDescent="0.25">
      <c r="A114" s="86"/>
      <c r="B114" s="5" t="s">
        <v>14</v>
      </c>
      <c r="C114" s="6" t="s">
        <v>15</v>
      </c>
      <c r="D114" s="7">
        <f t="shared" ref="D114" si="19">SUM(G114+E114)</f>
        <v>0.7</v>
      </c>
      <c r="E114" s="7">
        <v>0.7</v>
      </c>
      <c r="F114" s="27"/>
      <c r="G114" s="27"/>
    </row>
    <row r="115" spans="1:7" x14ac:dyDescent="0.25">
      <c r="A115" s="86"/>
      <c r="B115" s="5" t="s">
        <v>23</v>
      </c>
      <c r="C115" s="6" t="s">
        <v>26</v>
      </c>
      <c r="D115" s="7">
        <f t="shared" si="4"/>
        <v>6.1</v>
      </c>
      <c r="E115" s="7">
        <f>SUM(E116:E117)</f>
        <v>6.1</v>
      </c>
      <c r="F115" s="7"/>
      <c r="G115" s="7"/>
    </row>
    <row r="116" spans="1:7" ht="12.75" customHeight="1" x14ac:dyDescent="0.25">
      <c r="A116" s="86"/>
      <c r="B116" s="10" t="s">
        <v>19</v>
      </c>
      <c r="C116" s="11"/>
      <c r="D116" s="17">
        <f t="shared" si="4"/>
        <v>0.1</v>
      </c>
      <c r="E116" s="17">
        <v>0.1</v>
      </c>
      <c r="F116" s="17"/>
      <c r="G116" s="17"/>
    </row>
    <row r="117" spans="1:7" ht="12.75" customHeight="1" x14ac:dyDescent="0.25">
      <c r="A117" s="86"/>
      <c r="B117" s="10" t="s">
        <v>20</v>
      </c>
      <c r="C117" s="11"/>
      <c r="D117" s="17">
        <f t="shared" si="4"/>
        <v>6</v>
      </c>
      <c r="E117" s="17">
        <v>6</v>
      </c>
      <c r="F117" s="17"/>
      <c r="G117" s="17"/>
    </row>
    <row r="118" spans="1:7" x14ac:dyDescent="0.25">
      <c r="A118" s="86"/>
      <c r="B118" s="12" t="s">
        <v>21</v>
      </c>
      <c r="C118" s="6" t="s">
        <v>26</v>
      </c>
      <c r="D118" s="7">
        <f t="shared" si="4"/>
        <v>1.9</v>
      </c>
      <c r="E118" s="7">
        <v>1.9</v>
      </c>
      <c r="F118" s="27"/>
      <c r="G118" s="27"/>
    </row>
    <row r="119" spans="1:7" x14ac:dyDescent="0.25">
      <c r="A119" s="90"/>
      <c r="B119" s="5" t="s">
        <v>14</v>
      </c>
      <c r="C119" s="6" t="s">
        <v>27</v>
      </c>
      <c r="D119" s="7">
        <f t="shared" si="4"/>
        <v>0.1</v>
      </c>
      <c r="E119" s="7">
        <v>0.1</v>
      </c>
      <c r="F119" s="28"/>
      <c r="G119" s="26"/>
    </row>
    <row r="120" spans="1:7" x14ac:dyDescent="0.25">
      <c r="A120" s="85" t="s">
        <v>56</v>
      </c>
      <c r="B120" s="62" t="s">
        <v>57</v>
      </c>
      <c r="C120" s="63"/>
      <c r="D120" s="60">
        <f t="shared" si="4"/>
        <v>45.6</v>
      </c>
      <c r="E120" s="60">
        <f>SUM(E121+E125)</f>
        <v>43.1</v>
      </c>
      <c r="F120" s="61">
        <f>SUM(F121)</f>
        <v>0</v>
      </c>
      <c r="G120" s="60">
        <f>SUM(G121+G125)</f>
        <v>2.5</v>
      </c>
    </row>
    <row r="121" spans="1:7" x14ac:dyDescent="0.25">
      <c r="A121" s="86"/>
      <c r="B121" s="5" t="s">
        <v>23</v>
      </c>
      <c r="C121" s="6" t="s">
        <v>22</v>
      </c>
      <c r="D121" s="7">
        <f t="shared" si="4"/>
        <v>45.4</v>
      </c>
      <c r="E121" s="7">
        <f>SUM(E122:E124)</f>
        <v>42.9</v>
      </c>
      <c r="F121" s="7"/>
      <c r="G121" s="7">
        <f>SUM(G122:G124)</f>
        <v>2.5</v>
      </c>
    </row>
    <row r="122" spans="1:7" ht="12.75" customHeight="1" x14ac:dyDescent="0.25">
      <c r="A122" s="86"/>
      <c r="B122" s="10" t="s">
        <v>19</v>
      </c>
      <c r="C122" s="11"/>
      <c r="D122" s="17">
        <f t="shared" si="4"/>
        <v>7.9</v>
      </c>
      <c r="E122" s="17">
        <v>7.9</v>
      </c>
      <c r="F122" s="18"/>
      <c r="G122" s="18"/>
    </row>
    <row r="123" spans="1:7" ht="12.75" customHeight="1" x14ac:dyDescent="0.25">
      <c r="A123" s="86"/>
      <c r="B123" s="10" t="s">
        <v>20</v>
      </c>
      <c r="C123" s="11"/>
      <c r="D123" s="17">
        <f t="shared" si="4"/>
        <v>30</v>
      </c>
      <c r="E123" s="17">
        <v>30</v>
      </c>
      <c r="F123" s="18"/>
      <c r="G123" s="17"/>
    </row>
    <row r="124" spans="1:7" ht="12.75" customHeight="1" x14ac:dyDescent="0.25">
      <c r="A124" s="86"/>
      <c r="B124" s="10" t="s">
        <v>8</v>
      </c>
      <c r="C124" s="11"/>
      <c r="D124" s="17">
        <f t="shared" si="4"/>
        <v>7.5</v>
      </c>
      <c r="E124" s="17">
        <v>5</v>
      </c>
      <c r="F124" s="18"/>
      <c r="G124" s="17">
        <v>2.5</v>
      </c>
    </row>
    <row r="125" spans="1:7" ht="15" customHeight="1" x14ac:dyDescent="0.25">
      <c r="A125" s="90"/>
      <c r="B125" s="12" t="s">
        <v>21</v>
      </c>
      <c r="C125" s="6" t="s">
        <v>22</v>
      </c>
      <c r="D125" s="7">
        <f t="shared" ref="D125" si="20">SUM(G125+E125)</f>
        <v>0.2</v>
      </c>
      <c r="E125" s="7">
        <v>0.2</v>
      </c>
      <c r="F125" s="27"/>
      <c r="G125" s="29"/>
    </row>
    <row r="126" spans="1:7" x14ac:dyDescent="0.25">
      <c r="A126" s="85" t="s">
        <v>58</v>
      </c>
      <c r="B126" s="62" t="s">
        <v>59</v>
      </c>
      <c r="C126" s="63"/>
      <c r="D126" s="60">
        <f t="shared" ref="D126:D164" si="21">SUM(G126+E126)</f>
        <v>29.2</v>
      </c>
      <c r="E126" s="60">
        <f>SUM(E127)</f>
        <v>25.7</v>
      </c>
      <c r="F126" s="61">
        <f>SUM(F127:F127)</f>
        <v>0</v>
      </c>
      <c r="G126" s="60">
        <f>SUM(G127:G127)</f>
        <v>3.5</v>
      </c>
    </row>
    <row r="127" spans="1:7" x14ac:dyDescent="0.25">
      <c r="A127" s="86"/>
      <c r="B127" s="5" t="s">
        <v>23</v>
      </c>
      <c r="C127" s="6" t="s">
        <v>22</v>
      </c>
      <c r="D127" s="7">
        <f t="shared" si="21"/>
        <v>29.2</v>
      </c>
      <c r="E127" s="7">
        <f>SUM(E128:E129)</f>
        <v>25.7</v>
      </c>
      <c r="F127" s="7"/>
      <c r="G127" s="7">
        <f t="shared" ref="G127" si="22">SUM(G128:G129)</f>
        <v>3.5</v>
      </c>
    </row>
    <row r="128" spans="1:7" ht="12.75" customHeight="1" x14ac:dyDescent="0.25">
      <c r="A128" s="86"/>
      <c r="B128" s="10" t="s">
        <v>19</v>
      </c>
      <c r="C128" s="11"/>
      <c r="D128" s="17">
        <f t="shared" si="21"/>
        <v>9.1999999999999993</v>
      </c>
      <c r="E128" s="17">
        <v>9.1999999999999993</v>
      </c>
      <c r="F128" s="18"/>
      <c r="G128" s="18"/>
    </row>
    <row r="129" spans="1:7" ht="12.75" customHeight="1" x14ac:dyDescent="0.25">
      <c r="A129" s="90"/>
      <c r="B129" s="10" t="s">
        <v>20</v>
      </c>
      <c r="C129" s="11"/>
      <c r="D129" s="17">
        <f t="shared" si="21"/>
        <v>20</v>
      </c>
      <c r="E129" s="17">
        <v>16.5</v>
      </c>
      <c r="F129" s="18"/>
      <c r="G129" s="17">
        <v>3.5</v>
      </c>
    </row>
    <row r="130" spans="1:7" x14ac:dyDescent="0.25">
      <c r="A130" s="91" t="s">
        <v>60</v>
      </c>
      <c r="B130" s="62" t="s">
        <v>61</v>
      </c>
      <c r="C130" s="63"/>
      <c r="D130" s="60">
        <f t="shared" si="21"/>
        <v>27.5</v>
      </c>
      <c r="E130" s="60">
        <f>SUM(E131+E134)</f>
        <v>27.5</v>
      </c>
      <c r="F130" s="61">
        <f>SUM(F131+F134)</f>
        <v>0</v>
      </c>
      <c r="G130" s="61">
        <f>SUM(G131+G134)</f>
        <v>0</v>
      </c>
    </row>
    <row r="131" spans="1:7" x14ac:dyDescent="0.25">
      <c r="A131" s="91"/>
      <c r="B131" s="5" t="s">
        <v>23</v>
      </c>
      <c r="C131" s="6" t="s">
        <v>22</v>
      </c>
      <c r="D131" s="7">
        <f t="shared" si="21"/>
        <v>25.3</v>
      </c>
      <c r="E131" s="7">
        <f>SUM(E132:E133)</f>
        <v>25.3</v>
      </c>
      <c r="F131" s="7"/>
      <c r="G131" s="7"/>
    </row>
    <row r="132" spans="1:7" ht="12.75" customHeight="1" x14ac:dyDescent="0.25">
      <c r="A132" s="91"/>
      <c r="B132" s="10" t="s">
        <v>19</v>
      </c>
      <c r="C132" s="11"/>
      <c r="D132" s="17">
        <f t="shared" si="21"/>
        <v>10.3</v>
      </c>
      <c r="E132" s="17">
        <v>10.3</v>
      </c>
      <c r="F132" s="18"/>
      <c r="G132" s="18"/>
    </row>
    <row r="133" spans="1:7" ht="12.75" customHeight="1" x14ac:dyDescent="0.25">
      <c r="A133" s="91"/>
      <c r="B133" s="10" t="s">
        <v>20</v>
      </c>
      <c r="C133" s="11"/>
      <c r="D133" s="17">
        <f t="shared" si="21"/>
        <v>15</v>
      </c>
      <c r="E133" s="17">
        <v>15</v>
      </c>
      <c r="F133" s="18"/>
      <c r="G133" s="17"/>
    </row>
    <row r="134" spans="1:7" x14ac:dyDescent="0.25">
      <c r="A134" s="91"/>
      <c r="B134" s="12" t="s">
        <v>21</v>
      </c>
      <c r="C134" s="6" t="s">
        <v>22</v>
      </c>
      <c r="D134" s="7">
        <f t="shared" si="21"/>
        <v>2.2000000000000002</v>
      </c>
      <c r="E134" s="7">
        <v>2.2000000000000002</v>
      </c>
      <c r="F134" s="27"/>
      <c r="G134" s="29"/>
    </row>
    <row r="135" spans="1:7" x14ac:dyDescent="0.25">
      <c r="A135" s="85" t="s">
        <v>62</v>
      </c>
      <c r="B135" s="62" t="s">
        <v>63</v>
      </c>
      <c r="C135" s="63"/>
      <c r="D135" s="60">
        <f t="shared" si="21"/>
        <v>29.4</v>
      </c>
      <c r="E135" s="60">
        <f t="shared" ref="E135:F135" si="23">SUM(E136+E139)</f>
        <v>20.399999999999999</v>
      </c>
      <c r="F135" s="61">
        <f t="shared" si="23"/>
        <v>0</v>
      </c>
      <c r="G135" s="60">
        <f>SUM(G136+G139)</f>
        <v>9</v>
      </c>
    </row>
    <row r="136" spans="1:7" x14ac:dyDescent="0.25">
      <c r="A136" s="86"/>
      <c r="B136" s="5" t="s">
        <v>23</v>
      </c>
      <c r="C136" s="6" t="s">
        <v>22</v>
      </c>
      <c r="D136" s="7">
        <f>SUM(G136+E136)</f>
        <v>25.3</v>
      </c>
      <c r="E136" s="7">
        <f>SUM(E137:E138)</f>
        <v>16.3</v>
      </c>
      <c r="F136" s="7"/>
      <c r="G136" s="7">
        <f>SUM(G137:G138)</f>
        <v>9</v>
      </c>
    </row>
    <row r="137" spans="1:7" ht="12.75" customHeight="1" x14ac:dyDescent="0.25">
      <c r="A137" s="86"/>
      <c r="B137" s="10" t="s">
        <v>19</v>
      </c>
      <c r="C137" s="11"/>
      <c r="D137" s="17">
        <f>SUM(G137+E137)</f>
        <v>5.3</v>
      </c>
      <c r="E137" s="17">
        <v>5.3</v>
      </c>
      <c r="F137" s="18"/>
      <c r="G137" s="18"/>
    </row>
    <row r="138" spans="1:7" ht="12.75" customHeight="1" x14ac:dyDescent="0.25">
      <c r="A138" s="86"/>
      <c r="B138" s="10" t="s">
        <v>20</v>
      </c>
      <c r="C138" s="11"/>
      <c r="D138" s="17">
        <f>SUM(G138+E138)</f>
        <v>20</v>
      </c>
      <c r="E138" s="17">
        <v>11</v>
      </c>
      <c r="F138" s="18"/>
      <c r="G138" s="17">
        <v>9</v>
      </c>
    </row>
    <row r="139" spans="1:7" ht="15.75" customHeight="1" x14ac:dyDescent="0.25">
      <c r="A139" s="90"/>
      <c r="B139" s="12" t="s">
        <v>21</v>
      </c>
      <c r="C139" s="6" t="s">
        <v>22</v>
      </c>
      <c r="D139" s="7">
        <f t="shared" ref="D139" si="24">SUM(G139+E139)</f>
        <v>4.0999999999999996</v>
      </c>
      <c r="E139" s="7">
        <v>4.0999999999999996</v>
      </c>
      <c r="F139" s="27"/>
      <c r="G139" s="29"/>
    </row>
    <row r="140" spans="1:7" x14ac:dyDescent="0.25">
      <c r="A140" s="91" t="s">
        <v>64</v>
      </c>
      <c r="B140" s="62" t="s">
        <v>65</v>
      </c>
      <c r="C140" s="63"/>
      <c r="D140" s="60">
        <f t="shared" si="21"/>
        <v>15.5</v>
      </c>
      <c r="E140" s="60">
        <f>SUM(E141)</f>
        <v>15.5</v>
      </c>
      <c r="F140" s="61">
        <f>SUM(F141)</f>
        <v>0</v>
      </c>
      <c r="G140" s="61">
        <f>SUM(G141)</f>
        <v>0</v>
      </c>
    </row>
    <row r="141" spans="1:7" x14ac:dyDescent="0.25">
      <c r="A141" s="91"/>
      <c r="B141" s="5" t="s">
        <v>23</v>
      </c>
      <c r="C141" s="6" t="s">
        <v>22</v>
      </c>
      <c r="D141" s="7">
        <f t="shared" si="21"/>
        <v>15.5</v>
      </c>
      <c r="E141" s="7">
        <f>SUM(E142:E143)</f>
        <v>15.5</v>
      </c>
      <c r="F141" s="7"/>
      <c r="G141" s="7"/>
    </row>
    <row r="142" spans="1:7" ht="12.75" customHeight="1" x14ac:dyDescent="0.25">
      <c r="A142" s="91"/>
      <c r="B142" s="10" t="s">
        <v>19</v>
      </c>
      <c r="C142" s="11"/>
      <c r="D142" s="17">
        <f t="shared" si="21"/>
        <v>3.5</v>
      </c>
      <c r="E142" s="17">
        <v>3.5</v>
      </c>
      <c r="F142" s="18"/>
      <c r="G142" s="18"/>
    </row>
    <row r="143" spans="1:7" ht="12.75" customHeight="1" x14ac:dyDescent="0.25">
      <c r="A143" s="91"/>
      <c r="B143" s="10" t="s">
        <v>20</v>
      </c>
      <c r="C143" s="11"/>
      <c r="D143" s="17">
        <f t="shared" si="21"/>
        <v>12</v>
      </c>
      <c r="E143" s="17">
        <v>12</v>
      </c>
      <c r="F143" s="18"/>
      <c r="G143" s="17"/>
    </row>
    <row r="144" spans="1:7" x14ac:dyDescent="0.25">
      <c r="A144" s="91" t="s">
        <v>66</v>
      </c>
      <c r="B144" s="62" t="s">
        <v>67</v>
      </c>
      <c r="C144" s="63"/>
      <c r="D144" s="60">
        <f t="shared" si="21"/>
        <v>17.899999999999999</v>
      </c>
      <c r="E144" s="60">
        <f>SUM(E145+E146)</f>
        <v>17.899999999999999</v>
      </c>
      <c r="F144" s="61">
        <f>SUM(F145+F146)</f>
        <v>0</v>
      </c>
      <c r="G144" s="61">
        <f>SUM(G145+G146)</f>
        <v>0</v>
      </c>
    </row>
    <row r="145" spans="1:7" x14ac:dyDescent="0.25">
      <c r="A145" s="91"/>
      <c r="B145" s="5" t="s">
        <v>14</v>
      </c>
      <c r="C145" s="6" t="s">
        <v>22</v>
      </c>
      <c r="D145" s="7">
        <f>SUM(G145+E145)</f>
        <v>12.6</v>
      </c>
      <c r="E145" s="7">
        <v>12.6</v>
      </c>
      <c r="F145" s="7"/>
      <c r="G145" s="7"/>
    </row>
    <row r="146" spans="1:7" x14ac:dyDescent="0.25">
      <c r="A146" s="91"/>
      <c r="B146" s="12" t="s">
        <v>21</v>
      </c>
      <c r="C146" s="6" t="s">
        <v>22</v>
      </c>
      <c r="D146" s="7">
        <f t="shared" si="21"/>
        <v>5.3</v>
      </c>
      <c r="E146" s="7">
        <v>5.3</v>
      </c>
      <c r="F146" s="27"/>
      <c r="G146" s="29"/>
    </row>
    <row r="147" spans="1:7" x14ac:dyDescent="0.25">
      <c r="A147" s="91" t="s">
        <v>68</v>
      </c>
      <c r="B147" s="62" t="s">
        <v>69</v>
      </c>
      <c r="C147" s="63"/>
      <c r="D147" s="60">
        <f t="shared" si="21"/>
        <v>43.599999999999994</v>
      </c>
      <c r="E147" s="60">
        <f>SUM(E148+E151)</f>
        <v>43.599999999999994</v>
      </c>
      <c r="F147" s="61">
        <f>SUM(F148+F151)</f>
        <v>0</v>
      </c>
      <c r="G147" s="61">
        <f>SUM(G148+G151)</f>
        <v>0</v>
      </c>
    </row>
    <row r="148" spans="1:7" x14ac:dyDescent="0.25">
      <c r="A148" s="91"/>
      <c r="B148" s="5" t="s">
        <v>23</v>
      </c>
      <c r="C148" s="6" t="s">
        <v>22</v>
      </c>
      <c r="D148" s="7">
        <f t="shared" si="21"/>
        <v>41.8</v>
      </c>
      <c r="E148" s="7">
        <f>SUM(E149:E150)</f>
        <v>41.8</v>
      </c>
      <c r="F148" s="7"/>
      <c r="G148" s="25"/>
    </row>
    <row r="149" spans="1:7" ht="12.75" customHeight="1" x14ac:dyDescent="0.25">
      <c r="A149" s="91"/>
      <c r="B149" s="10" t="s">
        <v>19</v>
      </c>
      <c r="C149" s="11"/>
      <c r="D149" s="17">
        <f t="shared" si="21"/>
        <v>21.8</v>
      </c>
      <c r="E149" s="17">
        <v>21.8</v>
      </c>
      <c r="F149" s="18"/>
      <c r="G149" s="18"/>
    </row>
    <row r="150" spans="1:7" ht="12.75" customHeight="1" x14ac:dyDescent="0.25">
      <c r="A150" s="91"/>
      <c r="B150" s="10" t="s">
        <v>20</v>
      </c>
      <c r="C150" s="11"/>
      <c r="D150" s="17">
        <f t="shared" si="21"/>
        <v>20</v>
      </c>
      <c r="E150" s="17">
        <v>20</v>
      </c>
      <c r="F150" s="18"/>
      <c r="G150" s="17"/>
    </row>
    <row r="151" spans="1:7" x14ac:dyDescent="0.25">
      <c r="A151" s="91"/>
      <c r="B151" s="12" t="s">
        <v>21</v>
      </c>
      <c r="C151" s="6" t="s">
        <v>22</v>
      </c>
      <c r="D151" s="7">
        <f t="shared" si="21"/>
        <v>1.8</v>
      </c>
      <c r="E151" s="7">
        <v>1.8</v>
      </c>
      <c r="F151" s="27"/>
      <c r="G151" s="29"/>
    </row>
    <row r="152" spans="1:7" x14ac:dyDescent="0.25">
      <c r="A152" s="85" t="s">
        <v>70</v>
      </c>
      <c r="B152" s="58" t="s">
        <v>71</v>
      </c>
      <c r="C152" s="63"/>
      <c r="D152" s="60">
        <f t="shared" si="21"/>
        <v>4.5</v>
      </c>
      <c r="E152" s="60">
        <f>SUM(E153)</f>
        <v>4.5</v>
      </c>
      <c r="F152" s="61">
        <f>SUM(F153:F153)</f>
        <v>0</v>
      </c>
      <c r="G152" s="61">
        <f>SUM(G153:G153)</f>
        <v>0</v>
      </c>
    </row>
    <row r="153" spans="1:7" x14ac:dyDescent="0.25">
      <c r="A153" s="86"/>
      <c r="B153" s="5" t="s">
        <v>14</v>
      </c>
      <c r="C153" s="6" t="s">
        <v>22</v>
      </c>
      <c r="D153" s="7">
        <f>SUM(G153+E153)</f>
        <v>4.5</v>
      </c>
      <c r="E153" s="7">
        <v>4.5</v>
      </c>
      <c r="F153" s="7"/>
      <c r="G153" s="25"/>
    </row>
    <row r="154" spans="1:7" x14ac:dyDescent="0.25">
      <c r="A154" s="85" t="s">
        <v>72</v>
      </c>
      <c r="B154" s="58" t="s">
        <v>73</v>
      </c>
      <c r="C154" s="63"/>
      <c r="D154" s="60">
        <f t="shared" si="21"/>
        <v>34.5</v>
      </c>
      <c r="E154" s="60">
        <f>SUM(E155+E158)</f>
        <v>34.5</v>
      </c>
      <c r="F154" s="61">
        <f>SUM(F155:F158)</f>
        <v>0</v>
      </c>
      <c r="G154" s="61">
        <f>SUM(G155:G158)</f>
        <v>0</v>
      </c>
    </row>
    <row r="155" spans="1:7" x14ac:dyDescent="0.25">
      <c r="A155" s="86"/>
      <c r="B155" s="5" t="s">
        <v>23</v>
      </c>
      <c r="C155" s="6" t="s">
        <v>22</v>
      </c>
      <c r="D155" s="7">
        <f t="shared" ref="D155:D157" si="25">SUM(G155+E155)</f>
        <v>34.299999999999997</v>
      </c>
      <c r="E155" s="7">
        <f>SUM(E156:E157)</f>
        <v>34.299999999999997</v>
      </c>
      <c r="F155" s="7"/>
      <c r="G155" s="25"/>
    </row>
    <row r="156" spans="1:7" ht="12.75" customHeight="1" x14ac:dyDescent="0.25">
      <c r="A156" s="86"/>
      <c r="B156" s="10" t="s">
        <v>19</v>
      </c>
      <c r="C156" s="11"/>
      <c r="D156" s="17">
        <f t="shared" si="25"/>
        <v>4.3</v>
      </c>
      <c r="E156" s="17">
        <v>4.3</v>
      </c>
      <c r="F156" s="18"/>
      <c r="G156" s="18"/>
    </row>
    <row r="157" spans="1:7" ht="12.75" customHeight="1" x14ac:dyDescent="0.25">
      <c r="A157" s="86"/>
      <c r="B157" s="10" t="s">
        <v>20</v>
      </c>
      <c r="C157" s="11"/>
      <c r="D157" s="17">
        <f t="shared" si="25"/>
        <v>30</v>
      </c>
      <c r="E157" s="17">
        <v>30</v>
      </c>
      <c r="F157" s="18"/>
      <c r="G157" s="17"/>
    </row>
    <row r="158" spans="1:7" x14ac:dyDescent="0.25">
      <c r="A158" s="86"/>
      <c r="B158" s="12" t="s">
        <v>21</v>
      </c>
      <c r="C158" s="6" t="s">
        <v>22</v>
      </c>
      <c r="D158" s="7">
        <f t="shared" si="21"/>
        <v>0.2</v>
      </c>
      <c r="E158" s="7">
        <v>0.2</v>
      </c>
      <c r="F158" s="29"/>
      <c r="G158" s="29"/>
    </row>
    <row r="159" spans="1:7" x14ac:dyDescent="0.25">
      <c r="A159" s="85" t="s">
        <v>74</v>
      </c>
      <c r="B159" s="58" t="s">
        <v>76</v>
      </c>
      <c r="C159" s="63"/>
      <c r="D159" s="60">
        <f t="shared" si="21"/>
        <v>10.6</v>
      </c>
      <c r="E159" s="60">
        <f>SUM(E160+E163)</f>
        <v>10.6</v>
      </c>
      <c r="F159" s="61">
        <f>SUM(F160:F163)</f>
        <v>0</v>
      </c>
      <c r="G159" s="61">
        <f>SUM(G160:G163)</f>
        <v>0</v>
      </c>
    </row>
    <row r="160" spans="1:7" x14ac:dyDescent="0.25">
      <c r="A160" s="86"/>
      <c r="B160" s="5" t="s">
        <v>23</v>
      </c>
      <c r="C160" s="6" t="s">
        <v>22</v>
      </c>
      <c r="D160" s="7">
        <f t="shared" si="21"/>
        <v>9.4</v>
      </c>
      <c r="E160" s="7">
        <f>SUM(E161:E162)</f>
        <v>9.4</v>
      </c>
      <c r="F160" s="7"/>
      <c r="G160" s="25"/>
    </row>
    <row r="161" spans="1:7" ht="12.75" customHeight="1" x14ac:dyDescent="0.25">
      <c r="A161" s="86"/>
      <c r="B161" s="10" t="s">
        <v>19</v>
      </c>
      <c r="C161" s="11"/>
      <c r="D161" s="17">
        <f t="shared" si="21"/>
        <v>1.9</v>
      </c>
      <c r="E161" s="17">
        <v>1.9</v>
      </c>
      <c r="F161" s="18"/>
      <c r="G161" s="18"/>
    </row>
    <row r="162" spans="1:7" ht="12.75" customHeight="1" x14ac:dyDescent="0.25">
      <c r="A162" s="86"/>
      <c r="B162" s="10" t="s">
        <v>20</v>
      </c>
      <c r="C162" s="11"/>
      <c r="D162" s="17">
        <f t="shared" si="21"/>
        <v>7.5</v>
      </c>
      <c r="E162" s="17">
        <v>7.5</v>
      </c>
      <c r="F162" s="18"/>
      <c r="G162" s="17"/>
    </row>
    <row r="163" spans="1:7" x14ac:dyDescent="0.25">
      <c r="A163" s="86"/>
      <c r="B163" s="12" t="s">
        <v>21</v>
      </c>
      <c r="C163" s="6" t="s">
        <v>22</v>
      </c>
      <c r="D163" s="7">
        <f t="shared" si="21"/>
        <v>1.2</v>
      </c>
      <c r="E163" s="7">
        <v>1.2</v>
      </c>
      <c r="F163" s="29"/>
      <c r="G163" s="29"/>
    </row>
    <row r="164" spans="1:7" x14ac:dyDescent="0.25">
      <c r="A164" s="85" t="s">
        <v>75</v>
      </c>
      <c r="B164" s="58" t="s">
        <v>78</v>
      </c>
      <c r="C164" s="63"/>
      <c r="D164" s="60">
        <f t="shared" si="21"/>
        <v>7.4</v>
      </c>
      <c r="E164" s="60">
        <f>SUM(E165+E168)</f>
        <v>2.5</v>
      </c>
      <c r="F164" s="61">
        <f>SUM(F165+F168)</f>
        <v>0</v>
      </c>
      <c r="G164" s="60">
        <f>SUM(G165+G168)</f>
        <v>4.9000000000000004</v>
      </c>
    </row>
    <row r="165" spans="1:7" x14ac:dyDescent="0.25">
      <c r="A165" s="86"/>
      <c r="B165" s="5" t="s">
        <v>23</v>
      </c>
      <c r="C165" s="6" t="s">
        <v>22</v>
      </c>
      <c r="D165" s="7">
        <f t="shared" ref="D165:D167" si="26">SUM(G165+E165)</f>
        <v>6.1000000000000005</v>
      </c>
      <c r="E165" s="7">
        <f>SUM(E166:E167)</f>
        <v>1.2</v>
      </c>
      <c r="F165" s="7"/>
      <c r="G165" s="7">
        <f t="shared" ref="G165" si="27">SUM(G166:G167)</f>
        <v>4.9000000000000004</v>
      </c>
    </row>
    <row r="166" spans="1:7" s="79" customFormat="1" ht="12.75" customHeight="1" x14ac:dyDescent="0.2">
      <c r="A166" s="86"/>
      <c r="B166" s="10" t="s">
        <v>19</v>
      </c>
      <c r="C166" s="11"/>
      <c r="D166" s="17">
        <f t="shared" si="26"/>
        <v>1.2</v>
      </c>
      <c r="E166" s="17">
        <v>1.2</v>
      </c>
      <c r="F166" s="18"/>
      <c r="G166" s="18"/>
    </row>
    <row r="167" spans="1:7" s="79" customFormat="1" ht="12.75" customHeight="1" x14ac:dyDescent="0.2">
      <c r="A167" s="86"/>
      <c r="B167" s="10" t="s">
        <v>20</v>
      </c>
      <c r="C167" s="11"/>
      <c r="D167" s="17">
        <f t="shared" si="26"/>
        <v>4.9000000000000004</v>
      </c>
      <c r="E167" s="17"/>
      <c r="F167" s="18"/>
      <c r="G167" s="17">
        <v>4.9000000000000004</v>
      </c>
    </row>
    <row r="168" spans="1:7" x14ac:dyDescent="0.25">
      <c r="A168" s="86"/>
      <c r="B168" s="12" t="s">
        <v>21</v>
      </c>
      <c r="C168" s="6" t="s">
        <v>22</v>
      </c>
      <c r="D168" s="7">
        <f>SUM(G168+E168)</f>
        <v>1.3</v>
      </c>
      <c r="E168" s="7">
        <v>1.3</v>
      </c>
      <c r="F168" s="27"/>
      <c r="G168" s="29"/>
    </row>
    <row r="169" spans="1:7" x14ac:dyDescent="0.25">
      <c r="A169" s="85" t="s">
        <v>77</v>
      </c>
      <c r="B169" s="58" t="s">
        <v>80</v>
      </c>
      <c r="C169" s="63"/>
      <c r="D169" s="60">
        <f t="shared" ref="D169:D216" si="28">SUM(G169+E169)</f>
        <v>6.1999999999999993</v>
      </c>
      <c r="E169" s="60">
        <f>SUM(E170+E171)</f>
        <v>6.1999999999999993</v>
      </c>
      <c r="F169" s="61">
        <f>SUM(F170+F171)</f>
        <v>0</v>
      </c>
      <c r="G169" s="61">
        <f>SUM(G170+G171)</f>
        <v>0</v>
      </c>
    </row>
    <row r="170" spans="1:7" x14ac:dyDescent="0.25">
      <c r="A170" s="86"/>
      <c r="B170" s="5" t="s">
        <v>14</v>
      </c>
      <c r="C170" s="6" t="s">
        <v>22</v>
      </c>
      <c r="D170" s="7">
        <f>SUM(G170+E170)</f>
        <v>5.6</v>
      </c>
      <c r="E170" s="7">
        <v>5.6</v>
      </c>
      <c r="F170" s="7"/>
      <c r="G170" s="7"/>
    </row>
    <row r="171" spans="1:7" x14ac:dyDescent="0.25">
      <c r="A171" s="86"/>
      <c r="B171" s="12" t="s">
        <v>21</v>
      </c>
      <c r="C171" s="6" t="s">
        <v>22</v>
      </c>
      <c r="D171" s="7">
        <f t="shared" si="28"/>
        <v>0.6</v>
      </c>
      <c r="E171" s="7">
        <v>0.6</v>
      </c>
      <c r="F171" s="27"/>
      <c r="G171" s="29"/>
    </row>
    <row r="172" spans="1:7" x14ac:dyDescent="0.25">
      <c r="A172" s="85" t="s">
        <v>79</v>
      </c>
      <c r="B172" s="58" t="s">
        <v>82</v>
      </c>
      <c r="C172" s="63"/>
      <c r="D172" s="60">
        <f t="shared" si="28"/>
        <v>11.8</v>
      </c>
      <c r="E172" s="60">
        <f>SUM(E173+E176)</f>
        <v>7.8000000000000007</v>
      </c>
      <c r="F172" s="61">
        <f>SUM(F173+F176)</f>
        <v>0</v>
      </c>
      <c r="G172" s="60">
        <f>SUM(G173+G176)</f>
        <v>4</v>
      </c>
    </row>
    <row r="173" spans="1:7" x14ac:dyDescent="0.25">
      <c r="A173" s="86"/>
      <c r="B173" s="5" t="s">
        <v>23</v>
      </c>
      <c r="C173" s="6" t="s">
        <v>22</v>
      </c>
      <c r="D173" s="7">
        <f>SUM(G173+E173)</f>
        <v>10.199999999999999</v>
      </c>
      <c r="E173" s="7">
        <f>SUM(E174:E175)</f>
        <v>6.2</v>
      </c>
      <c r="F173" s="7"/>
      <c r="G173" s="7">
        <f t="shared" ref="G173" si="29">SUM(G174:G175)</f>
        <v>4</v>
      </c>
    </row>
    <row r="174" spans="1:7" ht="12.75" customHeight="1" x14ac:dyDescent="0.25">
      <c r="A174" s="86"/>
      <c r="B174" s="10" t="s">
        <v>19</v>
      </c>
      <c r="C174" s="11"/>
      <c r="D174" s="17">
        <f>SUM(G174+E174)</f>
        <v>0.2</v>
      </c>
      <c r="E174" s="17">
        <v>0.2</v>
      </c>
      <c r="F174" s="18"/>
      <c r="G174" s="18"/>
    </row>
    <row r="175" spans="1:7" ht="12.75" customHeight="1" x14ac:dyDescent="0.25">
      <c r="A175" s="86"/>
      <c r="B175" s="10" t="s">
        <v>20</v>
      </c>
      <c r="C175" s="11"/>
      <c r="D175" s="17">
        <f>SUM(G175+E175)</f>
        <v>10</v>
      </c>
      <c r="E175" s="17">
        <v>6</v>
      </c>
      <c r="F175" s="18"/>
      <c r="G175" s="17">
        <v>4</v>
      </c>
    </row>
    <row r="176" spans="1:7" x14ac:dyDescent="0.25">
      <c r="A176" s="86"/>
      <c r="B176" s="12" t="s">
        <v>21</v>
      </c>
      <c r="C176" s="6" t="s">
        <v>22</v>
      </c>
      <c r="D176" s="7">
        <f>SUM(G176+E176)</f>
        <v>1.6</v>
      </c>
      <c r="E176" s="7">
        <v>1.6</v>
      </c>
      <c r="F176" s="27"/>
      <c r="G176" s="29"/>
    </row>
    <row r="177" spans="1:7" x14ac:dyDescent="0.25">
      <c r="A177" s="85" t="s">
        <v>81</v>
      </c>
      <c r="B177" s="58" t="s">
        <v>84</v>
      </c>
      <c r="C177" s="63"/>
      <c r="D177" s="60">
        <f t="shared" si="28"/>
        <v>28.3</v>
      </c>
      <c r="E177" s="60">
        <f>SUM(E178+E181)</f>
        <v>14.600000000000001</v>
      </c>
      <c r="F177" s="61">
        <f>SUM(F178+F181)</f>
        <v>0</v>
      </c>
      <c r="G177" s="60">
        <f>SUM(G178+G181)</f>
        <v>13.7</v>
      </c>
    </row>
    <row r="178" spans="1:7" ht="15" customHeight="1" x14ac:dyDescent="0.25">
      <c r="A178" s="86"/>
      <c r="B178" s="5" t="s">
        <v>23</v>
      </c>
      <c r="C178" s="6" t="s">
        <v>22</v>
      </c>
      <c r="D178" s="7">
        <f t="shared" si="28"/>
        <v>25.6</v>
      </c>
      <c r="E178" s="7">
        <f>SUM(E179:E180)</f>
        <v>11.9</v>
      </c>
      <c r="F178" s="7"/>
      <c r="G178" s="7">
        <f t="shared" ref="G178" si="30">SUM(G179:G180)</f>
        <v>13.7</v>
      </c>
    </row>
    <row r="179" spans="1:7" s="79" customFormat="1" ht="12.75" customHeight="1" x14ac:dyDescent="0.2">
      <c r="A179" s="86"/>
      <c r="B179" s="10" t="s">
        <v>19</v>
      </c>
      <c r="C179" s="11"/>
      <c r="D179" s="17">
        <f t="shared" si="28"/>
        <v>7.9</v>
      </c>
      <c r="E179" s="17">
        <v>7.9</v>
      </c>
      <c r="F179" s="18"/>
      <c r="G179" s="18"/>
    </row>
    <row r="180" spans="1:7" s="79" customFormat="1" ht="12.75" customHeight="1" x14ac:dyDescent="0.2">
      <c r="A180" s="86"/>
      <c r="B180" s="10" t="s">
        <v>20</v>
      </c>
      <c r="C180" s="11"/>
      <c r="D180" s="17">
        <f t="shared" si="28"/>
        <v>17.7</v>
      </c>
      <c r="E180" s="17">
        <v>4</v>
      </c>
      <c r="F180" s="18"/>
      <c r="G180" s="17">
        <v>13.7</v>
      </c>
    </row>
    <row r="181" spans="1:7" ht="15" customHeight="1" x14ac:dyDescent="0.25">
      <c r="A181" s="86"/>
      <c r="B181" s="12" t="s">
        <v>21</v>
      </c>
      <c r="C181" s="6" t="s">
        <v>22</v>
      </c>
      <c r="D181" s="7">
        <f t="shared" si="28"/>
        <v>2.7</v>
      </c>
      <c r="E181" s="7">
        <v>2.7</v>
      </c>
      <c r="F181" s="27"/>
      <c r="G181" s="29"/>
    </row>
    <row r="182" spans="1:7" x14ac:dyDescent="0.25">
      <c r="A182" s="85" t="s">
        <v>83</v>
      </c>
      <c r="B182" s="58" t="s">
        <v>86</v>
      </c>
      <c r="C182" s="63"/>
      <c r="D182" s="60">
        <f t="shared" si="28"/>
        <v>15.1</v>
      </c>
      <c r="E182" s="60">
        <f>SUM(E183+E186)</f>
        <v>15.1</v>
      </c>
      <c r="F182" s="61">
        <f>SUM(F183+F186)</f>
        <v>0</v>
      </c>
      <c r="G182" s="61">
        <f>SUM(G183+G186)</f>
        <v>0</v>
      </c>
    </row>
    <row r="183" spans="1:7" x14ac:dyDescent="0.25">
      <c r="A183" s="86"/>
      <c r="B183" s="5" t="s">
        <v>23</v>
      </c>
      <c r="C183" s="6" t="s">
        <v>22</v>
      </c>
      <c r="D183" s="7">
        <f t="shared" si="28"/>
        <v>13.5</v>
      </c>
      <c r="E183" s="7">
        <f>SUM(E184:E185)</f>
        <v>13.5</v>
      </c>
      <c r="F183" s="25"/>
      <c r="G183" s="7"/>
    </row>
    <row r="184" spans="1:7" ht="12.75" customHeight="1" x14ac:dyDescent="0.25">
      <c r="A184" s="86"/>
      <c r="B184" s="10" t="s">
        <v>19</v>
      </c>
      <c r="C184" s="11"/>
      <c r="D184" s="17">
        <f t="shared" si="28"/>
        <v>6.5</v>
      </c>
      <c r="E184" s="17">
        <v>6.5</v>
      </c>
      <c r="F184" s="18"/>
      <c r="G184" s="18"/>
    </row>
    <row r="185" spans="1:7" ht="12.75" customHeight="1" x14ac:dyDescent="0.25">
      <c r="A185" s="86"/>
      <c r="B185" s="10" t="s">
        <v>20</v>
      </c>
      <c r="C185" s="11"/>
      <c r="D185" s="17">
        <f t="shared" si="28"/>
        <v>7</v>
      </c>
      <c r="E185" s="17">
        <v>7</v>
      </c>
      <c r="F185" s="18"/>
      <c r="G185" s="17"/>
    </row>
    <row r="186" spans="1:7" x14ac:dyDescent="0.25">
      <c r="A186" s="86"/>
      <c r="B186" s="12" t="s">
        <v>21</v>
      </c>
      <c r="C186" s="6" t="s">
        <v>22</v>
      </c>
      <c r="D186" s="7">
        <f>SUM(G186+E186)</f>
        <v>1.6</v>
      </c>
      <c r="E186" s="7">
        <v>1.6</v>
      </c>
      <c r="F186" s="27"/>
      <c r="G186" s="29"/>
    </row>
    <row r="187" spans="1:7" x14ac:dyDescent="0.25">
      <c r="A187" s="85" t="s">
        <v>85</v>
      </c>
      <c r="B187" s="58" t="s">
        <v>88</v>
      </c>
      <c r="C187" s="63"/>
      <c r="D187" s="60">
        <f t="shared" si="28"/>
        <v>12</v>
      </c>
      <c r="E187" s="60">
        <f>SUM(E188+E189)</f>
        <v>12</v>
      </c>
      <c r="F187" s="61">
        <f>SUM(F188+F189)</f>
        <v>0</v>
      </c>
      <c r="G187" s="61">
        <f>SUM(G188+G189)</f>
        <v>0</v>
      </c>
    </row>
    <row r="188" spans="1:7" x14ac:dyDescent="0.25">
      <c r="A188" s="86"/>
      <c r="B188" s="5" t="s">
        <v>14</v>
      </c>
      <c r="C188" s="6" t="s">
        <v>22</v>
      </c>
      <c r="D188" s="7">
        <f t="shared" si="28"/>
        <v>4</v>
      </c>
      <c r="E188" s="7">
        <v>4</v>
      </c>
      <c r="F188" s="25"/>
      <c r="G188" s="7"/>
    </row>
    <row r="189" spans="1:7" x14ac:dyDescent="0.25">
      <c r="A189" s="86"/>
      <c r="B189" s="12" t="s">
        <v>21</v>
      </c>
      <c r="C189" s="6" t="s">
        <v>22</v>
      </c>
      <c r="D189" s="7">
        <f t="shared" si="28"/>
        <v>8</v>
      </c>
      <c r="E189" s="7">
        <v>8</v>
      </c>
      <c r="F189" s="27"/>
      <c r="G189" s="29"/>
    </row>
    <row r="190" spans="1:7" x14ac:dyDescent="0.25">
      <c r="A190" s="85" t="s">
        <v>87</v>
      </c>
      <c r="B190" s="58" t="s">
        <v>90</v>
      </c>
      <c r="C190" s="63"/>
      <c r="D190" s="60">
        <f t="shared" si="28"/>
        <v>6</v>
      </c>
      <c r="E190" s="60">
        <f>SUM(E191+E192)</f>
        <v>6</v>
      </c>
      <c r="F190" s="61">
        <f>SUM(F191+F192)</f>
        <v>0</v>
      </c>
      <c r="G190" s="61">
        <f>SUM(G191+G192)</f>
        <v>0</v>
      </c>
    </row>
    <row r="191" spans="1:7" x14ac:dyDescent="0.25">
      <c r="A191" s="86"/>
      <c r="B191" s="5" t="s">
        <v>14</v>
      </c>
      <c r="C191" s="6" t="s">
        <v>22</v>
      </c>
      <c r="D191" s="7">
        <f t="shared" ref="D191" si="31">SUM(G191+E191)</f>
        <v>2.5</v>
      </c>
      <c r="E191" s="7">
        <v>2.5</v>
      </c>
      <c r="F191" s="25"/>
      <c r="G191" s="7"/>
    </row>
    <row r="192" spans="1:7" x14ac:dyDescent="0.25">
      <c r="A192" s="86"/>
      <c r="B192" s="12" t="s">
        <v>21</v>
      </c>
      <c r="C192" s="6" t="s">
        <v>22</v>
      </c>
      <c r="D192" s="7">
        <f>SUM(G192+E192)</f>
        <v>3.5</v>
      </c>
      <c r="E192" s="7">
        <v>3.5</v>
      </c>
      <c r="F192" s="29"/>
      <c r="G192" s="29"/>
    </row>
    <row r="193" spans="1:7" x14ac:dyDescent="0.25">
      <c r="A193" s="85" t="s">
        <v>89</v>
      </c>
      <c r="B193" s="58" t="s">
        <v>92</v>
      </c>
      <c r="C193" s="63"/>
      <c r="D193" s="60">
        <f t="shared" si="28"/>
        <v>16.100000000000001</v>
      </c>
      <c r="E193" s="60">
        <f>SUM(E194+E197)</f>
        <v>16.100000000000001</v>
      </c>
      <c r="F193" s="61">
        <f>SUM(F194+F197)</f>
        <v>0</v>
      </c>
      <c r="G193" s="61">
        <f>SUM(G194+G197)</f>
        <v>0</v>
      </c>
    </row>
    <row r="194" spans="1:7" x14ac:dyDescent="0.25">
      <c r="A194" s="86"/>
      <c r="B194" s="5" t="s">
        <v>23</v>
      </c>
      <c r="C194" s="6" t="s">
        <v>22</v>
      </c>
      <c r="D194" s="7">
        <f t="shared" si="28"/>
        <v>12.6</v>
      </c>
      <c r="E194" s="7">
        <f>SUM(E195:E196)</f>
        <v>12.6</v>
      </c>
      <c r="F194" s="7"/>
      <c r="G194" s="7"/>
    </row>
    <row r="195" spans="1:7" ht="12.75" customHeight="1" x14ac:dyDescent="0.25">
      <c r="A195" s="86"/>
      <c r="B195" s="10" t="s">
        <v>19</v>
      </c>
      <c r="C195" s="11"/>
      <c r="D195" s="17">
        <f t="shared" si="28"/>
        <v>2.6</v>
      </c>
      <c r="E195" s="17">
        <v>2.6</v>
      </c>
      <c r="F195" s="18"/>
      <c r="G195" s="18"/>
    </row>
    <row r="196" spans="1:7" ht="12.75" customHeight="1" x14ac:dyDescent="0.25">
      <c r="A196" s="86"/>
      <c r="B196" s="10" t="s">
        <v>20</v>
      </c>
      <c r="C196" s="11"/>
      <c r="D196" s="17">
        <f t="shared" si="28"/>
        <v>10</v>
      </c>
      <c r="E196" s="17">
        <v>10</v>
      </c>
      <c r="F196" s="18"/>
      <c r="G196" s="17"/>
    </row>
    <row r="197" spans="1:7" x14ac:dyDescent="0.25">
      <c r="A197" s="86"/>
      <c r="B197" s="12" t="s">
        <v>21</v>
      </c>
      <c r="C197" s="6" t="s">
        <v>22</v>
      </c>
      <c r="D197" s="7">
        <f t="shared" si="28"/>
        <v>3.5</v>
      </c>
      <c r="E197" s="7">
        <v>3.5</v>
      </c>
      <c r="F197" s="27"/>
      <c r="G197" s="29"/>
    </row>
    <row r="198" spans="1:7" x14ac:dyDescent="0.25">
      <c r="A198" s="85" t="s">
        <v>91</v>
      </c>
      <c r="B198" s="58" t="s">
        <v>94</v>
      </c>
      <c r="C198" s="63"/>
      <c r="D198" s="60">
        <f t="shared" si="28"/>
        <v>40</v>
      </c>
      <c r="E198" s="60">
        <f t="shared" ref="E198:F198" si="32">SUM(E199+E203)</f>
        <v>16.2</v>
      </c>
      <c r="F198" s="61">
        <f t="shared" si="32"/>
        <v>0</v>
      </c>
      <c r="G198" s="60">
        <f>SUM(G199+G203)</f>
        <v>23.8</v>
      </c>
    </row>
    <row r="199" spans="1:7" x14ac:dyDescent="0.25">
      <c r="A199" s="86"/>
      <c r="B199" s="5" t="s">
        <v>23</v>
      </c>
      <c r="C199" s="6" t="s">
        <v>22</v>
      </c>
      <c r="D199" s="7">
        <f>SUM(G199+E199)</f>
        <v>29.4</v>
      </c>
      <c r="E199" s="7">
        <f>SUM(E200:E202)</f>
        <v>5.6</v>
      </c>
      <c r="F199" s="7"/>
      <c r="G199" s="7">
        <f>SUM(G200:G202)</f>
        <v>23.8</v>
      </c>
    </row>
    <row r="200" spans="1:7" ht="12.75" customHeight="1" x14ac:dyDescent="0.25">
      <c r="A200" s="86"/>
      <c r="B200" s="10" t="s">
        <v>19</v>
      </c>
      <c r="C200" s="6"/>
      <c r="D200" s="72">
        <f t="shared" ref="D200:D202" si="33">SUM(G200+E200)</f>
        <v>0.6</v>
      </c>
      <c r="E200" s="72">
        <v>0.6</v>
      </c>
      <c r="F200" s="73"/>
      <c r="G200" s="73"/>
    </row>
    <row r="201" spans="1:7" ht="12.75" customHeight="1" x14ac:dyDescent="0.25">
      <c r="A201" s="86"/>
      <c r="B201" s="10" t="s">
        <v>20</v>
      </c>
      <c r="C201" s="6"/>
      <c r="D201" s="72">
        <f t="shared" si="33"/>
        <v>21.3</v>
      </c>
      <c r="E201" s="72"/>
      <c r="F201" s="73"/>
      <c r="G201" s="72">
        <v>21.3</v>
      </c>
    </row>
    <row r="202" spans="1:7" ht="12.75" customHeight="1" x14ac:dyDescent="0.25">
      <c r="A202" s="86"/>
      <c r="B202" s="10" t="s">
        <v>8</v>
      </c>
      <c r="C202" s="6"/>
      <c r="D202" s="72">
        <f t="shared" si="33"/>
        <v>7.5</v>
      </c>
      <c r="E202" s="72">
        <v>5</v>
      </c>
      <c r="F202" s="73"/>
      <c r="G202" s="72">
        <v>2.5</v>
      </c>
    </row>
    <row r="203" spans="1:7" x14ac:dyDescent="0.25">
      <c r="A203" s="86"/>
      <c r="B203" s="12" t="s">
        <v>21</v>
      </c>
      <c r="C203" s="6" t="s">
        <v>22</v>
      </c>
      <c r="D203" s="7">
        <f>SUM(G203+E203)</f>
        <v>10.6</v>
      </c>
      <c r="E203" s="7">
        <v>10.6</v>
      </c>
      <c r="F203" s="29"/>
      <c r="G203" s="29"/>
    </row>
    <row r="204" spans="1:7" x14ac:dyDescent="0.25">
      <c r="A204" s="85" t="s">
        <v>93</v>
      </c>
      <c r="B204" s="58" t="s">
        <v>96</v>
      </c>
      <c r="C204" s="63"/>
      <c r="D204" s="60">
        <f t="shared" si="28"/>
        <v>15.1</v>
      </c>
      <c r="E204" s="60">
        <f>SUM(E205+E206)</f>
        <v>15.1</v>
      </c>
      <c r="F204" s="61">
        <f>SUM(F205+F206)</f>
        <v>0</v>
      </c>
      <c r="G204" s="61">
        <f>SUM(G205+G206)</f>
        <v>0</v>
      </c>
    </row>
    <row r="205" spans="1:7" x14ac:dyDescent="0.25">
      <c r="A205" s="86"/>
      <c r="B205" s="5" t="s">
        <v>14</v>
      </c>
      <c r="C205" s="6" t="s">
        <v>22</v>
      </c>
      <c r="D205" s="7">
        <f t="shared" si="28"/>
        <v>2.1</v>
      </c>
      <c r="E205" s="7">
        <v>2.1</v>
      </c>
      <c r="F205" s="25"/>
      <c r="G205" s="7"/>
    </row>
    <row r="206" spans="1:7" x14ac:dyDescent="0.25">
      <c r="A206" s="86"/>
      <c r="B206" s="12" t="s">
        <v>21</v>
      </c>
      <c r="C206" s="6" t="s">
        <v>22</v>
      </c>
      <c r="D206" s="7">
        <f t="shared" si="28"/>
        <v>13</v>
      </c>
      <c r="E206" s="7">
        <v>13</v>
      </c>
      <c r="F206" s="27"/>
      <c r="G206" s="29"/>
    </row>
    <row r="207" spans="1:7" x14ac:dyDescent="0.25">
      <c r="A207" s="85" t="s">
        <v>95</v>
      </c>
      <c r="B207" s="58" t="s">
        <v>98</v>
      </c>
      <c r="C207" s="63"/>
      <c r="D207" s="60">
        <f t="shared" si="28"/>
        <v>14.899999999999999</v>
      </c>
      <c r="E207" s="60">
        <f>SUM(E208+E211)</f>
        <v>14.899999999999999</v>
      </c>
      <c r="F207" s="61">
        <f>SUM(F208:F211)</f>
        <v>0</v>
      </c>
      <c r="G207" s="61">
        <f>SUM(G208:G211)</f>
        <v>0</v>
      </c>
    </row>
    <row r="208" spans="1:7" x14ac:dyDescent="0.25">
      <c r="A208" s="86"/>
      <c r="B208" s="5" t="s">
        <v>23</v>
      </c>
      <c r="C208" s="6" t="s">
        <v>22</v>
      </c>
      <c r="D208" s="7">
        <f t="shared" ref="D208:D210" si="34">SUM(G208+E208)</f>
        <v>9.6</v>
      </c>
      <c r="E208" s="7">
        <f>SUM(E209:E210)</f>
        <v>9.6</v>
      </c>
      <c r="F208" s="7"/>
      <c r="G208" s="7"/>
    </row>
    <row r="209" spans="1:7" ht="12.75" customHeight="1" x14ac:dyDescent="0.25">
      <c r="A209" s="86"/>
      <c r="B209" s="10" t="s">
        <v>19</v>
      </c>
      <c r="C209" s="11"/>
      <c r="D209" s="17">
        <f t="shared" si="34"/>
        <v>2.6</v>
      </c>
      <c r="E209" s="17">
        <v>2.6</v>
      </c>
      <c r="F209" s="18"/>
      <c r="G209" s="18"/>
    </row>
    <row r="210" spans="1:7" ht="12.75" customHeight="1" x14ac:dyDescent="0.25">
      <c r="A210" s="86"/>
      <c r="B210" s="10" t="s">
        <v>20</v>
      </c>
      <c r="C210" s="11"/>
      <c r="D210" s="17">
        <f t="shared" si="34"/>
        <v>7</v>
      </c>
      <c r="E210" s="17">
        <v>7</v>
      </c>
      <c r="F210" s="18"/>
      <c r="G210" s="17"/>
    </row>
    <row r="211" spans="1:7" x14ac:dyDescent="0.25">
      <c r="A211" s="86"/>
      <c r="B211" s="12" t="s">
        <v>21</v>
      </c>
      <c r="C211" s="6" t="s">
        <v>22</v>
      </c>
      <c r="D211" s="7">
        <f>SUM(G211+E211)</f>
        <v>5.3</v>
      </c>
      <c r="E211" s="7">
        <v>5.3</v>
      </c>
      <c r="F211" s="29"/>
      <c r="G211" s="29"/>
    </row>
    <row r="212" spans="1:7" x14ac:dyDescent="0.25">
      <c r="A212" s="85" t="s">
        <v>97</v>
      </c>
      <c r="B212" s="58" t="s">
        <v>100</v>
      </c>
      <c r="C212" s="63"/>
      <c r="D212" s="60">
        <f t="shared" si="28"/>
        <v>11.299999999999999</v>
      </c>
      <c r="E212" s="60">
        <f>SUM(E213:E214)</f>
        <v>11.299999999999999</v>
      </c>
      <c r="F212" s="61">
        <f>SUM(F213:F214)</f>
        <v>0</v>
      </c>
      <c r="G212" s="61">
        <f>SUM(G213:G214)</f>
        <v>0</v>
      </c>
    </row>
    <row r="213" spans="1:7" x14ac:dyDescent="0.25">
      <c r="A213" s="86"/>
      <c r="B213" s="5" t="s">
        <v>14</v>
      </c>
      <c r="C213" s="6" t="s">
        <v>22</v>
      </c>
      <c r="D213" s="7">
        <f t="shared" si="28"/>
        <v>3.1</v>
      </c>
      <c r="E213" s="7">
        <v>3.1</v>
      </c>
      <c r="F213" s="27"/>
      <c r="G213" s="25"/>
    </row>
    <row r="214" spans="1:7" x14ac:dyDescent="0.25">
      <c r="A214" s="86"/>
      <c r="B214" s="12" t="s">
        <v>21</v>
      </c>
      <c r="C214" s="6" t="s">
        <v>22</v>
      </c>
      <c r="D214" s="7">
        <f t="shared" si="28"/>
        <v>8.1999999999999993</v>
      </c>
      <c r="E214" s="7">
        <v>8.1999999999999993</v>
      </c>
      <c r="F214" s="27"/>
      <c r="G214" s="29"/>
    </row>
    <row r="215" spans="1:7" x14ac:dyDescent="0.25">
      <c r="A215" s="85" t="s">
        <v>99</v>
      </c>
      <c r="B215" s="58" t="s">
        <v>102</v>
      </c>
      <c r="C215" s="63"/>
      <c r="D215" s="60">
        <f t="shared" si="28"/>
        <v>8.1999999999999993</v>
      </c>
      <c r="E215" s="60">
        <f>SUM(E216+E217)</f>
        <v>8.1999999999999993</v>
      </c>
      <c r="F215" s="61">
        <f>SUM(F216:F217)</f>
        <v>0</v>
      </c>
      <c r="G215" s="61">
        <f>SUM(G216:G217)</f>
        <v>0</v>
      </c>
    </row>
    <row r="216" spans="1:7" x14ac:dyDescent="0.25">
      <c r="A216" s="86"/>
      <c r="B216" s="5" t="s">
        <v>14</v>
      </c>
      <c r="C216" s="6" t="s">
        <v>22</v>
      </c>
      <c r="D216" s="7">
        <f t="shared" si="28"/>
        <v>2.7</v>
      </c>
      <c r="E216" s="7">
        <v>2.7</v>
      </c>
      <c r="F216" s="25"/>
      <c r="G216" s="7"/>
    </row>
    <row r="217" spans="1:7" x14ac:dyDescent="0.25">
      <c r="A217" s="86"/>
      <c r="B217" s="12" t="s">
        <v>21</v>
      </c>
      <c r="C217" s="6" t="s">
        <v>22</v>
      </c>
      <c r="D217" s="7">
        <f>SUM(G217+E217)</f>
        <v>5.5</v>
      </c>
      <c r="E217" s="7">
        <v>5.5</v>
      </c>
      <c r="F217" s="25"/>
      <c r="G217" s="29"/>
    </row>
    <row r="218" spans="1:7" x14ac:dyDescent="0.25">
      <c r="A218" s="85" t="s">
        <v>101</v>
      </c>
      <c r="B218" s="58" t="s">
        <v>104</v>
      </c>
      <c r="C218" s="69"/>
      <c r="D218" s="60">
        <f t="shared" ref="D218:D268" si="35">SUM(G218+E218)</f>
        <v>7</v>
      </c>
      <c r="E218" s="60">
        <f>SUM(E220+E219)</f>
        <v>7</v>
      </c>
      <c r="F218" s="61">
        <f>SUM(F220+F219)</f>
        <v>0</v>
      </c>
      <c r="G218" s="61">
        <f>SUM(G220+G219)</f>
        <v>0</v>
      </c>
    </row>
    <row r="219" spans="1:7" x14ac:dyDescent="0.25">
      <c r="A219" s="86"/>
      <c r="B219" s="5" t="s">
        <v>14</v>
      </c>
      <c r="C219" s="6" t="s">
        <v>22</v>
      </c>
      <c r="D219" s="7">
        <f t="shared" si="35"/>
        <v>3.3</v>
      </c>
      <c r="E219" s="7">
        <v>3.3</v>
      </c>
      <c r="F219" s="7"/>
      <c r="G219" s="7"/>
    </row>
    <row r="220" spans="1:7" x14ac:dyDescent="0.25">
      <c r="A220" s="86"/>
      <c r="B220" s="12" t="s">
        <v>21</v>
      </c>
      <c r="C220" s="6" t="s">
        <v>22</v>
      </c>
      <c r="D220" s="7">
        <f t="shared" si="35"/>
        <v>3.7</v>
      </c>
      <c r="E220" s="7">
        <v>3.7</v>
      </c>
      <c r="F220" s="27"/>
      <c r="G220" s="29"/>
    </row>
    <row r="221" spans="1:7" x14ac:dyDescent="0.25">
      <c r="A221" s="85" t="s">
        <v>103</v>
      </c>
      <c r="B221" s="58" t="s">
        <v>156</v>
      </c>
      <c r="C221" s="69"/>
      <c r="D221" s="60">
        <f t="shared" si="35"/>
        <v>27.9</v>
      </c>
      <c r="E221" s="60">
        <f>SUM(E225+E222)</f>
        <v>24.7</v>
      </c>
      <c r="F221" s="61">
        <f>SUM(F225+F222)</f>
        <v>0</v>
      </c>
      <c r="G221" s="60">
        <f>SUM(G225+G222)</f>
        <v>3.2</v>
      </c>
    </row>
    <row r="222" spans="1:7" x14ac:dyDescent="0.25">
      <c r="A222" s="86"/>
      <c r="B222" s="5" t="s">
        <v>23</v>
      </c>
      <c r="C222" s="6" t="s">
        <v>22</v>
      </c>
      <c r="D222" s="7">
        <f>SUM(G222+E222)</f>
        <v>15.3</v>
      </c>
      <c r="E222" s="7">
        <f>SUM(E223:E224)</f>
        <v>12.1</v>
      </c>
      <c r="F222" s="7"/>
      <c r="G222" s="7">
        <f>SUM(G223:G224)</f>
        <v>3.2</v>
      </c>
    </row>
    <row r="223" spans="1:7" ht="12.75" customHeight="1" x14ac:dyDescent="0.25">
      <c r="A223" s="86"/>
      <c r="B223" s="10" t="s">
        <v>19</v>
      </c>
      <c r="C223" s="20"/>
      <c r="D223" s="17">
        <f>SUM(G223+E223)</f>
        <v>7.3</v>
      </c>
      <c r="E223" s="17">
        <v>7.3</v>
      </c>
      <c r="F223" s="18"/>
      <c r="G223" s="18"/>
    </row>
    <row r="224" spans="1:7" ht="12.75" customHeight="1" x14ac:dyDescent="0.25">
      <c r="A224" s="86"/>
      <c r="B224" s="10" t="s">
        <v>20</v>
      </c>
      <c r="C224" s="20"/>
      <c r="D224" s="17">
        <f>SUM(G224+E224)</f>
        <v>8</v>
      </c>
      <c r="E224" s="17">
        <v>4.8</v>
      </c>
      <c r="F224" s="18"/>
      <c r="G224" s="17">
        <v>3.2</v>
      </c>
    </row>
    <row r="225" spans="1:7" x14ac:dyDescent="0.25">
      <c r="A225" s="86"/>
      <c r="B225" s="12" t="s">
        <v>21</v>
      </c>
      <c r="C225" s="6" t="s">
        <v>22</v>
      </c>
      <c r="D225" s="7">
        <f>SUM(G225+E225)</f>
        <v>12.6</v>
      </c>
      <c r="E225" s="7">
        <v>12.6</v>
      </c>
      <c r="F225" s="29"/>
      <c r="G225" s="29"/>
    </row>
    <row r="226" spans="1:7" x14ac:dyDescent="0.25">
      <c r="A226" s="85" t="s">
        <v>105</v>
      </c>
      <c r="B226" s="58" t="s">
        <v>107</v>
      </c>
      <c r="C226" s="63"/>
      <c r="D226" s="60">
        <f t="shared" si="35"/>
        <v>4.0999999999999996</v>
      </c>
      <c r="E226" s="60">
        <f>SUM(E227:E228)</f>
        <v>4.0999999999999996</v>
      </c>
      <c r="F226" s="61">
        <f>SUM(F227:F228)</f>
        <v>0</v>
      </c>
      <c r="G226" s="61">
        <f>SUM(G227:G228)</f>
        <v>0</v>
      </c>
    </row>
    <row r="227" spans="1:7" x14ac:dyDescent="0.25">
      <c r="A227" s="86"/>
      <c r="B227" s="5" t="s">
        <v>14</v>
      </c>
      <c r="C227" s="6" t="s">
        <v>22</v>
      </c>
      <c r="D227" s="7">
        <f t="shared" si="35"/>
        <v>0.5</v>
      </c>
      <c r="E227" s="7">
        <v>0.5</v>
      </c>
      <c r="F227" s="27"/>
      <c r="G227" s="27"/>
    </row>
    <row r="228" spans="1:7" x14ac:dyDescent="0.25">
      <c r="A228" s="86"/>
      <c r="B228" s="12" t="s">
        <v>21</v>
      </c>
      <c r="C228" s="6" t="s">
        <v>22</v>
      </c>
      <c r="D228" s="7">
        <f t="shared" si="35"/>
        <v>3.6</v>
      </c>
      <c r="E228" s="7">
        <v>3.6</v>
      </c>
      <c r="F228" s="27"/>
      <c r="G228" s="27"/>
    </row>
    <row r="229" spans="1:7" x14ac:dyDescent="0.25">
      <c r="A229" s="85" t="s">
        <v>106</v>
      </c>
      <c r="B229" s="58" t="s">
        <v>109</v>
      </c>
      <c r="C229" s="63"/>
      <c r="D229" s="60">
        <f t="shared" si="35"/>
        <v>0.7</v>
      </c>
      <c r="E229" s="60">
        <f>SUM(E230:E230)</f>
        <v>0.7</v>
      </c>
      <c r="F229" s="61">
        <f>SUM(F230:F230)</f>
        <v>0</v>
      </c>
      <c r="G229" s="61">
        <f>SUM(G230:G230)</f>
        <v>0</v>
      </c>
    </row>
    <row r="230" spans="1:7" x14ac:dyDescent="0.25">
      <c r="A230" s="86"/>
      <c r="B230" s="5" t="s">
        <v>14</v>
      </c>
      <c r="C230" s="6" t="s">
        <v>22</v>
      </c>
      <c r="D230" s="7">
        <f>SUM(G230+E230)</f>
        <v>0.7</v>
      </c>
      <c r="E230" s="7">
        <v>0.7</v>
      </c>
      <c r="F230" s="7"/>
      <c r="G230" s="27"/>
    </row>
    <row r="231" spans="1:7" x14ac:dyDescent="0.25">
      <c r="A231" s="85" t="s">
        <v>108</v>
      </c>
      <c r="B231" s="58" t="s">
        <v>111</v>
      </c>
      <c r="C231" s="63"/>
      <c r="D231" s="60">
        <f t="shared" si="35"/>
        <v>6.4</v>
      </c>
      <c r="E231" s="60">
        <f>SUM(E232+E233)</f>
        <v>6.4</v>
      </c>
      <c r="F231" s="61">
        <f>SUM(F232:F233)</f>
        <v>0</v>
      </c>
      <c r="G231" s="61">
        <f>SUM(G232+G233)</f>
        <v>0</v>
      </c>
    </row>
    <row r="232" spans="1:7" x14ac:dyDescent="0.25">
      <c r="A232" s="86"/>
      <c r="B232" s="5" t="s">
        <v>14</v>
      </c>
      <c r="C232" s="6" t="s">
        <v>22</v>
      </c>
      <c r="D232" s="7">
        <f t="shared" si="35"/>
        <v>1.7</v>
      </c>
      <c r="E232" s="7">
        <v>1.7</v>
      </c>
      <c r="F232" s="27"/>
      <c r="G232" s="25"/>
    </row>
    <row r="233" spans="1:7" x14ac:dyDescent="0.25">
      <c r="A233" s="86"/>
      <c r="B233" s="12" t="s">
        <v>21</v>
      </c>
      <c r="C233" s="6" t="s">
        <v>22</v>
      </c>
      <c r="D233" s="7">
        <f t="shared" si="35"/>
        <v>4.7</v>
      </c>
      <c r="E233" s="7">
        <v>4.7</v>
      </c>
      <c r="F233" s="29"/>
      <c r="G233" s="29"/>
    </row>
    <row r="234" spans="1:7" x14ac:dyDescent="0.25">
      <c r="A234" s="85" t="s">
        <v>110</v>
      </c>
      <c r="B234" s="58" t="s">
        <v>113</v>
      </c>
      <c r="C234" s="63"/>
      <c r="D234" s="60">
        <f t="shared" si="35"/>
        <v>11</v>
      </c>
      <c r="E234" s="60">
        <f>SUM(E235+E236)</f>
        <v>11</v>
      </c>
      <c r="F234" s="61">
        <f>SUM(F235+F236)</f>
        <v>0</v>
      </c>
      <c r="G234" s="61">
        <f>SUM(G235+G236)</f>
        <v>0</v>
      </c>
    </row>
    <row r="235" spans="1:7" x14ac:dyDescent="0.25">
      <c r="A235" s="86"/>
      <c r="B235" s="5" t="s">
        <v>14</v>
      </c>
      <c r="C235" s="6" t="s">
        <v>24</v>
      </c>
      <c r="D235" s="7">
        <f>SUM(G235+E235)</f>
        <v>10.5</v>
      </c>
      <c r="E235" s="7">
        <v>10.5</v>
      </c>
      <c r="F235" s="7"/>
      <c r="G235" s="7"/>
    </row>
    <row r="236" spans="1:7" x14ac:dyDescent="0.25">
      <c r="A236" s="90"/>
      <c r="B236" s="12" t="s">
        <v>21</v>
      </c>
      <c r="C236" s="6" t="s">
        <v>24</v>
      </c>
      <c r="D236" s="7">
        <f t="shared" si="35"/>
        <v>0.5</v>
      </c>
      <c r="E236" s="7">
        <v>0.5</v>
      </c>
      <c r="F236" s="29"/>
      <c r="G236" s="29"/>
    </row>
    <row r="237" spans="1:7" x14ac:dyDescent="0.25">
      <c r="A237" s="85" t="s">
        <v>112</v>
      </c>
      <c r="B237" s="58" t="s">
        <v>115</v>
      </c>
      <c r="C237" s="63"/>
      <c r="D237" s="60">
        <f>SUM(G237+E237)</f>
        <v>6.6999999999999993</v>
      </c>
      <c r="E237" s="60">
        <f>SUM(E238+E239)</f>
        <v>6.6999999999999993</v>
      </c>
      <c r="F237" s="61">
        <f>SUM(F238+F239)</f>
        <v>0</v>
      </c>
      <c r="G237" s="61">
        <f>SUM(G238+G239)</f>
        <v>0</v>
      </c>
    </row>
    <row r="238" spans="1:7" x14ac:dyDescent="0.25">
      <c r="A238" s="86"/>
      <c r="B238" s="5" t="s">
        <v>14</v>
      </c>
      <c r="C238" s="6" t="s">
        <v>24</v>
      </c>
      <c r="D238" s="7">
        <f t="shared" ref="D238" si="36">SUM(G238+E238)</f>
        <v>2.1</v>
      </c>
      <c r="E238" s="7">
        <v>2.1</v>
      </c>
      <c r="F238" s="7"/>
      <c r="G238" s="25"/>
    </row>
    <row r="239" spans="1:7" x14ac:dyDescent="0.25">
      <c r="A239" s="90"/>
      <c r="B239" s="12" t="s">
        <v>21</v>
      </c>
      <c r="C239" s="6" t="s">
        <v>24</v>
      </c>
      <c r="D239" s="7">
        <f>SUM(G239+E239)</f>
        <v>4.5999999999999996</v>
      </c>
      <c r="E239" s="7">
        <v>4.5999999999999996</v>
      </c>
      <c r="F239" s="27"/>
      <c r="G239" s="29"/>
    </row>
    <row r="240" spans="1:7" x14ac:dyDescent="0.25">
      <c r="A240" s="85" t="s">
        <v>114</v>
      </c>
      <c r="B240" s="58" t="s">
        <v>117</v>
      </c>
      <c r="C240" s="63"/>
      <c r="D240" s="60">
        <f t="shared" si="35"/>
        <v>4.2</v>
      </c>
      <c r="E240" s="60">
        <f>SUM(E241+E242)</f>
        <v>4.2</v>
      </c>
      <c r="F240" s="61">
        <f>SUM(F241+F242)</f>
        <v>0</v>
      </c>
      <c r="G240" s="61">
        <f>SUM(G241+G242)</f>
        <v>0</v>
      </c>
    </row>
    <row r="241" spans="1:7" x14ac:dyDescent="0.25">
      <c r="A241" s="86"/>
      <c r="B241" s="5" t="s">
        <v>14</v>
      </c>
      <c r="C241" s="6" t="s">
        <v>24</v>
      </c>
      <c r="D241" s="7">
        <f t="shared" si="35"/>
        <v>1.6</v>
      </c>
      <c r="E241" s="7">
        <v>1.6</v>
      </c>
      <c r="F241" s="7"/>
      <c r="G241" s="25"/>
    </row>
    <row r="242" spans="1:7" x14ac:dyDescent="0.25">
      <c r="A242" s="86"/>
      <c r="B242" s="12" t="s">
        <v>21</v>
      </c>
      <c r="C242" s="6" t="s">
        <v>24</v>
      </c>
      <c r="D242" s="7">
        <f t="shared" si="35"/>
        <v>2.6</v>
      </c>
      <c r="E242" s="7">
        <v>2.6</v>
      </c>
      <c r="F242" s="27"/>
      <c r="G242" s="29"/>
    </row>
    <row r="243" spans="1:7" x14ac:dyDescent="0.25">
      <c r="A243" s="85" t="s">
        <v>116</v>
      </c>
      <c r="B243" s="58" t="s">
        <v>119</v>
      </c>
      <c r="C243" s="63"/>
      <c r="D243" s="60">
        <f t="shared" si="35"/>
        <v>3.0999999999999996</v>
      </c>
      <c r="E243" s="60">
        <f>SUM(E244+E245)</f>
        <v>3.0999999999999996</v>
      </c>
      <c r="F243" s="61">
        <f>SUM(F244+F245)</f>
        <v>0</v>
      </c>
      <c r="G243" s="61">
        <f>SUM(G244+G245)</f>
        <v>0</v>
      </c>
    </row>
    <row r="244" spans="1:7" x14ac:dyDescent="0.25">
      <c r="A244" s="86"/>
      <c r="B244" s="5" t="s">
        <v>14</v>
      </c>
      <c r="C244" s="6" t="s">
        <v>24</v>
      </c>
      <c r="D244" s="7">
        <f t="shared" ref="D244" si="37">SUM(G244+E244)</f>
        <v>1.7</v>
      </c>
      <c r="E244" s="7">
        <v>1.7</v>
      </c>
      <c r="F244" s="7"/>
      <c r="G244" s="25"/>
    </row>
    <row r="245" spans="1:7" x14ac:dyDescent="0.25">
      <c r="A245" s="86"/>
      <c r="B245" s="12" t="s">
        <v>21</v>
      </c>
      <c r="C245" s="6" t="s">
        <v>24</v>
      </c>
      <c r="D245" s="7">
        <f>SUM(G245+E245)</f>
        <v>1.4</v>
      </c>
      <c r="E245" s="7">
        <v>1.4</v>
      </c>
      <c r="F245" s="27"/>
      <c r="G245" s="29"/>
    </row>
    <row r="246" spans="1:7" x14ac:dyDescent="0.25">
      <c r="A246" s="85" t="s">
        <v>118</v>
      </c>
      <c r="B246" s="58" t="s">
        <v>121</v>
      </c>
      <c r="C246" s="63"/>
      <c r="D246" s="60">
        <f t="shared" si="35"/>
        <v>24.6</v>
      </c>
      <c r="E246" s="60">
        <f>SUM(E247+E250)</f>
        <v>10.6</v>
      </c>
      <c r="F246" s="61">
        <f>SUM(F247+F250)</f>
        <v>0</v>
      </c>
      <c r="G246" s="60">
        <f>SUM(G247+G250)</f>
        <v>14</v>
      </c>
    </row>
    <row r="247" spans="1:7" x14ac:dyDescent="0.25">
      <c r="A247" s="86"/>
      <c r="B247" s="5" t="s">
        <v>23</v>
      </c>
      <c r="C247" s="6" t="s">
        <v>24</v>
      </c>
      <c r="D247" s="7">
        <f t="shared" si="35"/>
        <v>21</v>
      </c>
      <c r="E247" s="7">
        <f>SUM(E248:E249)</f>
        <v>7</v>
      </c>
      <c r="F247" s="7"/>
      <c r="G247" s="7">
        <f>SUM(G248:G249)</f>
        <v>14</v>
      </c>
    </row>
    <row r="248" spans="1:7" ht="12.75" customHeight="1" x14ac:dyDescent="0.25">
      <c r="A248" s="86"/>
      <c r="B248" s="10" t="s">
        <v>19</v>
      </c>
      <c r="C248" s="11"/>
      <c r="D248" s="17">
        <f t="shared" si="35"/>
        <v>1.4</v>
      </c>
      <c r="E248" s="17">
        <v>1.4</v>
      </c>
      <c r="F248" s="17"/>
      <c r="G248" s="17"/>
    </row>
    <row r="249" spans="1:7" ht="12.75" customHeight="1" x14ac:dyDescent="0.25">
      <c r="A249" s="86"/>
      <c r="B249" s="10" t="s">
        <v>8</v>
      </c>
      <c r="C249" s="11"/>
      <c r="D249" s="17">
        <f t="shared" si="35"/>
        <v>19.600000000000001</v>
      </c>
      <c r="E249" s="17">
        <v>5.6</v>
      </c>
      <c r="F249" s="17"/>
      <c r="G249" s="17">
        <v>14</v>
      </c>
    </row>
    <row r="250" spans="1:7" x14ac:dyDescent="0.25">
      <c r="A250" s="86"/>
      <c r="B250" s="12" t="s">
        <v>21</v>
      </c>
      <c r="C250" s="6" t="s">
        <v>24</v>
      </c>
      <c r="D250" s="7">
        <f t="shared" si="35"/>
        <v>3.6</v>
      </c>
      <c r="E250" s="7">
        <v>3.6</v>
      </c>
      <c r="F250" s="7"/>
      <c r="G250" s="7"/>
    </row>
    <row r="251" spans="1:7" x14ac:dyDescent="0.25">
      <c r="A251" s="85" t="s">
        <v>120</v>
      </c>
      <c r="B251" s="58" t="s">
        <v>123</v>
      </c>
      <c r="C251" s="63"/>
      <c r="D251" s="60">
        <f t="shared" ref="D251" si="38">SUM(G251+E251)</f>
        <v>2.4</v>
      </c>
      <c r="E251" s="60">
        <f>SUM(E252+E253)</f>
        <v>2.4</v>
      </c>
      <c r="F251" s="61">
        <f>SUM(F252+F253)</f>
        <v>0</v>
      </c>
      <c r="G251" s="61">
        <f>SUM(G252+G253)</f>
        <v>0</v>
      </c>
    </row>
    <row r="252" spans="1:7" x14ac:dyDescent="0.25">
      <c r="A252" s="86"/>
      <c r="B252" s="5" t="s">
        <v>14</v>
      </c>
      <c r="C252" s="6" t="s">
        <v>24</v>
      </c>
      <c r="D252" s="7">
        <f t="shared" si="35"/>
        <v>1.8</v>
      </c>
      <c r="E252" s="7">
        <v>1.8</v>
      </c>
      <c r="F252" s="7"/>
      <c r="G252" s="25"/>
    </row>
    <row r="253" spans="1:7" ht="15" customHeight="1" x14ac:dyDescent="0.25">
      <c r="A253" s="86"/>
      <c r="B253" s="12" t="s">
        <v>21</v>
      </c>
      <c r="C253" s="6" t="s">
        <v>24</v>
      </c>
      <c r="D253" s="7">
        <f>SUM(G253+E253)</f>
        <v>0.6</v>
      </c>
      <c r="E253" s="7">
        <v>0.6</v>
      </c>
      <c r="F253" s="27"/>
      <c r="G253" s="29"/>
    </row>
    <row r="254" spans="1:7" x14ac:dyDescent="0.25">
      <c r="A254" s="85" t="s">
        <v>122</v>
      </c>
      <c r="B254" s="58" t="s">
        <v>125</v>
      </c>
      <c r="C254" s="63"/>
      <c r="D254" s="60">
        <f t="shared" si="35"/>
        <v>6.1999999999999993</v>
      </c>
      <c r="E254" s="60">
        <f>SUM(E255+E256)</f>
        <v>6.1999999999999993</v>
      </c>
      <c r="F254" s="61">
        <f>SUM(F255+F256)</f>
        <v>0</v>
      </c>
      <c r="G254" s="61">
        <f>SUM(G255+G256)</f>
        <v>0</v>
      </c>
    </row>
    <row r="255" spans="1:7" x14ac:dyDescent="0.25">
      <c r="A255" s="86"/>
      <c r="B255" s="5" t="s">
        <v>14</v>
      </c>
      <c r="C255" s="6" t="s">
        <v>24</v>
      </c>
      <c r="D255" s="7">
        <f t="shared" si="35"/>
        <v>2.9</v>
      </c>
      <c r="E255" s="7">
        <v>2.9</v>
      </c>
      <c r="F255" s="25"/>
      <c r="G255" s="7"/>
    </row>
    <row r="256" spans="1:7" x14ac:dyDescent="0.25">
      <c r="A256" s="86"/>
      <c r="B256" s="12" t="s">
        <v>21</v>
      </c>
      <c r="C256" s="6" t="s">
        <v>24</v>
      </c>
      <c r="D256" s="7">
        <f t="shared" si="35"/>
        <v>3.3</v>
      </c>
      <c r="E256" s="7">
        <v>3.3</v>
      </c>
      <c r="F256" s="25"/>
      <c r="G256" s="25"/>
    </row>
    <row r="257" spans="1:7" x14ac:dyDescent="0.25">
      <c r="A257" s="85" t="s">
        <v>124</v>
      </c>
      <c r="B257" s="58" t="s">
        <v>127</v>
      </c>
      <c r="C257" s="63"/>
      <c r="D257" s="60">
        <f t="shared" si="35"/>
        <v>4</v>
      </c>
      <c r="E257" s="60">
        <f>SUM(E258:E259)</f>
        <v>4</v>
      </c>
      <c r="F257" s="61">
        <f>SUM(F258:F258)</f>
        <v>0</v>
      </c>
      <c r="G257" s="61">
        <f>SUM(G258:G258)</f>
        <v>0</v>
      </c>
    </row>
    <row r="258" spans="1:7" x14ac:dyDescent="0.25">
      <c r="A258" s="86"/>
      <c r="B258" s="5" t="s">
        <v>14</v>
      </c>
      <c r="C258" s="6" t="s">
        <v>24</v>
      </c>
      <c r="D258" s="7">
        <f>SUM(G258+E258)</f>
        <v>3.6</v>
      </c>
      <c r="E258" s="7">
        <v>3.6</v>
      </c>
      <c r="F258" s="27"/>
      <c r="G258" s="29"/>
    </row>
    <row r="259" spans="1:7" x14ac:dyDescent="0.25">
      <c r="A259" s="90"/>
      <c r="B259" s="12" t="s">
        <v>21</v>
      </c>
      <c r="C259" s="6" t="s">
        <v>24</v>
      </c>
      <c r="D259" s="7">
        <f>SUM(G259+E259)</f>
        <v>0.4</v>
      </c>
      <c r="E259" s="7">
        <v>0.4</v>
      </c>
      <c r="F259" s="27"/>
      <c r="G259" s="29"/>
    </row>
    <row r="260" spans="1:7" x14ac:dyDescent="0.25">
      <c r="A260" s="85" t="s">
        <v>126</v>
      </c>
      <c r="B260" s="58" t="s">
        <v>129</v>
      </c>
      <c r="C260" s="63"/>
      <c r="D260" s="60">
        <f t="shared" si="35"/>
        <v>4</v>
      </c>
      <c r="E260" s="60">
        <f t="shared" ref="E260:F260" si="39">SUM(E261+E264)</f>
        <v>4</v>
      </c>
      <c r="F260" s="61">
        <f t="shared" si="39"/>
        <v>0</v>
      </c>
      <c r="G260" s="61">
        <f>SUM(G261+G264)</f>
        <v>0</v>
      </c>
    </row>
    <row r="261" spans="1:7" x14ac:dyDescent="0.25">
      <c r="A261" s="86"/>
      <c r="B261" s="5" t="s">
        <v>23</v>
      </c>
      <c r="C261" s="6" t="s">
        <v>24</v>
      </c>
      <c r="D261" s="7">
        <f>SUM(G261+E261)</f>
        <v>3.1</v>
      </c>
      <c r="E261" s="7">
        <f>SUM(E262:E263)</f>
        <v>3.1</v>
      </c>
      <c r="F261" s="27"/>
      <c r="G261" s="27"/>
    </row>
    <row r="262" spans="1:7" ht="12.75" customHeight="1" x14ac:dyDescent="0.25">
      <c r="A262" s="86"/>
      <c r="B262" s="10" t="s">
        <v>19</v>
      </c>
      <c r="C262" s="6"/>
      <c r="D262" s="72">
        <f t="shared" ref="D262:D263" si="40">SUM(G262+E262)</f>
        <v>1.1000000000000001</v>
      </c>
      <c r="E262" s="72">
        <v>1.1000000000000001</v>
      </c>
      <c r="F262" s="27"/>
      <c r="G262" s="27"/>
    </row>
    <row r="263" spans="1:7" ht="12.75" customHeight="1" x14ac:dyDescent="0.25">
      <c r="A263" s="86"/>
      <c r="B263" s="10" t="s">
        <v>8</v>
      </c>
      <c r="C263" s="6"/>
      <c r="D263" s="72">
        <f t="shared" si="40"/>
        <v>2</v>
      </c>
      <c r="E263" s="72">
        <v>2</v>
      </c>
      <c r="F263" s="27"/>
      <c r="G263" s="27"/>
    </row>
    <row r="264" spans="1:7" x14ac:dyDescent="0.25">
      <c r="A264" s="86"/>
      <c r="B264" s="12" t="s">
        <v>21</v>
      </c>
      <c r="C264" s="6" t="s">
        <v>24</v>
      </c>
      <c r="D264" s="7">
        <f>SUM(G264+E264)</f>
        <v>0.9</v>
      </c>
      <c r="E264" s="7">
        <v>0.9</v>
      </c>
      <c r="F264" s="29"/>
      <c r="G264" s="29"/>
    </row>
    <row r="265" spans="1:7" x14ac:dyDescent="0.25">
      <c r="A265" s="85" t="s">
        <v>128</v>
      </c>
      <c r="B265" s="58" t="s">
        <v>131</v>
      </c>
      <c r="C265" s="63"/>
      <c r="D265" s="60">
        <f t="shared" si="35"/>
        <v>2.7</v>
      </c>
      <c r="E265" s="60">
        <f>SUM(E266:E267)</f>
        <v>2.7</v>
      </c>
      <c r="F265" s="61">
        <f>SUM(F266:F267)</f>
        <v>0</v>
      </c>
      <c r="G265" s="61">
        <f>SUM(G266:G267)</f>
        <v>0</v>
      </c>
    </row>
    <row r="266" spans="1:7" x14ac:dyDescent="0.25">
      <c r="A266" s="86"/>
      <c r="B266" s="5" t="s">
        <v>14</v>
      </c>
      <c r="C266" s="6" t="s">
        <v>24</v>
      </c>
      <c r="D266" s="7">
        <f t="shared" si="35"/>
        <v>1.8</v>
      </c>
      <c r="E266" s="7">
        <v>1.8</v>
      </c>
      <c r="F266" s="29"/>
      <c r="G266" s="29"/>
    </row>
    <row r="267" spans="1:7" x14ac:dyDescent="0.25">
      <c r="A267" s="86"/>
      <c r="B267" s="12" t="s">
        <v>21</v>
      </c>
      <c r="C267" s="6" t="s">
        <v>24</v>
      </c>
      <c r="D267" s="7">
        <f t="shared" si="35"/>
        <v>0.9</v>
      </c>
      <c r="E267" s="7">
        <v>0.9</v>
      </c>
      <c r="F267" s="27"/>
      <c r="G267" s="29"/>
    </row>
    <row r="268" spans="1:7" x14ac:dyDescent="0.25">
      <c r="A268" s="85" t="s">
        <v>130</v>
      </c>
      <c r="B268" s="58" t="s">
        <v>133</v>
      </c>
      <c r="C268" s="63"/>
      <c r="D268" s="60">
        <f t="shared" si="35"/>
        <v>30.7</v>
      </c>
      <c r="E268" s="60">
        <f>SUM(E269+E272)</f>
        <v>30.7</v>
      </c>
      <c r="F268" s="61">
        <f>SUM(F269+F272)</f>
        <v>0</v>
      </c>
      <c r="G268" s="61">
        <f>SUM(G269+G272)</f>
        <v>0</v>
      </c>
    </row>
    <row r="269" spans="1:7" x14ac:dyDescent="0.25">
      <c r="A269" s="86"/>
      <c r="B269" s="5" t="s">
        <v>23</v>
      </c>
      <c r="C269" s="6" t="s">
        <v>24</v>
      </c>
      <c r="D269" s="7">
        <f>SUM(G269+E269)</f>
        <v>27.2</v>
      </c>
      <c r="E269" s="7">
        <f>SUM(E270:E271)</f>
        <v>27.2</v>
      </c>
      <c r="F269" s="7"/>
      <c r="G269" s="7"/>
    </row>
    <row r="270" spans="1:7" ht="12.75" customHeight="1" x14ac:dyDescent="0.25">
      <c r="A270" s="86"/>
      <c r="B270" s="10" t="s">
        <v>19</v>
      </c>
      <c r="C270" s="11"/>
      <c r="D270" s="17">
        <f>SUM(G270+E270)</f>
        <v>6.2</v>
      </c>
      <c r="E270" s="17">
        <v>6.2</v>
      </c>
      <c r="F270" s="18"/>
      <c r="G270" s="18"/>
    </row>
    <row r="271" spans="1:7" ht="12.75" customHeight="1" x14ac:dyDescent="0.25">
      <c r="A271" s="86"/>
      <c r="B271" s="10" t="s">
        <v>20</v>
      </c>
      <c r="C271" s="11"/>
      <c r="D271" s="17">
        <f>SUM(G271+E271)</f>
        <v>21</v>
      </c>
      <c r="E271" s="17">
        <v>21</v>
      </c>
      <c r="F271" s="18"/>
      <c r="G271" s="17"/>
    </row>
    <row r="272" spans="1:7" x14ac:dyDescent="0.25">
      <c r="A272" s="86"/>
      <c r="B272" s="12" t="s">
        <v>21</v>
      </c>
      <c r="C272" s="6" t="s">
        <v>24</v>
      </c>
      <c r="D272" s="7">
        <f>SUM(G272+E272)</f>
        <v>3.5</v>
      </c>
      <c r="E272" s="7">
        <v>3.5</v>
      </c>
      <c r="F272" s="29"/>
      <c r="G272" s="29"/>
    </row>
    <row r="273" spans="1:7" x14ac:dyDescent="0.25">
      <c r="A273" s="85" t="s">
        <v>132</v>
      </c>
      <c r="B273" s="58" t="s">
        <v>135</v>
      </c>
      <c r="C273" s="63"/>
      <c r="D273" s="60">
        <f t="shared" ref="D273:D286" si="41">SUM(G273+E273)</f>
        <v>12.899999999999999</v>
      </c>
      <c r="E273" s="60">
        <f>SUM(E274+E277)</f>
        <v>12.899999999999999</v>
      </c>
      <c r="F273" s="61">
        <f>SUM(F274+F277)</f>
        <v>0</v>
      </c>
      <c r="G273" s="61">
        <f>SUM(G274+G277)</f>
        <v>0</v>
      </c>
    </row>
    <row r="274" spans="1:7" x14ac:dyDescent="0.25">
      <c r="A274" s="86"/>
      <c r="B274" s="5" t="s">
        <v>23</v>
      </c>
      <c r="C274" s="6" t="s">
        <v>24</v>
      </c>
      <c r="D274" s="7">
        <f t="shared" si="41"/>
        <v>12.2</v>
      </c>
      <c r="E274" s="7">
        <f>SUM(E275:E276)</f>
        <v>12.2</v>
      </c>
      <c r="F274" s="7"/>
      <c r="G274" s="7"/>
    </row>
    <row r="275" spans="1:7" ht="12.75" customHeight="1" x14ac:dyDescent="0.25">
      <c r="A275" s="86"/>
      <c r="B275" s="10" t="s">
        <v>19</v>
      </c>
      <c r="C275" s="11"/>
      <c r="D275" s="17">
        <f t="shared" si="41"/>
        <v>2.2000000000000002</v>
      </c>
      <c r="E275" s="17">
        <v>2.2000000000000002</v>
      </c>
      <c r="F275" s="18"/>
      <c r="G275" s="18"/>
    </row>
    <row r="276" spans="1:7" ht="12.75" customHeight="1" x14ac:dyDescent="0.25">
      <c r="A276" s="86"/>
      <c r="B276" s="10" t="s">
        <v>20</v>
      </c>
      <c r="C276" s="11"/>
      <c r="D276" s="17">
        <f t="shared" si="41"/>
        <v>10</v>
      </c>
      <c r="E276" s="17">
        <v>10</v>
      </c>
      <c r="F276" s="18"/>
      <c r="G276" s="17"/>
    </row>
    <row r="277" spans="1:7" x14ac:dyDescent="0.25">
      <c r="A277" s="86"/>
      <c r="B277" s="12" t="s">
        <v>21</v>
      </c>
      <c r="C277" s="6" t="s">
        <v>24</v>
      </c>
      <c r="D277" s="7">
        <f t="shared" si="41"/>
        <v>0.7</v>
      </c>
      <c r="E277" s="7">
        <v>0.7</v>
      </c>
      <c r="F277" s="29"/>
      <c r="G277" s="29"/>
    </row>
    <row r="278" spans="1:7" x14ac:dyDescent="0.25">
      <c r="A278" s="85" t="s">
        <v>134</v>
      </c>
      <c r="B278" s="58" t="s">
        <v>137</v>
      </c>
      <c r="C278" s="63"/>
      <c r="D278" s="60">
        <f t="shared" si="41"/>
        <v>2.2000000000000002</v>
      </c>
      <c r="E278" s="60">
        <f>SUM(E279:E280)</f>
        <v>2.2000000000000002</v>
      </c>
      <c r="F278" s="61">
        <f>SUM(F279:F280)</f>
        <v>0</v>
      </c>
      <c r="G278" s="61">
        <f>SUM(G279:G280)</f>
        <v>0</v>
      </c>
    </row>
    <row r="279" spans="1:7" x14ac:dyDescent="0.25">
      <c r="A279" s="86"/>
      <c r="B279" s="5" t="s">
        <v>14</v>
      </c>
      <c r="C279" s="6" t="s">
        <v>24</v>
      </c>
      <c r="D279" s="7">
        <f t="shared" si="41"/>
        <v>1.1000000000000001</v>
      </c>
      <c r="E279" s="7">
        <v>1.1000000000000001</v>
      </c>
      <c r="F279" s="27"/>
      <c r="G279" s="27"/>
    </row>
    <row r="280" spans="1:7" x14ac:dyDescent="0.25">
      <c r="A280" s="86"/>
      <c r="B280" s="12" t="s">
        <v>21</v>
      </c>
      <c r="C280" s="6" t="s">
        <v>24</v>
      </c>
      <c r="D280" s="7">
        <f t="shared" si="41"/>
        <v>1.1000000000000001</v>
      </c>
      <c r="E280" s="7">
        <v>1.1000000000000001</v>
      </c>
      <c r="F280" s="27"/>
      <c r="G280" s="29"/>
    </row>
    <row r="281" spans="1:7" x14ac:dyDescent="0.25">
      <c r="A281" s="85" t="s">
        <v>136</v>
      </c>
      <c r="B281" s="58" t="s">
        <v>139</v>
      </c>
      <c r="C281" s="63"/>
      <c r="D281" s="60">
        <f t="shared" si="41"/>
        <v>48.5</v>
      </c>
      <c r="E281" s="60">
        <f>SUM(E282:E282)</f>
        <v>48.5</v>
      </c>
      <c r="F281" s="60">
        <f>SUM(F282:F282)</f>
        <v>11.8</v>
      </c>
      <c r="G281" s="61">
        <f>SUM(G282:G282)</f>
        <v>0</v>
      </c>
    </row>
    <row r="282" spans="1:7" x14ac:dyDescent="0.25">
      <c r="A282" s="86"/>
      <c r="B282" s="12" t="s">
        <v>21</v>
      </c>
      <c r="C282" s="6" t="s">
        <v>27</v>
      </c>
      <c r="D282" s="7">
        <f t="shared" si="41"/>
        <v>48.5</v>
      </c>
      <c r="E282" s="7">
        <v>48.5</v>
      </c>
      <c r="F282" s="7">
        <v>11.8</v>
      </c>
      <c r="G282" s="7"/>
    </row>
    <row r="283" spans="1:7" x14ac:dyDescent="0.25">
      <c r="A283" s="85" t="s">
        <v>138</v>
      </c>
      <c r="B283" s="58" t="s">
        <v>140</v>
      </c>
      <c r="C283" s="63"/>
      <c r="D283" s="60">
        <f t="shared" si="41"/>
        <v>2.2999999999999998</v>
      </c>
      <c r="E283" s="60">
        <f>SUM(E285+E284)</f>
        <v>2.2999999999999998</v>
      </c>
      <c r="F283" s="61">
        <f>SUM(F285+F284)</f>
        <v>0</v>
      </c>
      <c r="G283" s="61">
        <f>SUM(G285+G284)</f>
        <v>0</v>
      </c>
    </row>
    <row r="284" spans="1:7" x14ac:dyDescent="0.25">
      <c r="A284" s="86"/>
      <c r="B284" s="5" t="s">
        <v>14</v>
      </c>
      <c r="C284" s="6" t="s">
        <v>27</v>
      </c>
      <c r="D284" s="7">
        <f t="shared" si="41"/>
        <v>1</v>
      </c>
      <c r="E284" s="7">
        <v>1</v>
      </c>
      <c r="F284" s="7"/>
      <c r="G284" s="7"/>
    </row>
    <row r="285" spans="1:7" x14ac:dyDescent="0.25">
      <c r="A285" s="86"/>
      <c r="B285" s="64" t="s">
        <v>21</v>
      </c>
      <c r="C285" s="65" t="s">
        <v>27</v>
      </c>
      <c r="D285" s="66">
        <f t="shared" si="41"/>
        <v>1.3</v>
      </c>
      <c r="E285" s="66">
        <v>1.3</v>
      </c>
      <c r="F285" s="67"/>
      <c r="G285" s="68"/>
    </row>
    <row r="286" spans="1:7" ht="18" customHeight="1" x14ac:dyDescent="0.25">
      <c r="A286" s="87" t="s">
        <v>141</v>
      </c>
      <c r="B286" s="87"/>
      <c r="C286" s="30"/>
      <c r="D286" s="31">
        <f t="shared" si="41"/>
        <v>1803.4</v>
      </c>
      <c r="E286" s="31">
        <f>SUM(E318+E316+E312+E305+E299+E293+E287+E323)</f>
        <v>1378</v>
      </c>
      <c r="F286" s="31">
        <f>SUM(F318+F316+F312+F305+F299+F293+F287+F323)</f>
        <v>11.8</v>
      </c>
      <c r="G286" s="31">
        <f>SUM(G318+G316+G312+G305+G299+G293+G287+G323)</f>
        <v>425.40000000000009</v>
      </c>
    </row>
    <row r="287" spans="1:7" x14ac:dyDescent="0.25">
      <c r="A287" s="88" t="s">
        <v>142</v>
      </c>
      <c r="B287" s="89"/>
      <c r="C287" s="32" t="s">
        <v>15</v>
      </c>
      <c r="D287" s="33">
        <f t="shared" ref="D287:F287" si="42">SUM(D288+D292)</f>
        <v>76.5</v>
      </c>
      <c r="E287" s="33">
        <f t="shared" si="42"/>
        <v>49.5</v>
      </c>
      <c r="F287" s="34">
        <f t="shared" si="42"/>
        <v>0</v>
      </c>
      <c r="G287" s="33">
        <f>SUM(G288+G292)</f>
        <v>27</v>
      </c>
    </row>
    <row r="288" spans="1:7" x14ac:dyDescent="0.25">
      <c r="A288" s="82"/>
      <c r="B288" s="35" t="s">
        <v>18</v>
      </c>
      <c r="C288" s="36"/>
      <c r="D288" s="37">
        <f>SUM(D289:D291)</f>
        <v>58.8</v>
      </c>
      <c r="E288" s="37">
        <f>SUM(E289:E291)</f>
        <v>31.799999999999997</v>
      </c>
      <c r="F288" s="37"/>
      <c r="G288" s="37">
        <f>SUM(G289:G291)</f>
        <v>27</v>
      </c>
    </row>
    <row r="289" spans="1:7" x14ac:dyDescent="0.25">
      <c r="A289" s="82"/>
      <c r="B289" s="38" t="s">
        <v>19</v>
      </c>
      <c r="C289" s="36"/>
      <c r="D289" s="37">
        <f t="shared" ref="D289:D311" si="43">SUM(G289+E289)</f>
        <v>25.299999999999997</v>
      </c>
      <c r="E289" s="39">
        <f>SUM(E14+E16+E43+E51+E59+E67+E74+E82+E94+E102+E39+E88+E107+E114)</f>
        <v>25.299999999999997</v>
      </c>
      <c r="F289" s="39"/>
      <c r="G289" s="39"/>
    </row>
    <row r="290" spans="1:7" x14ac:dyDescent="0.25">
      <c r="A290" s="82"/>
      <c r="B290" s="38" t="s">
        <v>20</v>
      </c>
      <c r="C290" s="36"/>
      <c r="D290" s="37">
        <f t="shared" si="43"/>
        <v>33</v>
      </c>
      <c r="E290" s="39">
        <f>SUM(E52+E68+E95)</f>
        <v>6</v>
      </c>
      <c r="F290" s="39"/>
      <c r="G290" s="39">
        <f>SUM(G52+G68+G95)</f>
        <v>27</v>
      </c>
    </row>
    <row r="291" spans="1:7" x14ac:dyDescent="0.25">
      <c r="A291" s="82"/>
      <c r="B291" s="38" t="s">
        <v>8</v>
      </c>
      <c r="C291" s="36"/>
      <c r="D291" s="37">
        <f t="shared" si="43"/>
        <v>0.5</v>
      </c>
      <c r="E291" s="39">
        <f>SUM(E75)</f>
        <v>0.5</v>
      </c>
      <c r="F291" s="39"/>
      <c r="G291" s="39"/>
    </row>
    <row r="292" spans="1:7" x14ac:dyDescent="0.25">
      <c r="A292" s="82"/>
      <c r="B292" s="40" t="s">
        <v>21</v>
      </c>
      <c r="C292" s="36"/>
      <c r="D292" s="37">
        <f t="shared" si="43"/>
        <v>17.7</v>
      </c>
      <c r="E292" s="37">
        <f>SUM(E17)</f>
        <v>17.7</v>
      </c>
      <c r="F292" s="37"/>
      <c r="G292" s="37"/>
    </row>
    <row r="293" spans="1:7" x14ac:dyDescent="0.25">
      <c r="A293" s="83" t="s">
        <v>143</v>
      </c>
      <c r="B293" s="83"/>
      <c r="C293" s="41" t="s">
        <v>22</v>
      </c>
      <c r="D293" s="42">
        <f>SUM(G293+E293)</f>
        <v>556.79999999999995</v>
      </c>
      <c r="E293" s="42">
        <f>SUM(E294+E298)</f>
        <v>492.19999999999993</v>
      </c>
      <c r="F293" s="43">
        <f>SUM(F294+F298)</f>
        <v>0</v>
      </c>
      <c r="G293" s="42">
        <f>SUM(G294+G298)</f>
        <v>64.599999999999994</v>
      </c>
    </row>
    <row r="294" spans="1:7" x14ac:dyDescent="0.25">
      <c r="A294" s="82"/>
      <c r="B294" s="35" t="s">
        <v>18</v>
      </c>
      <c r="C294" s="36"/>
      <c r="D294" s="37">
        <f t="shared" si="43"/>
        <v>451.79999999999995</v>
      </c>
      <c r="E294" s="37">
        <f>SUM(E295:E297)</f>
        <v>387.19999999999993</v>
      </c>
      <c r="F294" s="37"/>
      <c r="G294" s="37">
        <f>SUM(G295:G297)</f>
        <v>64.599999999999994</v>
      </c>
    </row>
    <row r="295" spans="1:7" x14ac:dyDescent="0.25">
      <c r="A295" s="82"/>
      <c r="B295" s="38" t="s">
        <v>19</v>
      </c>
      <c r="C295" s="44"/>
      <c r="D295" s="39">
        <f t="shared" si="43"/>
        <v>136.39999999999995</v>
      </c>
      <c r="E295" s="39">
        <f>SUM(E122+E128+E132+E137+E142+E145+E149+E153+E156+E161+E174+E179+E184+E188+E195+E200+E213+E219+E223+E227+E230+E166+E209+E170+E191+E205+E216+E232)</f>
        <v>136.39999999999995</v>
      </c>
      <c r="F295" s="39"/>
      <c r="G295" s="39"/>
    </row>
    <row r="296" spans="1:7" x14ac:dyDescent="0.25">
      <c r="A296" s="82"/>
      <c r="B296" s="38" t="s">
        <v>20</v>
      </c>
      <c r="C296" s="44"/>
      <c r="D296" s="39">
        <f t="shared" si="43"/>
        <v>240.4</v>
      </c>
      <c r="E296" s="39">
        <f>SUM(E123+E129+E138+E143+E150+E157+E162+E167+E175+E180+E185+E196+E201+E210+E224+E133)</f>
        <v>180.8</v>
      </c>
      <c r="F296" s="39"/>
      <c r="G296" s="39">
        <f>SUM(G123+G129+G138+G143+G150+G157+G162+G167+G175+G180+G185+G196+G201+G210+G224+G133)</f>
        <v>59.599999999999994</v>
      </c>
    </row>
    <row r="297" spans="1:7" x14ac:dyDescent="0.25">
      <c r="A297" s="82"/>
      <c r="B297" s="38" t="s">
        <v>8</v>
      </c>
      <c r="C297" s="44"/>
      <c r="D297" s="39">
        <f t="shared" si="43"/>
        <v>75</v>
      </c>
      <c r="E297" s="39">
        <f>SUM(E124+E202+E19)</f>
        <v>70</v>
      </c>
      <c r="F297" s="39"/>
      <c r="G297" s="39">
        <f>SUM(G124+G202+G19)</f>
        <v>5</v>
      </c>
    </row>
    <row r="298" spans="1:7" x14ac:dyDescent="0.25">
      <c r="A298" s="82"/>
      <c r="B298" s="40" t="s">
        <v>21</v>
      </c>
      <c r="C298" s="36"/>
      <c r="D298" s="37">
        <f t="shared" si="43"/>
        <v>104.99999999999999</v>
      </c>
      <c r="E298" s="37">
        <f>SUM(E134+E146+E151+E158+E163+E168+E171+E176+E181+E186+E189+E197+E192+E203+E206+E211+E214+E217+E220+E225+E228+E233+E139+E125)</f>
        <v>104.99999999999999</v>
      </c>
      <c r="F298" s="37"/>
      <c r="G298" s="37"/>
    </row>
    <row r="299" spans="1:7" x14ac:dyDescent="0.25">
      <c r="A299" s="83" t="s">
        <v>144</v>
      </c>
      <c r="B299" s="83"/>
      <c r="C299" s="41" t="s">
        <v>24</v>
      </c>
      <c r="D299" s="42">
        <f>SUM(G299+E299)</f>
        <v>131.69999999999999</v>
      </c>
      <c r="E299" s="42">
        <f>SUM(E300+E304)</f>
        <v>117.69999999999999</v>
      </c>
      <c r="F299" s="43">
        <f>SUM(F300+F304)</f>
        <v>0</v>
      </c>
      <c r="G299" s="42">
        <f>SUM(G300+G304)</f>
        <v>14</v>
      </c>
    </row>
    <row r="300" spans="1:7" x14ac:dyDescent="0.25">
      <c r="A300" s="82"/>
      <c r="B300" s="35" t="s">
        <v>18</v>
      </c>
      <c r="C300" s="36"/>
      <c r="D300" s="37">
        <f t="shared" si="43"/>
        <v>107.6</v>
      </c>
      <c r="E300" s="37">
        <f>SUM(E301:E303)</f>
        <v>93.6</v>
      </c>
      <c r="F300" s="37"/>
      <c r="G300" s="37">
        <f>SUM(G301:G303)</f>
        <v>14</v>
      </c>
    </row>
    <row r="301" spans="1:7" x14ac:dyDescent="0.25">
      <c r="A301" s="82"/>
      <c r="B301" s="38" t="s">
        <v>19</v>
      </c>
      <c r="C301" s="44"/>
      <c r="D301" s="39">
        <f>SUM(G301+E301)</f>
        <v>38</v>
      </c>
      <c r="E301" s="39">
        <f>SUM(E241+E248+E252+E255+E258+E262+E266+E270+E275+E279+E238+E244+E235)</f>
        <v>38</v>
      </c>
      <c r="F301" s="39"/>
      <c r="G301" s="39"/>
    </row>
    <row r="302" spans="1:7" x14ac:dyDescent="0.25">
      <c r="A302" s="82"/>
      <c r="B302" s="38" t="s">
        <v>20</v>
      </c>
      <c r="C302" s="44"/>
      <c r="D302" s="39">
        <f t="shared" si="43"/>
        <v>31</v>
      </c>
      <c r="E302" s="39">
        <f>SUM(E271+E276)</f>
        <v>31</v>
      </c>
      <c r="F302" s="39"/>
      <c r="G302" s="39"/>
    </row>
    <row r="303" spans="1:7" x14ac:dyDescent="0.25">
      <c r="A303" s="82"/>
      <c r="B303" s="38" t="s">
        <v>8</v>
      </c>
      <c r="C303" s="44"/>
      <c r="D303" s="39">
        <f t="shared" si="43"/>
        <v>38.6</v>
      </c>
      <c r="E303" s="39">
        <f t="shared" ref="E303" si="44">SUM(E21+E249+E263)</f>
        <v>24.6</v>
      </c>
      <c r="F303" s="39"/>
      <c r="G303" s="39">
        <f>SUM(G21+G249+G263)</f>
        <v>14</v>
      </c>
    </row>
    <row r="304" spans="1:7" x14ac:dyDescent="0.25">
      <c r="A304" s="82"/>
      <c r="B304" s="40" t="s">
        <v>21</v>
      </c>
      <c r="C304" s="36"/>
      <c r="D304" s="45">
        <f t="shared" si="43"/>
        <v>24.099999999999998</v>
      </c>
      <c r="E304" s="37">
        <f>SUM(E236+E239+E242+E245+E250+E256+E259+E264+E267+E272+E277+E280+E253)</f>
        <v>24.099999999999998</v>
      </c>
      <c r="F304" s="37"/>
      <c r="G304" s="37"/>
    </row>
    <row r="305" spans="1:7" x14ac:dyDescent="0.25">
      <c r="A305" s="83" t="s">
        <v>145</v>
      </c>
      <c r="B305" s="83"/>
      <c r="C305" s="41" t="s">
        <v>26</v>
      </c>
      <c r="D305" s="42">
        <f>SUM(G305+E305)</f>
        <v>463.40000000000003</v>
      </c>
      <c r="E305" s="42">
        <f>SUM(E306+E311)</f>
        <v>166.7</v>
      </c>
      <c r="F305" s="43">
        <f>SUM(F306+F311)</f>
        <v>0</v>
      </c>
      <c r="G305" s="42">
        <f>SUM(G306+G311)</f>
        <v>296.70000000000005</v>
      </c>
    </row>
    <row r="306" spans="1:7" x14ac:dyDescent="0.25">
      <c r="A306" s="82"/>
      <c r="B306" s="35" t="s">
        <v>18</v>
      </c>
      <c r="C306" s="36"/>
      <c r="D306" s="37">
        <f t="shared" si="43"/>
        <v>454.80000000000007</v>
      </c>
      <c r="E306" s="37">
        <f>SUM(E307:E310)</f>
        <v>158.1</v>
      </c>
      <c r="F306" s="37"/>
      <c r="G306" s="37">
        <f>SUM(G307:G310)</f>
        <v>296.70000000000005</v>
      </c>
    </row>
    <row r="307" spans="1:7" x14ac:dyDescent="0.25">
      <c r="A307" s="82"/>
      <c r="B307" s="38" t="s">
        <v>19</v>
      </c>
      <c r="C307" s="44"/>
      <c r="D307" s="39">
        <f t="shared" si="43"/>
        <v>32.6</v>
      </c>
      <c r="E307" s="39">
        <f>SUM(E23+E45+E54+E61+E76+E84+E69+E96+E103+E109+E116+E89)</f>
        <v>28.1</v>
      </c>
      <c r="F307" s="39"/>
      <c r="G307" s="39">
        <f>SUM(G23+G45+G54+G61+G76+G84+G69+G96+G103+G109+G116+G89)</f>
        <v>4.5</v>
      </c>
    </row>
    <row r="308" spans="1:7" x14ac:dyDescent="0.25">
      <c r="A308" s="82"/>
      <c r="B308" s="38" t="s">
        <v>25</v>
      </c>
      <c r="C308" s="44"/>
      <c r="D308" s="39">
        <f t="shared" si="43"/>
        <v>15.1</v>
      </c>
      <c r="E308" s="39"/>
      <c r="F308" s="39"/>
      <c r="G308" s="39">
        <f>SUM(G26)</f>
        <v>15.1</v>
      </c>
    </row>
    <row r="309" spans="1:7" x14ac:dyDescent="0.25">
      <c r="A309" s="82"/>
      <c r="B309" s="38" t="s">
        <v>20</v>
      </c>
      <c r="C309" s="44"/>
      <c r="D309" s="39">
        <f t="shared" si="43"/>
        <v>402.6</v>
      </c>
      <c r="E309" s="39">
        <f>SUM(E24+E55+E62+E110+E117+E46)</f>
        <v>127</v>
      </c>
      <c r="F309" s="39">
        <f>SUM(F24+F55+F62+F110+F117+F46)</f>
        <v>0</v>
      </c>
      <c r="G309" s="39">
        <f>SUM(G24+G55+G62+G110+G117+G46)</f>
        <v>275.60000000000002</v>
      </c>
    </row>
    <row r="310" spans="1:7" x14ac:dyDescent="0.25">
      <c r="A310" s="82"/>
      <c r="B310" s="38" t="s">
        <v>8</v>
      </c>
      <c r="C310" s="44"/>
      <c r="D310" s="39">
        <f t="shared" si="43"/>
        <v>4.5</v>
      </c>
      <c r="E310" s="39">
        <f>SUM(E27+E85)</f>
        <v>3</v>
      </c>
      <c r="F310" s="39"/>
      <c r="G310" s="39">
        <f>SUM(G27+G85)</f>
        <v>1.5</v>
      </c>
    </row>
    <row r="311" spans="1:7" x14ac:dyDescent="0.25">
      <c r="A311" s="82"/>
      <c r="B311" s="40" t="s">
        <v>21</v>
      </c>
      <c r="C311" s="36"/>
      <c r="D311" s="37">
        <f t="shared" si="43"/>
        <v>8.6</v>
      </c>
      <c r="E311" s="37">
        <f>SUM(E40+E47+E56+E63+E70+E79+E86+E90+E99+E104+E111+E118)</f>
        <v>8.6</v>
      </c>
      <c r="F311" s="37"/>
      <c r="G311" s="37"/>
    </row>
    <row r="312" spans="1:7" x14ac:dyDescent="0.25">
      <c r="A312" s="83" t="s">
        <v>146</v>
      </c>
      <c r="B312" s="83"/>
      <c r="C312" s="41" t="s">
        <v>27</v>
      </c>
      <c r="D312" s="42">
        <f t="shared" ref="D312:D323" si="45">SUM(G312+E312)</f>
        <v>213.09999999999991</v>
      </c>
      <c r="E312" s="42">
        <f t="shared" ref="E312:F312" si="46">SUM(E313+E315)</f>
        <v>213.09999999999991</v>
      </c>
      <c r="F312" s="42">
        <f t="shared" si="46"/>
        <v>11.8</v>
      </c>
      <c r="G312" s="43">
        <f>SUM(G313+G315)</f>
        <v>0</v>
      </c>
    </row>
    <row r="313" spans="1:7" x14ac:dyDescent="0.25">
      <c r="A313" s="82"/>
      <c r="B313" s="35" t="s">
        <v>23</v>
      </c>
      <c r="C313" s="36"/>
      <c r="D313" s="37">
        <f t="shared" si="45"/>
        <v>163.29999999999993</v>
      </c>
      <c r="E313" s="37">
        <f>SUM(E314:E314)</f>
        <v>163.29999999999993</v>
      </c>
      <c r="F313" s="37"/>
      <c r="G313" s="37"/>
    </row>
    <row r="314" spans="1:7" x14ac:dyDescent="0.25">
      <c r="A314" s="82"/>
      <c r="B314" s="38" t="s">
        <v>19</v>
      </c>
      <c r="C314" s="44"/>
      <c r="D314" s="39">
        <f t="shared" si="45"/>
        <v>163.29999999999993</v>
      </c>
      <c r="E314" s="39">
        <f>SUM(E28+E41+E48+E57+E64+E71+E80+E100+E112+E119+E284+E91+E105)</f>
        <v>163.29999999999993</v>
      </c>
      <c r="F314" s="39"/>
      <c r="G314" s="39"/>
    </row>
    <row r="315" spans="1:7" x14ac:dyDescent="0.25">
      <c r="A315" s="82"/>
      <c r="B315" s="40" t="s">
        <v>21</v>
      </c>
      <c r="C315" s="36"/>
      <c r="D315" s="37">
        <f t="shared" si="45"/>
        <v>49.8</v>
      </c>
      <c r="E315" s="37">
        <f>SUM(E282+E285)</f>
        <v>49.8</v>
      </c>
      <c r="F315" s="37">
        <f>SUM(F282+F285)</f>
        <v>11.8</v>
      </c>
      <c r="G315" s="37"/>
    </row>
    <row r="316" spans="1:7" x14ac:dyDescent="0.25">
      <c r="A316" s="83" t="s">
        <v>147</v>
      </c>
      <c r="B316" s="83"/>
      <c r="C316" s="41" t="s">
        <v>28</v>
      </c>
      <c r="D316" s="42">
        <f t="shared" si="45"/>
        <v>14.5</v>
      </c>
      <c r="E316" s="42">
        <f>SUM(E317)</f>
        <v>14.5</v>
      </c>
      <c r="F316" s="43">
        <f>SUM(F317)</f>
        <v>0</v>
      </c>
      <c r="G316" s="43">
        <f>SUM(G317)</f>
        <v>0</v>
      </c>
    </row>
    <row r="317" spans="1:7" x14ac:dyDescent="0.25">
      <c r="A317" s="75"/>
      <c r="B317" s="35" t="s">
        <v>148</v>
      </c>
      <c r="C317" s="46"/>
      <c r="D317" s="37">
        <f t="shared" si="45"/>
        <v>14.5</v>
      </c>
      <c r="E317" s="47">
        <f>SUM(E29)</f>
        <v>14.5</v>
      </c>
      <c r="F317" s="48"/>
      <c r="G317" s="48"/>
    </row>
    <row r="318" spans="1:7" x14ac:dyDescent="0.25">
      <c r="A318" s="83" t="s">
        <v>149</v>
      </c>
      <c r="B318" s="83"/>
      <c r="C318" s="41" t="s">
        <v>30</v>
      </c>
      <c r="D318" s="42">
        <f t="shared" si="45"/>
        <v>324.29999999999995</v>
      </c>
      <c r="E318" s="42">
        <f>SUM(E319+E322)</f>
        <v>314.29999999999995</v>
      </c>
      <c r="F318" s="43">
        <f>SUM(F319+F322)</f>
        <v>0</v>
      </c>
      <c r="G318" s="42">
        <f>SUM(G319+G322)</f>
        <v>10</v>
      </c>
    </row>
    <row r="319" spans="1:7" x14ac:dyDescent="0.25">
      <c r="A319" s="82"/>
      <c r="B319" s="35" t="s">
        <v>18</v>
      </c>
      <c r="C319" s="36"/>
      <c r="D319" s="37">
        <f t="shared" si="45"/>
        <v>244.2</v>
      </c>
      <c r="E319" s="37">
        <f>SUM(E320:E321)</f>
        <v>234.2</v>
      </c>
      <c r="F319" s="37"/>
      <c r="G319" s="37">
        <f>SUM(G320:G321)</f>
        <v>10</v>
      </c>
    </row>
    <row r="320" spans="1:7" x14ac:dyDescent="0.25">
      <c r="A320" s="82"/>
      <c r="B320" s="38" t="s">
        <v>19</v>
      </c>
      <c r="C320" s="44"/>
      <c r="D320" s="39">
        <f t="shared" si="45"/>
        <v>137.6</v>
      </c>
      <c r="E320" s="39">
        <f>SUM(E31)</f>
        <v>137.6</v>
      </c>
      <c r="F320" s="39"/>
      <c r="G320" s="39"/>
    </row>
    <row r="321" spans="1:7" x14ac:dyDescent="0.25">
      <c r="A321" s="82"/>
      <c r="B321" s="38" t="s">
        <v>25</v>
      </c>
      <c r="C321" s="44"/>
      <c r="D321" s="39">
        <f t="shared" si="45"/>
        <v>106.6</v>
      </c>
      <c r="E321" s="39">
        <f>SUM(E32)</f>
        <v>96.6</v>
      </c>
      <c r="F321" s="39"/>
      <c r="G321" s="39">
        <f>SUM(G32)</f>
        <v>10</v>
      </c>
    </row>
    <row r="322" spans="1:7" x14ac:dyDescent="0.25">
      <c r="A322" s="82"/>
      <c r="B322" s="35" t="s">
        <v>148</v>
      </c>
      <c r="C322" s="46"/>
      <c r="D322" s="37">
        <f t="shared" si="45"/>
        <v>80.099999999999994</v>
      </c>
      <c r="E322" s="47">
        <f>SUM(E33)</f>
        <v>80.099999999999994</v>
      </c>
      <c r="F322" s="47"/>
      <c r="G322" s="47"/>
    </row>
    <row r="323" spans="1:7" x14ac:dyDescent="0.25">
      <c r="A323" s="83" t="s">
        <v>150</v>
      </c>
      <c r="B323" s="83"/>
      <c r="C323" s="41" t="s">
        <v>31</v>
      </c>
      <c r="D323" s="42">
        <f t="shared" si="45"/>
        <v>23.1</v>
      </c>
      <c r="E323" s="42">
        <f>SUM(E324+E329)</f>
        <v>10</v>
      </c>
      <c r="F323" s="43">
        <f>SUM(F324+F329)</f>
        <v>0</v>
      </c>
      <c r="G323" s="42">
        <f>SUM(G324+G329)</f>
        <v>13.1</v>
      </c>
    </row>
    <row r="324" spans="1:7" x14ac:dyDescent="0.25">
      <c r="A324" s="84"/>
      <c r="B324" s="35" t="s">
        <v>23</v>
      </c>
      <c r="C324" s="46"/>
      <c r="D324" s="47">
        <f>SUM(D325:D327)</f>
        <v>23.1</v>
      </c>
      <c r="E324" s="47">
        <f>SUM(E325:E327)</f>
        <v>10</v>
      </c>
      <c r="F324" s="47"/>
      <c r="G324" s="47">
        <f>SUM(G325:G327)</f>
        <v>13.1</v>
      </c>
    </row>
    <row r="325" spans="1:7" x14ac:dyDescent="0.25">
      <c r="A325" s="84"/>
      <c r="B325" s="38" t="s">
        <v>19</v>
      </c>
      <c r="C325" s="46"/>
      <c r="D325" s="39">
        <f t="shared" ref="D325:D326" si="47">SUM(G325+E325)</f>
        <v>13.1</v>
      </c>
      <c r="E325" s="81"/>
      <c r="F325" s="47"/>
      <c r="G325" s="81">
        <f>SUM(G35)</f>
        <v>13.1</v>
      </c>
    </row>
    <row r="326" spans="1:7" x14ac:dyDescent="0.25">
      <c r="A326" s="84"/>
      <c r="B326" s="38" t="s">
        <v>25</v>
      </c>
      <c r="C326" s="46"/>
      <c r="D326" s="39">
        <f t="shared" si="47"/>
        <v>5</v>
      </c>
      <c r="E326" s="81">
        <f>SUM(E36)</f>
        <v>5</v>
      </c>
      <c r="F326" s="47"/>
      <c r="G326" s="81"/>
    </row>
    <row r="327" spans="1:7" x14ac:dyDescent="0.25">
      <c r="A327" s="84"/>
      <c r="B327" s="38" t="s">
        <v>8</v>
      </c>
      <c r="C327" s="49"/>
      <c r="D327" s="39">
        <f>SUM(G327+E327)</f>
        <v>5</v>
      </c>
      <c r="E327" s="50">
        <f>SUM(E37)</f>
        <v>5</v>
      </c>
      <c r="F327" s="50"/>
      <c r="G327" s="50"/>
    </row>
    <row r="328" spans="1:7" x14ac:dyDescent="0.25">
      <c r="A328" s="92" t="s">
        <v>152</v>
      </c>
      <c r="B328" s="92"/>
      <c r="C328" s="92"/>
      <c r="D328" s="92"/>
      <c r="E328" s="92"/>
      <c r="F328" s="92"/>
      <c r="G328" s="92"/>
    </row>
  </sheetData>
  <mergeCells count="83">
    <mergeCell ref="A13:A14"/>
    <mergeCell ref="A15:A33"/>
    <mergeCell ref="A38:A41"/>
    <mergeCell ref="A42:A48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49:A57"/>
    <mergeCell ref="A106:A112"/>
    <mergeCell ref="A113:A119"/>
    <mergeCell ref="A126:A129"/>
    <mergeCell ref="A328:G328"/>
    <mergeCell ref="A135:A139"/>
    <mergeCell ref="A58:A64"/>
    <mergeCell ref="A130:A134"/>
    <mergeCell ref="A65:A71"/>
    <mergeCell ref="A72:A80"/>
    <mergeCell ref="A92:A100"/>
    <mergeCell ref="A81:A86"/>
    <mergeCell ref="A87:A91"/>
    <mergeCell ref="A101:A105"/>
    <mergeCell ref="A120:A125"/>
    <mergeCell ref="A182:A186"/>
    <mergeCell ref="A140:A143"/>
    <mergeCell ref="A144:A146"/>
    <mergeCell ref="A147:A151"/>
    <mergeCell ref="A152:A153"/>
    <mergeCell ref="A154:A158"/>
    <mergeCell ref="A159:A163"/>
    <mergeCell ref="A164:A168"/>
    <mergeCell ref="A169:A171"/>
    <mergeCell ref="A172:A176"/>
    <mergeCell ref="A177:A181"/>
    <mergeCell ref="A229:A230"/>
    <mergeCell ref="A187:A189"/>
    <mergeCell ref="A190:A192"/>
    <mergeCell ref="A193:A197"/>
    <mergeCell ref="A204:A206"/>
    <mergeCell ref="A207:A211"/>
    <mergeCell ref="A212:A214"/>
    <mergeCell ref="A215:A217"/>
    <mergeCell ref="A218:A220"/>
    <mergeCell ref="A221:A225"/>
    <mergeCell ref="A226:A228"/>
    <mergeCell ref="A268:A272"/>
    <mergeCell ref="A231:A233"/>
    <mergeCell ref="A234:A236"/>
    <mergeCell ref="A237:A239"/>
    <mergeCell ref="A240:A242"/>
    <mergeCell ref="A243:A245"/>
    <mergeCell ref="A246:A250"/>
    <mergeCell ref="A251:A253"/>
    <mergeCell ref="A254:A256"/>
    <mergeCell ref="A260:A264"/>
    <mergeCell ref="A265:A267"/>
    <mergeCell ref="A257:A259"/>
    <mergeCell ref="A278:A280"/>
    <mergeCell ref="A281:A282"/>
    <mergeCell ref="A283:A285"/>
    <mergeCell ref="A286:B286"/>
    <mergeCell ref="A287:B287"/>
    <mergeCell ref="A319:A322"/>
    <mergeCell ref="A323:B323"/>
    <mergeCell ref="A324:A327"/>
    <mergeCell ref="A198:A203"/>
    <mergeCell ref="A306:A311"/>
    <mergeCell ref="A312:B312"/>
    <mergeCell ref="A313:A315"/>
    <mergeCell ref="A316:B316"/>
    <mergeCell ref="A318:B318"/>
    <mergeCell ref="A288:A292"/>
    <mergeCell ref="A293:B293"/>
    <mergeCell ref="A294:A298"/>
    <mergeCell ref="A299:B299"/>
    <mergeCell ref="A300:A304"/>
    <mergeCell ref="A305:B305"/>
    <mergeCell ref="A273:A277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2019-03-28T05:52:50Z</dcterms:modified>
</cp:coreProperties>
</file>