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2018-10-31\"/>
    </mc:Choice>
  </mc:AlternateContent>
  <xr:revisionPtr revIDLastSave="0" documentId="13_ncr:1_{F7CBBCF4-D7DD-4DAD-B3BC-251486F17BE5}" xr6:coauthVersionLast="37" xr6:coauthVersionMax="37" xr10:uidLastSave="{00000000-0000-0000-0000-000000000000}"/>
  <bookViews>
    <workbookView xWindow="0" yWindow="0" windowWidth="28800" windowHeight="12435" xr2:uid="{00000000-000D-0000-FFFF-FFFF00000000}"/>
  </bookViews>
  <sheets>
    <sheet name="1 priedas (2)" sheetId="2" r:id="rId1"/>
  </sheets>
  <definedNames>
    <definedName name="_xlnm.Print_Titles" localSheetId="0">'1 priedas (2)'!$6:$6</definedName>
  </definedNames>
  <calcPr calcId="162913"/>
</workbook>
</file>

<file path=xl/calcChain.xml><?xml version="1.0" encoding="utf-8"?>
<calcChain xmlns="http://schemas.openxmlformats.org/spreadsheetml/2006/main">
  <c r="D85" i="2" l="1"/>
  <c r="D76" i="2"/>
  <c r="D75" i="2" s="1"/>
  <c r="D69" i="2"/>
  <c r="D65" i="2"/>
  <c r="D62" i="2"/>
  <c r="D59" i="2" s="1"/>
  <c r="D26" i="2"/>
  <c r="D25" i="2" s="1"/>
  <c r="D24" i="2" s="1"/>
  <c r="D21" i="2"/>
  <c r="D18" i="2"/>
  <c r="D15" i="2"/>
  <c r="D11" i="2"/>
  <c r="D10" i="2" s="1"/>
  <c r="D7" i="2" s="1"/>
  <c r="D8" i="2"/>
  <c r="D58" i="2" l="1"/>
  <c r="D20" i="2"/>
  <c r="D79" i="2" l="1"/>
  <c r="D86" i="2" s="1"/>
</calcChain>
</file>

<file path=xl/sharedStrings.xml><?xml version="1.0" encoding="utf-8"?>
<sst xmlns="http://schemas.openxmlformats.org/spreadsheetml/2006/main" count="160" uniqueCount="160">
  <si>
    <t>Mokinio krepšeliui finansuoti</t>
  </si>
  <si>
    <t>MOKESČIAI</t>
  </si>
  <si>
    <t>Pajamų pavadinimas</t>
  </si>
  <si>
    <t>Pajamų ir pelno mokesčiai</t>
  </si>
  <si>
    <t xml:space="preserve">Turto mokesčiai </t>
  </si>
  <si>
    <t xml:space="preserve"> Žemės mokestis</t>
  </si>
  <si>
    <t>Paveldimo turto mokestis</t>
  </si>
  <si>
    <t>Nekilnojamojo turto mokestis</t>
  </si>
  <si>
    <t>Prekių ir paslaugų mokesčiai</t>
  </si>
  <si>
    <t>Mokestis už aplinkos teršimą</t>
  </si>
  <si>
    <t>1.1.</t>
  </si>
  <si>
    <t>1.1.1.</t>
  </si>
  <si>
    <t>1.3.</t>
  </si>
  <si>
    <t>DOTACIJOS</t>
  </si>
  <si>
    <t xml:space="preserve">  Valstybės  rinkliavos</t>
  </si>
  <si>
    <t xml:space="preserve">  Būsto nuomos ir išperkamosios būsto nuomos mokesčių dalies kompensacijoms</t>
  </si>
  <si>
    <t xml:space="preserve">  Civilinei saugai</t>
  </si>
  <si>
    <t xml:space="preserve">  Civilinės būklės aktams registruoti </t>
  </si>
  <si>
    <t xml:space="preserve">  Dalyvauti rengiant ir vykdant mobilizaciją</t>
  </si>
  <si>
    <t xml:space="preserve">  Gyvenamosios vietos deklaravimo duomenų ir gyvenamosios vietos neturinčių asmenų apskaitos duomenims tvarkyti</t>
  </si>
  <si>
    <t xml:space="preserve">  Gyventojų registrui tvarkyti ir duomenims valstybės registrui teikti</t>
  </si>
  <si>
    <t xml:space="preserve">  Jaunimo teisių apsaugai</t>
  </si>
  <si>
    <t xml:space="preserve">  Melioracijai</t>
  </si>
  <si>
    <t xml:space="preserve">  Priešgaisrinei saugai</t>
  </si>
  <si>
    <t xml:space="preserve">  Savivaldybėms priskirtiems archyviniams dokumentams tvarkyti</t>
  </si>
  <si>
    <t xml:space="preserve">  Socialinei paramai mokiniams</t>
  </si>
  <si>
    <t xml:space="preserve">  Socialinėms paslaugoms</t>
  </si>
  <si>
    <t xml:space="preserve">  Socialinėms išmokoms ir kompensacijoms skaičiuoti ir mokėti</t>
  </si>
  <si>
    <t xml:space="preserve">  Vaikų teisių apsaugai</t>
  </si>
  <si>
    <t xml:space="preserve">  Valstybinės kalbos vartojimo ir taisyklingumo kontrolei</t>
  </si>
  <si>
    <t xml:space="preserve">  Žemės ūkio funkcijoms atlikti</t>
  </si>
  <si>
    <t>KITOS PAJAMOS</t>
  </si>
  <si>
    <t xml:space="preserve">Turto pajamos </t>
  </si>
  <si>
    <t xml:space="preserve">  Mokestis už medžiojamųjų gyvūnų išteklius</t>
  </si>
  <si>
    <t>Pajamos už prekes ir paslaugas</t>
  </si>
  <si>
    <t>4.1.1.</t>
  </si>
  <si>
    <t>Ilgalaikio materialiojo turto realizavimo pajamos</t>
  </si>
  <si>
    <t xml:space="preserve">Įmokos už išlaikymą švietimo, socialinės apsaugos ir kitose įstaigose </t>
  </si>
  <si>
    <t xml:space="preserve">Vietinės reikšmės kelių tiksliniam finansavimui </t>
  </si>
  <si>
    <t>Kito ilgalaikio materialiojo turto realizavimo pajamos</t>
  </si>
  <si>
    <t>Gyventojų pajamų mokestis</t>
  </si>
  <si>
    <t xml:space="preserve">  Neveiksnių asmenų būklės peržiūrėjimui užtikrinti</t>
  </si>
  <si>
    <t>IŠ VISO</t>
  </si>
  <si>
    <t xml:space="preserve">  Valstybės garantuojamai pirminei teisinei pagalbai teikti</t>
  </si>
  <si>
    <t xml:space="preserve">  Vietinės rinkliavos, iš jų:</t>
  </si>
  <si>
    <t xml:space="preserve">  už komunalinių atliekų surinkimą ir tvarkymą</t>
  </si>
  <si>
    <t xml:space="preserve">  Fizinių asmenų žemės mokestis</t>
  </si>
  <si>
    <t xml:space="preserve">  Juridinių asmenų žemės mokestis</t>
  </si>
  <si>
    <t>Europos Sąjungos finansinės paramos lėšos</t>
  </si>
  <si>
    <t xml:space="preserve">Dotacijos iš kitų valdžios sektoriaus subjektų  </t>
  </si>
  <si>
    <t>Valstybinėms (valstybės perduotoms savivaldybėms) funkcijoms atlikti, iš jų:</t>
  </si>
  <si>
    <t>Dividendai ir kitos pelno įmokos</t>
  </si>
  <si>
    <t>Mokesčiai už valstybinius gamtos išteklius</t>
  </si>
  <si>
    <t xml:space="preserve">  Kiti mokesčiai už valstybinius gamtos išteklius</t>
  </si>
  <si>
    <t>Biudžetinių įstaigų pajamos už prekes ir paslaugas</t>
  </si>
  <si>
    <t>Rinkliavos</t>
  </si>
  <si>
    <t>Pajamos iš baudų, konfiskuoto turto ir kitų netesybų</t>
  </si>
  <si>
    <t>Kitos neišvardintos pajamos</t>
  </si>
  <si>
    <t>MATERIALIOJO IR NEMATERIALIOJO TURTO REALIZAVIMO PAJAMOS</t>
  </si>
  <si>
    <t>Žemės realizavimo pajamos</t>
  </si>
  <si>
    <t>Fizinių asmenų nekilnojamo turto mokestis</t>
  </si>
  <si>
    <t>Juridinių asmenų nekilnojamo turto mokestis</t>
  </si>
  <si>
    <t xml:space="preserve">  Dalyvauti rengiant ir įgyvendinat darbo rinkos politikos priemones ir gyventojų užimtumą</t>
  </si>
  <si>
    <t xml:space="preserve">  Mokinių visuomenės sveikatos priežiūrai</t>
  </si>
  <si>
    <t xml:space="preserve">  Visuomenės sveikatos stiprinimui ir styebėsenai</t>
  </si>
  <si>
    <t>Pajamos už ilgalaikio ir trumpalaikio materialiojo turto nuoma</t>
  </si>
  <si>
    <t>Nuomos mokestis už valstybinę žemę ir valstybinio vidaus vandenų fondo vandens telkinius</t>
  </si>
  <si>
    <t>IŠ VISO PAJAMŲ IR DOTACIJŲ</t>
  </si>
  <si>
    <t>KITI FINANSAVIMO ŠALTINIAI</t>
  </si>
  <si>
    <t>1.</t>
  </si>
  <si>
    <t>2.</t>
  </si>
  <si>
    <t>3.</t>
  </si>
  <si>
    <t>4.</t>
  </si>
  <si>
    <t>Sveikatos apsaugos rėmimo programos nepanaudotas lėšų likutis</t>
  </si>
  <si>
    <t>Aplinkos apsaugos rėmimo programos nepanaudotas lėšų likutis</t>
  </si>
  <si>
    <t>Biudžetinių įstaigų pajamų likutis</t>
  </si>
  <si>
    <t>Savivaldybės biudžeto likutis nukreiptas išlaidoms dengti</t>
  </si>
  <si>
    <t>IŠ VISO KITI FINANSAVIMO ŠALTINIAI</t>
  </si>
  <si>
    <t>PANEVĖŽIO RAJONO SAVIVALDYBĖS 2018 METŲ BIUDŽETO 
PAJAMOS</t>
  </si>
  <si>
    <t>(tūkst. Eur)</t>
  </si>
  <si>
    <t>1.2.</t>
  </si>
  <si>
    <t>1.2.1.</t>
  </si>
  <si>
    <t>1.2.2.</t>
  </si>
  <si>
    <t>Speciali tikslinė dotacija savivaldybės, iš jų:</t>
  </si>
  <si>
    <t>Projketams vykdyti</t>
  </si>
  <si>
    <t>Dotacija iš VIPA</t>
  </si>
  <si>
    <t>Dotacija kiaulių maro įvertinimo ir sklaidos prognozavimo išlaidoms</t>
  </si>
  <si>
    <t>Valstybės lėšos pedagoginių darbuotojų skaičiaus optimizavimui</t>
  </si>
  <si>
    <t>Vyriausybės rezervo lėšos ekstremalios situacijos likvidavimui</t>
  </si>
  <si>
    <t>Valstybės lėšos kelių priežiūrai ir plėtrai</t>
  </si>
  <si>
    <t>1.3.1.</t>
  </si>
  <si>
    <t>1.2.1.1.</t>
  </si>
  <si>
    <t>1.2.1.2.</t>
  </si>
  <si>
    <t>1.2.3.</t>
  </si>
  <si>
    <t>1.2.3.1.</t>
  </si>
  <si>
    <t>1.2.3.2.</t>
  </si>
  <si>
    <t>2.1.</t>
  </si>
  <si>
    <t>2.1.1.</t>
  </si>
  <si>
    <t>2.1.2.</t>
  </si>
  <si>
    <t>2.2.</t>
  </si>
  <si>
    <t>2.2.1.</t>
  </si>
  <si>
    <t>2.2.1.1.</t>
  </si>
  <si>
    <t>2.2.1.2.</t>
  </si>
  <si>
    <t>2.2.1.3.</t>
  </si>
  <si>
    <t>2.2.1.4.</t>
  </si>
  <si>
    <t>2.2.1.5.</t>
  </si>
  <si>
    <t>2.2.1.6.</t>
  </si>
  <si>
    <t>2.2.1.7.</t>
  </si>
  <si>
    <t>2.2.1.8.</t>
  </si>
  <si>
    <t>2.2.1.9.</t>
  </si>
  <si>
    <t>2.2.1.10.</t>
  </si>
  <si>
    <t>3.1.</t>
  </si>
  <si>
    <t>3.1.1.</t>
  </si>
  <si>
    <t>3.1.2.</t>
  </si>
  <si>
    <t>3.1.3.</t>
  </si>
  <si>
    <t>3.1.3.1.</t>
  </si>
  <si>
    <t>3.1.3.2.</t>
  </si>
  <si>
    <t>3.2.</t>
  </si>
  <si>
    <t>3.2.1.</t>
  </si>
  <si>
    <t>3.2.2.</t>
  </si>
  <si>
    <t>3.2.3.</t>
  </si>
  <si>
    <t>3.3.</t>
  </si>
  <si>
    <t>3.3.1.</t>
  </si>
  <si>
    <t>3.3.2.</t>
  </si>
  <si>
    <t>3.4.</t>
  </si>
  <si>
    <t>3.5.</t>
  </si>
  <si>
    <t>4.1.</t>
  </si>
  <si>
    <t>4.1.2.</t>
  </si>
  <si>
    <t>Iš viso</t>
  </si>
  <si>
    <t>I</t>
  </si>
  <si>
    <t>II</t>
  </si>
  <si>
    <t>III</t>
  </si>
  <si>
    <t>IV</t>
  </si>
  <si>
    <t>Neformaliam vaikų švietimui</t>
  </si>
  <si>
    <t>2.2.1.1.1.</t>
  </si>
  <si>
    <t>2.2.1.1.2.</t>
  </si>
  <si>
    <t>2.2.1.1.3.</t>
  </si>
  <si>
    <t>2.2.1.1.4.</t>
  </si>
  <si>
    <t>2.2.1.1.5.</t>
  </si>
  <si>
    <t>2.2.1.1.6.</t>
  </si>
  <si>
    <t>2.2.1.1.7.</t>
  </si>
  <si>
    <t>2.2.1.1.8.</t>
  </si>
  <si>
    <t>2.2.1.1.9.</t>
  </si>
  <si>
    <t>2.2.1.1.10.</t>
  </si>
  <si>
    <t>2.2.1.1.11.</t>
  </si>
  <si>
    <t>2.2.1.1.12.</t>
  </si>
  <si>
    <t>2.2.1.1.13.</t>
  </si>
  <si>
    <t>2.2.1.1.14.</t>
  </si>
  <si>
    <t>2.2.1.1.15.</t>
  </si>
  <si>
    <t>2.2.1.1.16.</t>
  </si>
  <si>
    <t>2.2.1.1.17.</t>
  </si>
  <si>
    <t>2.2.1.1.18.</t>
  </si>
  <si>
    <t>2.2.1.1.19.</t>
  </si>
  <si>
    <t>2.2.1.1.20.</t>
  </si>
  <si>
    <t>2.2.1.1.21.</t>
  </si>
  <si>
    <t>2.2.1.1.22.</t>
  </si>
  <si>
    <t>Švietimo įstaigų sporto aikštynų atnaujinimo programai</t>
  </si>
  <si>
    <t>Valstybės investicijų programai (VIP)</t>
  </si>
  <si>
    <t xml:space="preserve">  Duomenims suteiktos valstybės pagalbos registrui teikti</t>
  </si>
  <si>
    <t xml:space="preserve">                                                                                                   PATVIRTINTA
                                                                                                   Panevėžio rajono savivaldybės tarybos
                                                                                                   2018-10-31 sprendimu Nr. T-
  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</si>
</sst>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charset val="186"/>
    </font>
    <font>
      <b/>
      <sz val="12"/>
      <name val="Times New Roman"/>
      <family val="1"/>
      <charset val="186"/>
    </font>
    <font>
      <sz val="8"/>
      <name val="Arial"/>
      <charset val="186"/>
    </font>
    <font>
      <sz val="8"/>
      <color indexed="10"/>
      <name val="Arial"/>
      <charset val="186"/>
    </font>
    <font>
      <b/>
      <sz val="8"/>
      <color indexed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/>
    <xf numFmtId="0" fontId="3" fillId="0" borderId="0" xfId="0" applyFont="1" applyAlignment="1"/>
    <xf numFmtId="49" fontId="5" fillId="0" borderId="2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justify" wrapText="1"/>
    </xf>
    <xf numFmtId="49" fontId="6" fillId="0" borderId="2" xfId="0" applyNumberFormat="1" applyFont="1" applyBorder="1" applyAlignment="1">
      <alignment horizontal="left" wrapText="1"/>
    </xf>
    <xf numFmtId="0" fontId="6" fillId="0" borderId="3" xfId="0" applyFont="1" applyBorder="1" applyAlignment="1">
      <alignment horizontal="justify" wrapText="1"/>
    </xf>
    <xf numFmtId="49" fontId="5" fillId="0" borderId="2" xfId="0" applyNumberFormat="1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justify" vertical="top" wrapText="1"/>
    </xf>
    <xf numFmtId="49" fontId="5" fillId="2" borderId="2" xfId="0" applyNumberFormat="1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justify" wrapText="1"/>
    </xf>
    <xf numFmtId="0" fontId="5" fillId="0" borderId="2" xfId="0" applyFont="1" applyBorder="1" applyAlignment="1">
      <alignment horizontal="justify" wrapText="1"/>
    </xf>
    <xf numFmtId="49" fontId="6" fillId="2" borderId="2" xfId="0" applyNumberFormat="1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justify" wrapText="1"/>
    </xf>
    <xf numFmtId="0" fontId="6" fillId="0" borderId="2" xfId="0" applyFont="1" applyBorder="1" applyAlignment="1">
      <alignment horizontal="justify" wrapText="1"/>
    </xf>
    <xf numFmtId="0" fontId="2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left" wrapText="1"/>
    </xf>
    <xf numFmtId="0" fontId="8" fillId="0" borderId="3" xfId="0" applyFont="1" applyBorder="1" applyAlignment="1">
      <alignment horizontal="justify" wrapText="1"/>
    </xf>
    <xf numFmtId="49" fontId="8" fillId="2" borderId="2" xfId="0" applyNumberFormat="1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justify" wrapText="1"/>
    </xf>
    <xf numFmtId="0" fontId="6" fillId="0" borderId="2" xfId="0" applyFont="1" applyBorder="1" applyAlignment="1">
      <alignment horizontal="left"/>
    </xf>
    <xf numFmtId="0" fontId="6" fillId="0" borderId="2" xfId="0" applyFont="1" applyBorder="1"/>
    <xf numFmtId="164" fontId="6" fillId="0" borderId="2" xfId="0" applyNumberFormat="1" applyFont="1" applyFill="1" applyBorder="1"/>
    <xf numFmtId="0" fontId="6" fillId="0" borderId="7" xfId="0" applyFont="1" applyBorder="1" applyAlignment="1">
      <alignment horizontal="left"/>
    </xf>
    <xf numFmtId="0" fontId="5" fillId="0" borderId="8" xfId="0" applyFont="1" applyBorder="1"/>
    <xf numFmtId="164" fontId="5" fillId="0" borderId="9" xfId="0" applyNumberFormat="1" applyFont="1" applyBorder="1"/>
    <xf numFmtId="0" fontId="8" fillId="0" borderId="8" xfId="0" applyFont="1" applyBorder="1"/>
    <xf numFmtId="0" fontId="6" fillId="0" borderId="5" xfId="0" applyFont="1" applyBorder="1" applyAlignment="1">
      <alignment horizontal="left"/>
    </xf>
    <xf numFmtId="0" fontId="6" fillId="0" borderId="2" xfId="0" applyFont="1" applyFill="1" applyBorder="1"/>
    <xf numFmtId="164" fontId="6" fillId="0" borderId="5" xfId="0" applyNumberFormat="1" applyFont="1" applyBorder="1"/>
    <xf numFmtId="164" fontId="6" fillId="0" borderId="2" xfId="0" applyNumberFormat="1" applyFont="1" applyBorder="1"/>
    <xf numFmtId="0" fontId="6" fillId="0" borderId="6" xfId="0" applyFont="1" applyBorder="1" applyAlignment="1">
      <alignment horizontal="left"/>
    </xf>
    <xf numFmtId="0" fontId="6" fillId="0" borderId="6" xfId="0" applyFont="1" applyBorder="1"/>
    <xf numFmtId="164" fontId="8" fillId="0" borderId="9" xfId="0" applyNumberFormat="1" applyFont="1" applyBorder="1"/>
    <xf numFmtId="0" fontId="5" fillId="0" borderId="7" xfId="0" applyFont="1" applyBorder="1" applyAlignment="1">
      <alignment horizontal="left"/>
    </xf>
    <xf numFmtId="164" fontId="5" fillId="0" borderId="9" xfId="0" applyNumberFormat="1" applyFont="1" applyFill="1" applyBorder="1"/>
    <xf numFmtId="49" fontId="5" fillId="3" borderId="2" xfId="0" applyNumberFormat="1" applyFont="1" applyFill="1" applyBorder="1" applyAlignment="1">
      <alignment horizontal="left" wrapText="1"/>
    </xf>
    <xf numFmtId="0" fontId="7" fillId="0" borderId="0" xfId="0" applyFont="1" applyAlignment="1">
      <alignment horizontal="right"/>
    </xf>
    <xf numFmtId="164" fontId="5" fillId="3" borderId="2" xfId="0" applyNumberFormat="1" applyFont="1" applyFill="1" applyBorder="1"/>
    <xf numFmtId="164" fontId="5" fillId="0" borderId="2" xfId="0" applyNumberFormat="1" applyFont="1" applyBorder="1"/>
    <xf numFmtId="164" fontId="9" fillId="0" borderId="2" xfId="0" applyNumberFormat="1" applyFont="1" applyBorder="1"/>
    <xf numFmtId="164" fontId="8" fillId="0" borderId="2" xfId="0" applyNumberFormat="1" applyFont="1" applyBorder="1"/>
    <xf numFmtId="0" fontId="8" fillId="0" borderId="2" xfId="0" applyFont="1" applyBorder="1"/>
    <xf numFmtId="164" fontId="8" fillId="2" borderId="2" xfId="0" applyNumberFormat="1" applyFont="1" applyFill="1" applyBorder="1"/>
    <xf numFmtId="164" fontId="5" fillId="2" borderId="2" xfId="0" applyNumberFormat="1" applyFont="1" applyFill="1" applyBorder="1"/>
    <xf numFmtId="164" fontId="6" fillId="2" borderId="2" xfId="0" applyNumberFormat="1" applyFont="1" applyFill="1" applyBorder="1"/>
    <xf numFmtId="0" fontId="6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justify" wrapText="1"/>
    </xf>
    <xf numFmtId="0" fontId="5" fillId="3" borderId="2" xfId="0" applyFont="1" applyFill="1" applyBorder="1" applyAlignment="1">
      <alignment horizontal="justify" wrapText="1"/>
    </xf>
    <xf numFmtId="49" fontId="6" fillId="0" borderId="2" xfId="0" applyNumberFormat="1" applyFont="1" applyBorder="1" applyAlignment="1">
      <alignment horizontal="right" wrapText="1"/>
    </xf>
    <xf numFmtId="0" fontId="0" fillId="0" borderId="10" xfId="0" applyBorder="1"/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88"/>
  <sheetViews>
    <sheetView tabSelected="1" topLeftCell="A49" zoomScaleNormal="100" workbookViewId="0">
      <selection activeCell="D85" sqref="D85"/>
    </sheetView>
  </sheetViews>
  <sheetFormatPr defaultRowHeight="12.75" x14ac:dyDescent="0.2"/>
  <cols>
    <col min="1" max="1" width="1.5703125" customWidth="1"/>
    <col min="2" max="2" width="8.5703125" style="1" customWidth="1"/>
    <col min="3" max="3" width="66.42578125" customWidth="1"/>
    <col min="4" max="4" width="11.28515625" customWidth="1"/>
    <col min="5" max="5" width="10" customWidth="1"/>
    <col min="6" max="6" width="11.28515625" customWidth="1"/>
    <col min="7" max="7" width="21.5703125" customWidth="1"/>
  </cols>
  <sheetData>
    <row r="1" spans="2:8" ht="55.5" customHeight="1" x14ac:dyDescent="0.2">
      <c r="C1" s="61" t="s">
        <v>159</v>
      </c>
      <c r="D1" s="61"/>
      <c r="E1" s="3"/>
    </row>
    <row r="2" spans="2:8" x14ac:dyDescent="0.2">
      <c r="D2" s="3"/>
      <c r="E2" s="4"/>
    </row>
    <row r="3" spans="2:8" ht="32.25" customHeight="1" x14ac:dyDescent="0.2">
      <c r="B3" s="62" t="s">
        <v>78</v>
      </c>
      <c r="C3" s="63"/>
      <c r="D3" s="63"/>
    </row>
    <row r="4" spans="2:8" ht="3" customHeight="1" x14ac:dyDescent="0.25">
      <c r="C4" s="2"/>
      <c r="D4" s="1"/>
    </row>
    <row r="5" spans="2:8" ht="18" customHeight="1" x14ac:dyDescent="0.2">
      <c r="D5" s="45" t="s">
        <v>79</v>
      </c>
    </row>
    <row r="6" spans="2:8" ht="15.75" customHeight="1" x14ac:dyDescent="0.2">
      <c r="B6" s="54"/>
      <c r="C6" s="59" t="s">
        <v>2</v>
      </c>
      <c r="D6" s="60" t="s">
        <v>128</v>
      </c>
      <c r="E6" s="5"/>
      <c r="F6" s="5"/>
      <c r="G6" s="5"/>
      <c r="H6" s="5"/>
    </row>
    <row r="7" spans="2:8" x14ac:dyDescent="0.2">
      <c r="B7" s="44" t="s">
        <v>69</v>
      </c>
      <c r="C7" s="55" t="s">
        <v>1</v>
      </c>
      <c r="D7" s="46">
        <f>D8+D10+D18</f>
        <v>18807</v>
      </c>
      <c r="E7" s="6"/>
      <c r="F7" s="5"/>
      <c r="G7" s="5"/>
      <c r="H7" s="5"/>
    </row>
    <row r="8" spans="2:8" x14ac:dyDescent="0.2">
      <c r="B8" s="10" t="s">
        <v>10</v>
      </c>
      <c r="C8" s="11" t="s">
        <v>3</v>
      </c>
      <c r="D8" s="47">
        <f>D9</f>
        <v>18032</v>
      </c>
      <c r="E8" s="6"/>
      <c r="F8" s="5"/>
      <c r="G8" s="5"/>
      <c r="H8" s="5"/>
    </row>
    <row r="9" spans="2:8" x14ac:dyDescent="0.2">
      <c r="B9" s="12" t="s">
        <v>11</v>
      </c>
      <c r="C9" s="13" t="s">
        <v>40</v>
      </c>
      <c r="D9" s="38">
        <v>18032</v>
      </c>
      <c r="E9" s="23"/>
      <c r="F9" s="5"/>
      <c r="G9" s="5"/>
      <c r="H9" s="5"/>
    </row>
    <row r="10" spans="2:8" x14ac:dyDescent="0.2">
      <c r="B10" s="14" t="s">
        <v>80</v>
      </c>
      <c r="C10" s="11" t="s">
        <v>4</v>
      </c>
      <c r="D10" s="47">
        <f>D11+D14+D15</f>
        <v>729</v>
      </c>
      <c r="E10" s="5"/>
      <c r="F10" s="5"/>
      <c r="G10" s="5"/>
      <c r="H10" s="5"/>
    </row>
    <row r="11" spans="2:8" x14ac:dyDescent="0.2">
      <c r="B11" s="12" t="s">
        <v>81</v>
      </c>
      <c r="C11" s="13" t="s">
        <v>5</v>
      </c>
      <c r="D11" s="48">
        <f>SUM(D12:D13)</f>
        <v>540</v>
      </c>
      <c r="E11" s="5"/>
      <c r="F11" s="5"/>
      <c r="G11" s="5"/>
      <c r="H11" s="5"/>
    </row>
    <row r="12" spans="2:8" x14ac:dyDescent="0.2">
      <c r="B12" s="15" t="s">
        <v>91</v>
      </c>
      <c r="C12" s="16" t="s">
        <v>46</v>
      </c>
      <c r="D12" s="48">
        <v>510</v>
      </c>
      <c r="E12" s="5"/>
      <c r="F12" s="5"/>
      <c r="G12" s="5"/>
      <c r="H12" s="5"/>
    </row>
    <row r="13" spans="2:8" x14ac:dyDescent="0.2">
      <c r="B13" s="15" t="s">
        <v>92</v>
      </c>
      <c r="C13" s="13" t="s">
        <v>47</v>
      </c>
      <c r="D13" s="48">
        <v>30</v>
      </c>
      <c r="E13" s="5"/>
      <c r="F13" s="5"/>
      <c r="G13" s="5"/>
      <c r="H13" s="5"/>
    </row>
    <row r="14" spans="2:8" x14ac:dyDescent="0.2">
      <c r="B14" s="12" t="s">
        <v>82</v>
      </c>
      <c r="C14" s="13" t="s">
        <v>6</v>
      </c>
      <c r="D14" s="38">
        <v>9</v>
      </c>
      <c r="E14" s="5"/>
      <c r="F14" s="5"/>
      <c r="G14" s="5"/>
      <c r="H14" s="5"/>
    </row>
    <row r="15" spans="2:8" x14ac:dyDescent="0.2">
      <c r="B15" s="12" t="s">
        <v>93</v>
      </c>
      <c r="C15" s="13" t="s">
        <v>7</v>
      </c>
      <c r="D15" s="38">
        <f>SUM(D16:D17)</f>
        <v>180</v>
      </c>
      <c r="E15" s="5"/>
      <c r="F15" s="5"/>
      <c r="G15" s="5"/>
      <c r="H15" s="5"/>
    </row>
    <row r="16" spans="2:8" x14ac:dyDescent="0.2">
      <c r="B16" s="12" t="s">
        <v>94</v>
      </c>
      <c r="C16" s="13" t="s">
        <v>60</v>
      </c>
      <c r="D16" s="38">
        <v>5</v>
      </c>
      <c r="E16" s="5"/>
      <c r="F16" s="5"/>
      <c r="G16" s="5"/>
      <c r="H16" s="5"/>
    </row>
    <row r="17" spans="2:8" x14ac:dyDescent="0.2">
      <c r="B17" s="12" t="s">
        <v>95</v>
      </c>
      <c r="C17" s="13" t="s">
        <v>61</v>
      </c>
      <c r="D17" s="38">
        <v>175</v>
      </c>
      <c r="E17" s="5"/>
      <c r="F17" s="5"/>
      <c r="G17" s="5"/>
      <c r="H17" s="5"/>
    </row>
    <row r="18" spans="2:8" x14ac:dyDescent="0.2">
      <c r="B18" s="10" t="s">
        <v>12</v>
      </c>
      <c r="C18" s="11" t="s">
        <v>8</v>
      </c>
      <c r="D18" s="47">
        <f>D19</f>
        <v>46</v>
      </c>
      <c r="E18" s="5"/>
      <c r="F18" s="5"/>
      <c r="G18" s="5"/>
      <c r="H18" s="5"/>
    </row>
    <row r="19" spans="2:8" ht="13.5" customHeight="1" x14ac:dyDescent="0.2">
      <c r="B19" s="12" t="s">
        <v>90</v>
      </c>
      <c r="C19" s="13" t="s">
        <v>9</v>
      </c>
      <c r="D19" s="38">
        <v>46</v>
      </c>
      <c r="E19" s="5"/>
      <c r="F19" s="5"/>
      <c r="G19" s="5"/>
      <c r="H19" s="5"/>
    </row>
    <row r="20" spans="2:8" x14ac:dyDescent="0.2">
      <c r="B20" s="44" t="s">
        <v>70</v>
      </c>
      <c r="C20" s="55" t="s">
        <v>13</v>
      </c>
      <c r="D20" s="46">
        <f>SUM(D21+D24)</f>
        <v>17550.400000000001</v>
      </c>
      <c r="E20" s="5"/>
      <c r="F20" s="5"/>
      <c r="G20" s="5"/>
      <c r="H20" s="5"/>
    </row>
    <row r="21" spans="2:8" x14ac:dyDescent="0.2">
      <c r="B21" s="10" t="s">
        <v>96</v>
      </c>
      <c r="C21" s="11" t="s">
        <v>48</v>
      </c>
      <c r="D21" s="47">
        <f>SUM(SUM(D22:D23))</f>
        <v>5361.4</v>
      </c>
      <c r="E21" s="5"/>
      <c r="F21" s="5"/>
      <c r="G21" s="5"/>
      <c r="H21" s="5"/>
    </row>
    <row r="22" spans="2:8" x14ac:dyDescent="0.2">
      <c r="B22" s="12" t="s">
        <v>97</v>
      </c>
      <c r="C22" s="13" t="s">
        <v>133</v>
      </c>
      <c r="D22" s="38">
        <v>100.7</v>
      </c>
      <c r="E22" s="5"/>
      <c r="F22" s="5"/>
      <c r="G22" s="5"/>
      <c r="H22" s="5"/>
    </row>
    <row r="23" spans="2:8" x14ac:dyDescent="0.2">
      <c r="B23" s="12" t="s">
        <v>98</v>
      </c>
      <c r="C23" s="13" t="s">
        <v>84</v>
      </c>
      <c r="D23" s="38">
        <v>5260.7</v>
      </c>
      <c r="E23" s="5"/>
      <c r="F23" s="5"/>
      <c r="G23" s="5"/>
      <c r="H23" s="5"/>
    </row>
    <row r="24" spans="2:8" x14ac:dyDescent="0.2">
      <c r="B24" s="10" t="s">
        <v>99</v>
      </c>
      <c r="C24" s="11" t="s">
        <v>49</v>
      </c>
      <c r="D24" s="47">
        <f>SUM(SUM(D25))</f>
        <v>12189.000000000002</v>
      </c>
      <c r="E24" s="8"/>
      <c r="F24" s="9"/>
      <c r="G24" s="9"/>
      <c r="H24" s="9"/>
    </row>
    <row r="25" spans="2:8" ht="14.25" customHeight="1" x14ac:dyDescent="0.2">
      <c r="B25" s="12" t="s">
        <v>100</v>
      </c>
      <c r="C25" s="13" t="s">
        <v>83</v>
      </c>
      <c r="D25" s="38">
        <f>D26+D49+D50+D51+D52+D53+D54+D55+D56+D57</f>
        <v>12189.000000000002</v>
      </c>
      <c r="E25" s="6"/>
      <c r="F25" s="5"/>
      <c r="G25" s="5"/>
      <c r="H25" s="5"/>
    </row>
    <row r="26" spans="2:8" x14ac:dyDescent="0.2">
      <c r="B26" s="24" t="s">
        <v>101</v>
      </c>
      <c r="C26" s="25" t="s">
        <v>50</v>
      </c>
      <c r="D26" s="49">
        <f>D27+D28+D29+D30+D31+D32+D33+D34+D35+D36+D37+D38+D39+D40+D41+D42+D43+D44+D45+D47+D48+D46</f>
        <v>3136.2999999999997</v>
      </c>
      <c r="E26" s="6"/>
      <c r="F26" s="5"/>
      <c r="G26" s="5"/>
      <c r="H26" s="5"/>
    </row>
    <row r="27" spans="2:8" x14ac:dyDescent="0.2">
      <c r="B27" s="57" t="s">
        <v>134</v>
      </c>
      <c r="C27" s="13" t="s">
        <v>15</v>
      </c>
      <c r="D27" s="29">
        <v>0.3</v>
      </c>
      <c r="E27" s="5"/>
      <c r="F27" s="5"/>
      <c r="G27" s="5"/>
      <c r="H27" s="5"/>
    </row>
    <row r="28" spans="2:8" x14ac:dyDescent="0.2">
      <c r="B28" s="57" t="s">
        <v>135</v>
      </c>
      <c r="C28" s="13" t="s">
        <v>16</v>
      </c>
      <c r="D28" s="29">
        <v>13.7</v>
      </c>
      <c r="E28" s="64"/>
      <c r="F28" s="65"/>
      <c r="G28" s="5"/>
      <c r="H28" s="5"/>
    </row>
    <row r="29" spans="2:8" x14ac:dyDescent="0.2">
      <c r="B29" s="57" t="s">
        <v>136</v>
      </c>
      <c r="C29" s="13" t="s">
        <v>17</v>
      </c>
      <c r="D29" s="29">
        <v>24.4</v>
      </c>
      <c r="E29" s="5"/>
      <c r="F29" s="5"/>
      <c r="G29" s="5"/>
      <c r="H29" s="5"/>
    </row>
    <row r="30" spans="2:8" x14ac:dyDescent="0.2">
      <c r="B30" s="57" t="s">
        <v>137</v>
      </c>
      <c r="C30" s="13" t="s">
        <v>62</v>
      </c>
      <c r="D30" s="38">
        <v>110.8</v>
      </c>
      <c r="E30" s="6"/>
      <c r="F30" s="5"/>
      <c r="G30" s="5"/>
      <c r="H30" s="5"/>
    </row>
    <row r="31" spans="2:8" x14ac:dyDescent="0.2">
      <c r="B31" s="57" t="s">
        <v>138</v>
      </c>
      <c r="C31" s="13" t="s">
        <v>18</v>
      </c>
      <c r="D31" s="29">
        <v>7.1</v>
      </c>
      <c r="E31" s="6"/>
      <c r="F31" s="5"/>
      <c r="G31" s="5"/>
      <c r="H31" s="5"/>
    </row>
    <row r="32" spans="2:8" x14ac:dyDescent="0.2">
      <c r="B32" s="57" t="s">
        <v>139</v>
      </c>
      <c r="C32" s="13" t="s">
        <v>158</v>
      </c>
      <c r="D32" s="29">
        <v>0.6</v>
      </c>
      <c r="E32" s="5"/>
      <c r="F32" s="5"/>
      <c r="G32" s="5"/>
      <c r="H32" s="5"/>
    </row>
    <row r="33" spans="2:8" ht="24" x14ac:dyDescent="0.2">
      <c r="B33" s="57" t="s">
        <v>140</v>
      </c>
      <c r="C33" s="13" t="s">
        <v>19</v>
      </c>
      <c r="D33" s="38">
        <v>11</v>
      </c>
      <c r="E33" s="5"/>
      <c r="F33" s="5"/>
      <c r="G33" s="5"/>
      <c r="H33" s="5"/>
    </row>
    <row r="34" spans="2:8" x14ac:dyDescent="0.2">
      <c r="B34" s="57" t="s">
        <v>141</v>
      </c>
      <c r="C34" s="13" t="s">
        <v>20</v>
      </c>
      <c r="D34" s="29">
        <v>0.6</v>
      </c>
      <c r="E34" s="5"/>
      <c r="F34" s="5"/>
      <c r="G34" s="5"/>
      <c r="H34" s="5"/>
    </row>
    <row r="35" spans="2:8" x14ac:dyDescent="0.2">
      <c r="B35" s="57" t="s">
        <v>142</v>
      </c>
      <c r="C35" s="13" t="s">
        <v>21</v>
      </c>
      <c r="D35" s="38">
        <v>14.3</v>
      </c>
      <c r="E35" s="5"/>
      <c r="F35" s="5"/>
      <c r="G35" s="5"/>
      <c r="H35" s="5"/>
    </row>
    <row r="36" spans="2:8" x14ac:dyDescent="0.2">
      <c r="B36" s="57" t="s">
        <v>143</v>
      </c>
      <c r="C36" s="13" t="s">
        <v>22</v>
      </c>
      <c r="D36" s="38">
        <v>451</v>
      </c>
      <c r="E36" s="5"/>
      <c r="F36" s="5"/>
      <c r="G36" s="5"/>
      <c r="H36" s="5"/>
    </row>
    <row r="37" spans="2:8" x14ac:dyDescent="0.2">
      <c r="B37" s="57" t="s">
        <v>144</v>
      </c>
      <c r="C37" s="13" t="s">
        <v>41</v>
      </c>
      <c r="D37" s="38">
        <v>2.6</v>
      </c>
      <c r="E37" s="5"/>
      <c r="F37" s="5"/>
      <c r="G37" s="5"/>
      <c r="H37" s="5"/>
    </row>
    <row r="38" spans="2:8" x14ac:dyDescent="0.2">
      <c r="B38" s="57" t="s">
        <v>145</v>
      </c>
      <c r="C38" s="13" t="s">
        <v>23</v>
      </c>
      <c r="D38" s="29">
        <v>665.9</v>
      </c>
      <c r="E38" s="5"/>
      <c r="F38" s="5"/>
      <c r="G38" s="5"/>
      <c r="H38" s="5"/>
    </row>
    <row r="39" spans="2:8" ht="12" customHeight="1" x14ac:dyDescent="0.2">
      <c r="B39" s="57" t="s">
        <v>146</v>
      </c>
      <c r="C39" s="13" t="s">
        <v>24</v>
      </c>
      <c r="D39" s="38">
        <v>24</v>
      </c>
      <c r="E39" s="5"/>
      <c r="F39" s="5"/>
      <c r="G39" s="5"/>
      <c r="H39" s="5"/>
    </row>
    <row r="40" spans="2:8" x14ac:dyDescent="0.2">
      <c r="B40" s="57" t="s">
        <v>147</v>
      </c>
      <c r="C40" s="13" t="s">
        <v>25</v>
      </c>
      <c r="D40" s="29">
        <v>344.6</v>
      </c>
      <c r="E40" s="5"/>
      <c r="F40" s="5"/>
      <c r="G40" s="5"/>
      <c r="H40" s="5"/>
    </row>
    <row r="41" spans="2:8" x14ac:dyDescent="0.2">
      <c r="B41" s="57" t="s">
        <v>148</v>
      </c>
      <c r="C41" s="13" t="s">
        <v>26</v>
      </c>
      <c r="D41" s="38">
        <v>788</v>
      </c>
      <c r="E41" s="5"/>
      <c r="F41" s="5"/>
      <c r="G41" s="5"/>
      <c r="H41" s="5"/>
    </row>
    <row r="42" spans="2:8" x14ac:dyDescent="0.2">
      <c r="B42" s="57" t="s">
        <v>149</v>
      </c>
      <c r="C42" s="13" t="s">
        <v>27</v>
      </c>
      <c r="D42" s="38">
        <v>211.1</v>
      </c>
      <c r="E42" s="5"/>
      <c r="F42" s="5"/>
      <c r="G42" s="5"/>
      <c r="H42" s="5"/>
    </row>
    <row r="43" spans="2:8" x14ac:dyDescent="0.2">
      <c r="B43" s="57" t="s">
        <v>150</v>
      </c>
      <c r="C43" s="13" t="s">
        <v>28</v>
      </c>
      <c r="D43" s="29">
        <v>57.5</v>
      </c>
      <c r="E43" s="5"/>
      <c r="F43" s="5"/>
      <c r="G43" s="5"/>
      <c r="H43" s="5"/>
    </row>
    <row r="44" spans="2:8" x14ac:dyDescent="0.2">
      <c r="B44" s="57" t="s">
        <v>151</v>
      </c>
      <c r="C44" s="13" t="s">
        <v>43</v>
      </c>
      <c r="D44" s="38">
        <v>9.6999999999999993</v>
      </c>
      <c r="E44" s="5"/>
      <c r="F44" s="5"/>
      <c r="G44" s="5"/>
      <c r="H44" s="5"/>
    </row>
    <row r="45" spans="2:8" x14ac:dyDescent="0.2">
      <c r="B45" s="57" t="s">
        <v>152</v>
      </c>
      <c r="C45" s="13" t="s">
        <v>29</v>
      </c>
      <c r="D45" s="38">
        <v>8.1</v>
      </c>
      <c r="E45" s="5"/>
      <c r="F45" s="5"/>
      <c r="G45" s="5"/>
      <c r="H45" s="5"/>
    </row>
    <row r="46" spans="2:8" x14ac:dyDescent="0.2">
      <c r="B46" s="57" t="s">
        <v>153</v>
      </c>
      <c r="C46" s="13" t="s">
        <v>63</v>
      </c>
      <c r="D46" s="38">
        <v>100</v>
      </c>
      <c r="E46" s="5"/>
      <c r="F46" s="5"/>
      <c r="G46" s="5"/>
      <c r="H46" s="5"/>
    </row>
    <row r="47" spans="2:8" x14ac:dyDescent="0.2">
      <c r="B47" s="57" t="s">
        <v>154</v>
      </c>
      <c r="C47" s="13" t="s">
        <v>64</v>
      </c>
      <c r="D47" s="29">
        <v>58.2</v>
      </c>
      <c r="E47" s="5"/>
      <c r="F47" s="5"/>
      <c r="G47" s="5"/>
      <c r="H47" s="5"/>
    </row>
    <row r="48" spans="2:8" x14ac:dyDescent="0.2">
      <c r="B48" s="57" t="s">
        <v>155</v>
      </c>
      <c r="C48" s="13" t="s">
        <v>30</v>
      </c>
      <c r="D48" s="29">
        <v>232.8</v>
      </c>
      <c r="E48" s="5"/>
      <c r="F48" s="5"/>
      <c r="G48" s="5"/>
      <c r="H48" s="5"/>
    </row>
    <row r="49" spans="2:8" x14ac:dyDescent="0.2">
      <c r="B49" s="24" t="s">
        <v>102</v>
      </c>
      <c r="C49" s="25" t="s">
        <v>0</v>
      </c>
      <c r="D49" s="49">
        <v>6461.2</v>
      </c>
      <c r="E49" s="5"/>
      <c r="F49" s="5"/>
      <c r="G49" s="5"/>
      <c r="H49" s="5"/>
    </row>
    <row r="50" spans="2:8" x14ac:dyDescent="0.2">
      <c r="B50" s="24" t="s">
        <v>103</v>
      </c>
      <c r="C50" s="25" t="s">
        <v>156</v>
      </c>
      <c r="D50" s="49">
        <v>198</v>
      </c>
      <c r="E50" s="5"/>
      <c r="F50" s="5"/>
      <c r="G50" s="5"/>
      <c r="H50" s="5"/>
    </row>
    <row r="51" spans="2:8" x14ac:dyDescent="0.2">
      <c r="B51" s="24" t="s">
        <v>104</v>
      </c>
      <c r="C51" s="25" t="s">
        <v>157</v>
      </c>
      <c r="D51" s="49">
        <v>100</v>
      </c>
      <c r="E51" s="5"/>
      <c r="F51" s="5"/>
      <c r="G51" s="5"/>
      <c r="H51" s="5"/>
    </row>
    <row r="52" spans="2:8" x14ac:dyDescent="0.2">
      <c r="B52" s="24" t="s">
        <v>105</v>
      </c>
      <c r="C52" s="25" t="s">
        <v>85</v>
      </c>
      <c r="D52" s="50">
        <v>418.7</v>
      </c>
      <c r="E52" s="5"/>
      <c r="F52" s="5"/>
      <c r="G52" s="5"/>
      <c r="H52" s="5"/>
    </row>
    <row r="53" spans="2:8" ht="15" customHeight="1" x14ac:dyDescent="0.2">
      <c r="B53" s="24" t="s">
        <v>106</v>
      </c>
      <c r="C53" s="25" t="s">
        <v>86</v>
      </c>
      <c r="D53" s="49">
        <v>3.7</v>
      </c>
      <c r="E53" s="6"/>
      <c r="F53" s="5"/>
      <c r="G53" s="5"/>
      <c r="H53" s="5"/>
    </row>
    <row r="54" spans="2:8" ht="14.25" customHeight="1" x14ac:dyDescent="0.2">
      <c r="B54" s="26" t="s">
        <v>107</v>
      </c>
      <c r="C54" s="27" t="s">
        <v>87</v>
      </c>
      <c r="D54" s="51">
        <v>14.4</v>
      </c>
      <c r="E54" s="6"/>
      <c r="F54" s="5"/>
      <c r="G54" s="5"/>
      <c r="H54" s="5"/>
    </row>
    <row r="55" spans="2:8" ht="14.25" customHeight="1" x14ac:dyDescent="0.2">
      <c r="B55" s="26" t="s">
        <v>108</v>
      </c>
      <c r="C55" s="25" t="s">
        <v>88</v>
      </c>
      <c r="D55" s="51">
        <v>19.600000000000001</v>
      </c>
      <c r="E55" s="6"/>
      <c r="F55" s="5"/>
      <c r="G55" s="5"/>
      <c r="H55" s="5"/>
    </row>
    <row r="56" spans="2:8" ht="14.25" customHeight="1" x14ac:dyDescent="0.2">
      <c r="B56" s="26" t="s">
        <v>109</v>
      </c>
      <c r="C56" s="25" t="s">
        <v>89</v>
      </c>
      <c r="D56" s="51">
        <v>1472.4</v>
      </c>
      <c r="E56" s="6"/>
      <c r="F56" s="5"/>
      <c r="G56" s="5"/>
      <c r="H56" s="5"/>
    </row>
    <row r="57" spans="2:8" ht="14.25" customHeight="1" x14ac:dyDescent="0.2">
      <c r="B57" s="26" t="s">
        <v>110</v>
      </c>
      <c r="C57" s="25" t="s">
        <v>38</v>
      </c>
      <c r="D57" s="51">
        <v>364.7</v>
      </c>
      <c r="E57" s="6"/>
      <c r="F57" s="5"/>
      <c r="G57" s="5"/>
      <c r="H57" s="5"/>
    </row>
    <row r="58" spans="2:8" x14ac:dyDescent="0.2">
      <c r="B58" s="44" t="s">
        <v>71</v>
      </c>
      <c r="C58" s="55" t="s">
        <v>31</v>
      </c>
      <c r="D58" s="46">
        <f>D59+D65+D69+D73+D74</f>
        <v>1467.6</v>
      </c>
      <c r="E58" s="6"/>
      <c r="F58" s="5"/>
      <c r="G58" s="5"/>
      <c r="H58" s="5"/>
    </row>
    <row r="59" spans="2:8" ht="14.25" customHeight="1" x14ac:dyDescent="0.2">
      <c r="B59" s="17" t="s">
        <v>111</v>
      </c>
      <c r="C59" s="18" t="s">
        <v>32</v>
      </c>
      <c r="D59" s="52">
        <f>D60+D61+D62</f>
        <v>144</v>
      </c>
      <c r="E59" s="6"/>
      <c r="F59" s="5"/>
      <c r="G59" s="5"/>
      <c r="H59" s="5"/>
    </row>
    <row r="60" spans="2:8" ht="14.25" customHeight="1" x14ac:dyDescent="0.2">
      <c r="B60" s="20" t="s">
        <v>112</v>
      </c>
      <c r="C60" s="21" t="s">
        <v>51</v>
      </c>
      <c r="D60" s="53">
        <v>0</v>
      </c>
      <c r="E60" s="6"/>
      <c r="F60" s="5"/>
      <c r="G60" s="5"/>
      <c r="H60" s="5"/>
    </row>
    <row r="61" spans="2:8" x14ac:dyDescent="0.2">
      <c r="B61" s="20" t="s">
        <v>113</v>
      </c>
      <c r="C61" s="21" t="s">
        <v>66</v>
      </c>
      <c r="D61" s="53">
        <v>62</v>
      </c>
      <c r="E61" s="6"/>
      <c r="F61" s="5"/>
      <c r="G61" s="5"/>
      <c r="H61" s="5"/>
    </row>
    <row r="62" spans="2:8" x14ac:dyDescent="0.2">
      <c r="B62" s="20" t="s">
        <v>114</v>
      </c>
      <c r="C62" s="21" t="s">
        <v>52</v>
      </c>
      <c r="D62" s="53">
        <f>SUM(D63,D64)</f>
        <v>82</v>
      </c>
      <c r="E62" s="6"/>
      <c r="F62" s="5"/>
      <c r="G62" s="5"/>
      <c r="H62" s="5"/>
    </row>
    <row r="63" spans="2:8" ht="15" customHeight="1" x14ac:dyDescent="0.2">
      <c r="B63" s="20" t="s">
        <v>115</v>
      </c>
      <c r="C63" s="21" t="s">
        <v>33</v>
      </c>
      <c r="D63" s="53">
        <v>36</v>
      </c>
      <c r="E63" s="6"/>
      <c r="F63" s="5"/>
      <c r="G63" s="5"/>
      <c r="H63" s="5"/>
    </row>
    <row r="64" spans="2:8" ht="14.25" customHeight="1" x14ac:dyDescent="0.2">
      <c r="B64" s="20" t="s">
        <v>116</v>
      </c>
      <c r="C64" s="21" t="s">
        <v>53</v>
      </c>
      <c r="D64" s="53">
        <v>46</v>
      </c>
      <c r="E64" s="6"/>
      <c r="F64" s="5"/>
      <c r="G64" s="5"/>
      <c r="H64" s="5"/>
    </row>
    <row r="65" spans="2:8" x14ac:dyDescent="0.2">
      <c r="B65" s="17" t="s">
        <v>117</v>
      </c>
      <c r="C65" s="18" t="s">
        <v>34</v>
      </c>
      <c r="D65" s="52">
        <f>D66+D68+D67</f>
        <v>581.79999999999995</v>
      </c>
      <c r="E65" s="6"/>
      <c r="F65" s="5"/>
      <c r="G65" s="5"/>
      <c r="H65" s="5"/>
    </row>
    <row r="66" spans="2:8" ht="15.75" customHeight="1" x14ac:dyDescent="0.2">
      <c r="B66" s="12" t="s">
        <v>118</v>
      </c>
      <c r="C66" s="13" t="s">
        <v>54</v>
      </c>
      <c r="D66" s="29">
        <v>141.5</v>
      </c>
      <c r="E66" s="5"/>
      <c r="F66" s="5"/>
      <c r="G66" s="5"/>
      <c r="H66" s="5"/>
    </row>
    <row r="67" spans="2:8" ht="15.75" customHeight="1" x14ac:dyDescent="0.2">
      <c r="B67" s="12" t="s">
        <v>119</v>
      </c>
      <c r="C67" s="13" t="s">
        <v>65</v>
      </c>
      <c r="D67" s="29">
        <v>76.599999999999994</v>
      </c>
      <c r="E67" s="5"/>
      <c r="F67" s="5"/>
      <c r="G67" s="5"/>
      <c r="H67" s="5"/>
    </row>
    <row r="68" spans="2:8" ht="14.25" customHeight="1" x14ac:dyDescent="0.2">
      <c r="B68" s="12" t="s">
        <v>120</v>
      </c>
      <c r="C68" s="13" t="s">
        <v>37</v>
      </c>
      <c r="D68" s="38">
        <v>363.7</v>
      </c>
      <c r="E68" s="5"/>
      <c r="F68" s="5"/>
      <c r="G68" s="5"/>
      <c r="H68" s="5"/>
    </row>
    <row r="69" spans="2:8" ht="14.25" customHeight="1" x14ac:dyDescent="0.2">
      <c r="B69" s="10" t="s">
        <v>121</v>
      </c>
      <c r="C69" s="11" t="s">
        <v>55</v>
      </c>
      <c r="D69" s="47">
        <f>SUM(D70,D71)</f>
        <v>725.8</v>
      </c>
      <c r="E69" s="5"/>
      <c r="F69" s="5"/>
      <c r="G69" s="5"/>
      <c r="H69" s="5"/>
    </row>
    <row r="70" spans="2:8" ht="14.25" customHeight="1" x14ac:dyDescent="0.2">
      <c r="B70" s="12" t="s">
        <v>122</v>
      </c>
      <c r="C70" s="13" t="s">
        <v>14</v>
      </c>
      <c r="D70" s="38">
        <v>32</v>
      </c>
      <c r="E70" s="5"/>
      <c r="F70" s="5"/>
      <c r="G70" s="5"/>
      <c r="H70" s="5"/>
    </row>
    <row r="71" spans="2:8" ht="14.25" customHeight="1" x14ac:dyDescent="0.2">
      <c r="B71" s="12" t="s">
        <v>123</v>
      </c>
      <c r="C71" s="13" t="s">
        <v>44</v>
      </c>
      <c r="D71" s="38">
        <v>693.8</v>
      </c>
      <c r="E71" s="5"/>
      <c r="F71" s="5"/>
      <c r="G71" s="5"/>
      <c r="H71" s="5"/>
    </row>
    <row r="72" spans="2:8" ht="14.25" customHeight="1" x14ac:dyDescent="0.2">
      <c r="B72" s="12"/>
      <c r="C72" s="13" t="s">
        <v>45</v>
      </c>
      <c r="D72" s="38">
        <v>688.8</v>
      </c>
      <c r="E72" s="5"/>
      <c r="F72" s="5"/>
      <c r="G72" s="5"/>
      <c r="H72" s="5"/>
    </row>
    <row r="73" spans="2:8" x14ac:dyDescent="0.2">
      <c r="B73" s="10" t="s">
        <v>124</v>
      </c>
      <c r="C73" s="11" t="s">
        <v>56</v>
      </c>
      <c r="D73" s="47">
        <v>1</v>
      </c>
      <c r="E73" s="5"/>
      <c r="F73" s="5"/>
      <c r="G73" s="5"/>
      <c r="H73" s="5"/>
    </row>
    <row r="74" spans="2:8" ht="15.75" customHeight="1" x14ac:dyDescent="0.2">
      <c r="B74" s="10" t="s">
        <v>125</v>
      </c>
      <c r="C74" s="11" t="s">
        <v>57</v>
      </c>
      <c r="D74" s="47">
        <v>15</v>
      </c>
      <c r="E74" s="5"/>
      <c r="F74" s="5"/>
      <c r="G74" s="5"/>
      <c r="H74" s="5"/>
    </row>
    <row r="75" spans="2:8" ht="15" customHeight="1" x14ac:dyDescent="0.2">
      <c r="B75" s="44" t="s">
        <v>72</v>
      </c>
      <c r="C75" s="56" t="s">
        <v>58</v>
      </c>
      <c r="D75" s="46">
        <f>D76</f>
        <v>5</v>
      </c>
      <c r="E75" s="7"/>
      <c r="F75" s="5"/>
      <c r="G75" s="5"/>
      <c r="H75" s="5"/>
    </row>
    <row r="76" spans="2:8" x14ac:dyDescent="0.2">
      <c r="B76" s="10" t="s">
        <v>126</v>
      </c>
      <c r="C76" s="19" t="s">
        <v>36</v>
      </c>
      <c r="D76" s="47">
        <f>D77+D78</f>
        <v>5</v>
      </c>
      <c r="E76" s="7"/>
      <c r="F76" s="5"/>
      <c r="G76" s="5"/>
      <c r="H76" s="5"/>
    </row>
    <row r="77" spans="2:8" x14ac:dyDescent="0.2">
      <c r="B77" s="12" t="s">
        <v>35</v>
      </c>
      <c r="C77" s="22" t="s">
        <v>59</v>
      </c>
      <c r="D77" s="38">
        <v>2</v>
      </c>
      <c r="E77" s="7"/>
      <c r="F77" s="5"/>
      <c r="G77" s="5"/>
      <c r="H77" s="5"/>
    </row>
    <row r="78" spans="2:8" ht="13.5" thickBot="1" x14ac:dyDescent="0.25">
      <c r="B78" s="28" t="s">
        <v>127</v>
      </c>
      <c r="C78" s="29" t="s">
        <v>39</v>
      </c>
      <c r="D78" s="30">
        <v>3</v>
      </c>
    </row>
    <row r="79" spans="2:8" ht="13.5" thickBot="1" x14ac:dyDescent="0.25">
      <c r="B79" s="31"/>
      <c r="C79" s="32" t="s">
        <v>67</v>
      </c>
      <c r="D79" s="33">
        <f>D7+D20+D58+D75</f>
        <v>37830</v>
      </c>
    </row>
    <row r="80" spans="2:8" ht="13.5" thickBot="1" x14ac:dyDescent="0.25">
      <c r="B80" s="31"/>
      <c r="C80" s="34" t="s">
        <v>68</v>
      </c>
      <c r="D80" s="33"/>
    </row>
    <row r="81" spans="2:4" x14ac:dyDescent="0.2">
      <c r="B81" s="35" t="s">
        <v>129</v>
      </c>
      <c r="C81" s="36" t="s">
        <v>74</v>
      </c>
      <c r="D81" s="37">
        <v>58.4</v>
      </c>
    </row>
    <row r="82" spans="2:4" x14ac:dyDescent="0.2">
      <c r="B82" s="28" t="s">
        <v>130</v>
      </c>
      <c r="C82" s="36" t="s">
        <v>73</v>
      </c>
      <c r="D82" s="38">
        <v>11.1</v>
      </c>
    </row>
    <row r="83" spans="2:4" x14ac:dyDescent="0.2">
      <c r="B83" s="28" t="s">
        <v>131</v>
      </c>
      <c r="C83" s="29" t="s">
        <v>75</v>
      </c>
      <c r="D83" s="38">
        <v>252.1</v>
      </c>
    </row>
    <row r="84" spans="2:4" ht="13.5" thickBot="1" x14ac:dyDescent="0.25">
      <c r="B84" s="39" t="s">
        <v>132</v>
      </c>
      <c r="C84" s="40" t="s">
        <v>76</v>
      </c>
      <c r="D84" s="40">
        <v>2034</v>
      </c>
    </row>
    <row r="85" spans="2:4" ht="13.5" thickBot="1" x14ac:dyDescent="0.25">
      <c r="B85" s="31"/>
      <c r="C85" s="34" t="s">
        <v>77</v>
      </c>
      <c r="D85" s="41">
        <f>SUM(D81:D84)</f>
        <v>2355.6</v>
      </c>
    </row>
    <row r="86" spans="2:4" ht="16.5" customHeight="1" thickBot="1" x14ac:dyDescent="0.25">
      <c r="B86" s="42"/>
      <c r="C86" s="32" t="s">
        <v>42</v>
      </c>
      <c r="D86" s="43">
        <f>D79+D85</f>
        <v>40185.599999999999</v>
      </c>
    </row>
    <row r="88" spans="2:4" x14ac:dyDescent="0.2">
      <c r="C88" s="58"/>
    </row>
  </sheetData>
  <mergeCells count="3">
    <mergeCell ref="C1:D1"/>
    <mergeCell ref="B3:D3"/>
    <mergeCell ref="E28:F28"/>
  </mergeCells>
  <pageMargins left="0.6692913385826772" right="0.19685039370078741" top="0.23622047244094491" bottom="0.23622047244094491" header="0.1968503937007874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priedas (2)</vt:lpstr>
      <vt:lpstr>'1 priedas (2)'!Print_Titles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user</cp:lastModifiedBy>
  <cp:lastPrinted>2018-09-27T08:53:59Z</cp:lastPrinted>
  <dcterms:created xsi:type="dcterms:W3CDTF">2011-11-09T13:34:59Z</dcterms:created>
  <dcterms:modified xsi:type="dcterms:W3CDTF">2018-10-23T13:19:36Z</dcterms:modified>
</cp:coreProperties>
</file>