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Apyvartinės" sheetId="1" r:id="rId1"/>
  </sheets>
  <calcPr calcId="152511" iterateDelta="1E-4"/>
</workbook>
</file>

<file path=xl/calcChain.xml><?xml version="1.0" encoding="utf-8"?>
<calcChain xmlns="http://schemas.openxmlformats.org/spreadsheetml/2006/main">
  <c r="E339" i="1" l="1"/>
  <c r="E331" i="1"/>
  <c r="E78" i="1"/>
  <c r="F78" i="1"/>
  <c r="G78" i="1"/>
  <c r="E79" i="1"/>
  <c r="D81" i="1"/>
  <c r="D80" i="1"/>
  <c r="E54" i="1"/>
  <c r="D56" i="1"/>
  <c r="D55" i="1"/>
  <c r="F345" i="1"/>
  <c r="E266" i="1"/>
  <c r="G266" i="1"/>
  <c r="D269" i="1"/>
  <c r="E259" i="1"/>
  <c r="D259" i="1" s="1"/>
  <c r="D261" i="1"/>
  <c r="D260" i="1"/>
  <c r="E258" i="1" l="1"/>
  <c r="E347" i="1"/>
  <c r="G341" i="1" l="1"/>
  <c r="F302" i="1"/>
  <c r="G302" i="1"/>
  <c r="E303" i="1"/>
  <c r="E302" i="1" s="1"/>
  <c r="D304" i="1"/>
  <c r="F284" i="1"/>
  <c r="E265" i="1"/>
  <c r="F265" i="1"/>
  <c r="E243" i="1"/>
  <c r="E231" i="1"/>
  <c r="F231" i="1"/>
  <c r="G231" i="1"/>
  <c r="E232" i="1"/>
  <c r="D233" i="1"/>
  <c r="F219" i="1"/>
  <c r="E220" i="1"/>
  <c r="E219" i="1" s="1"/>
  <c r="G220" i="1"/>
  <c r="G219" i="1" s="1"/>
  <c r="D221" i="1"/>
  <c r="E209" i="1"/>
  <c r="F209" i="1"/>
  <c r="E210" i="1"/>
  <c r="G210" i="1"/>
  <c r="G209" i="1" s="1"/>
  <c r="D211" i="1"/>
  <c r="F71" i="1"/>
  <c r="E66" i="1"/>
  <c r="E13" i="1" l="1"/>
  <c r="F13" i="1"/>
  <c r="G13" i="1"/>
  <c r="D14" i="1"/>
  <c r="F15" i="1"/>
  <c r="E16" i="1"/>
  <c r="G16" i="1"/>
  <c r="D17" i="1"/>
  <c r="D18" i="1"/>
  <c r="D19" i="1"/>
  <c r="D20" i="1"/>
  <c r="D21" i="1"/>
  <c r="D22" i="1"/>
  <c r="E23" i="1"/>
  <c r="D23" i="1"/>
  <c r="G23" i="1"/>
  <c r="D24" i="1"/>
  <c r="D25" i="1"/>
  <c r="D26" i="1"/>
  <c r="D27" i="1"/>
  <c r="D28" i="1"/>
  <c r="E29" i="1"/>
  <c r="D29" i="1"/>
  <c r="G29" i="1"/>
  <c r="D30" i="1"/>
  <c r="D31" i="1"/>
  <c r="D32" i="1"/>
  <c r="D33" i="1"/>
  <c r="E34" i="1"/>
  <c r="G34" i="1"/>
  <c r="D35" i="1"/>
  <c r="D36" i="1"/>
  <c r="D37" i="1"/>
  <c r="E38" i="1"/>
  <c r="E15" i="1" s="1"/>
  <c r="G38" i="1"/>
  <c r="D39" i="1"/>
  <c r="D40" i="1"/>
  <c r="D41" i="1"/>
  <c r="D42" i="1"/>
  <c r="E43" i="1"/>
  <c r="F43" i="1"/>
  <c r="G43" i="1"/>
  <c r="D44" i="1"/>
  <c r="D45" i="1"/>
  <c r="D46" i="1"/>
  <c r="D47" i="1"/>
  <c r="E48" i="1"/>
  <c r="F48" i="1"/>
  <c r="G48" i="1"/>
  <c r="D49" i="1"/>
  <c r="D50" i="1"/>
  <c r="D51" i="1"/>
  <c r="D52" i="1"/>
  <c r="F53" i="1"/>
  <c r="D54" i="1"/>
  <c r="E57" i="1"/>
  <c r="G57" i="1"/>
  <c r="G53" i="1"/>
  <c r="D58" i="1"/>
  <c r="D59" i="1"/>
  <c r="D60" i="1"/>
  <c r="D61" i="1"/>
  <c r="F62" i="1"/>
  <c r="E63" i="1"/>
  <c r="E62" i="1" s="1"/>
  <c r="D64" i="1"/>
  <c r="D65" i="1"/>
  <c r="G66" i="1"/>
  <c r="G62" i="1" s="1"/>
  <c r="D67" i="1"/>
  <c r="D68" i="1"/>
  <c r="D69" i="1"/>
  <c r="D70" i="1"/>
  <c r="D72" i="1"/>
  <c r="E73" i="1"/>
  <c r="E71" i="1" s="1"/>
  <c r="G73" i="1"/>
  <c r="G71" i="1" s="1"/>
  <c r="D71" i="1" s="1"/>
  <c r="D74" i="1"/>
  <c r="D75" i="1"/>
  <c r="D76" i="1"/>
  <c r="D77" i="1"/>
  <c r="D79" i="1"/>
  <c r="D82" i="1"/>
  <c r="D83" i="1"/>
  <c r="D84" i="1"/>
  <c r="F85" i="1"/>
  <c r="D86" i="1"/>
  <c r="E87" i="1"/>
  <c r="E85" i="1"/>
  <c r="G87" i="1"/>
  <c r="D88" i="1"/>
  <c r="D89" i="1"/>
  <c r="D90" i="1"/>
  <c r="D91" i="1"/>
  <c r="F92" i="1"/>
  <c r="D93" i="1"/>
  <c r="E94" i="1"/>
  <c r="E92" i="1" s="1"/>
  <c r="G94" i="1"/>
  <c r="G92" i="1" s="1"/>
  <c r="D95" i="1"/>
  <c r="D96" i="1"/>
  <c r="D97" i="1"/>
  <c r="D98" i="1"/>
  <c r="F99" i="1"/>
  <c r="G99" i="1"/>
  <c r="E100" i="1"/>
  <c r="D100" i="1"/>
  <c r="D101" i="1"/>
  <c r="D102" i="1"/>
  <c r="D103" i="1"/>
  <c r="D104" i="1"/>
  <c r="D105" i="1"/>
  <c r="E106" i="1"/>
  <c r="F106" i="1"/>
  <c r="G106" i="1"/>
  <c r="D107" i="1"/>
  <c r="D108" i="1"/>
  <c r="D109" i="1"/>
  <c r="F110" i="1"/>
  <c r="E111" i="1"/>
  <c r="D111" i="1" s="1"/>
  <c r="D112" i="1"/>
  <c r="D113" i="1"/>
  <c r="D114" i="1"/>
  <c r="E115" i="1"/>
  <c r="D115" i="1" s="1"/>
  <c r="G115" i="1"/>
  <c r="G110" i="1"/>
  <c r="D116" i="1"/>
  <c r="D117" i="1"/>
  <c r="D118" i="1"/>
  <c r="D119" i="1"/>
  <c r="F120" i="1"/>
  <c r="D121" i="1"/>
  <c r="E122" i="1"/>
  <c r="E120" i="1" s="1"/>
  <c r="G122" i="1"/>
  <c r="D122" i="1" s="1"/>
  <c r="G120" i="1"/>
  <c r="D123" i="1"/>
  <c r="D124" i="1"/>
  <c r="D125" i="1"/>
  <c r="D126" i="1"/>
  <c r="F127" i="1"/>
  <c r="G127" i="1"/>
  <c r="E128" i="1"/>
  <c r="D128" i="1"/>
  <c r="D129" i="1"/>
  <c r="D130" i="1"/>
  <c r="D131" i="1"/>
  <c r="F132" i="1"/>
  <c r="G132" i="1"/>
  <c r="E133" i="1"/>
  <c r="D133" i="1" s="1"/>
  <c r="D134" i="1"/>
  <c r="D135" i="1"/>
  <c r="D136" i="1"/>
  <c r="F138" i="1"/>
  <c r="E139" i="1"/>
  <c r="E138" i="1" s="1"/>
  <c r="G139" i="1"/>
  <c r="D140" i="1"/>
  <c r="D141" i="1"/>
  <c r="D142" i="1"/>
  <c r="F143" i="1"/>
  <c r="G143" i="1"/>
  <c r="E144" i="1"/>
  <c r="E143" i="1" s="1"/>
  <c r="D145" i="1"/>
  <c r="D146" i="1"/>
  <c r="D148" i="1"/>
  <c r="F149" i="1"/>
  <c r="E150" i="1"/>
  <c r="E149" i="1"/>
  <c r="G150" i="1"/>
  <c r="D150" i="1" s="1"/>
  <c r="D151" i="1"/>
  <c r="D152" i="1"/>
  <c r="F153" i="1"/>
  <c r="E154" i="1"/>
  <c r="E153" i="1" s="1"/>
  <c r="G154" i="1"/>
  <c r="G153" i="1" s="1"/>
  <c r="D155" i="1"/>
  <c r="D156" i="1"/>
  <c r="D157" i="1"/>
  <c r="F158" i="1"/>
  <c r="G158" i="1"/>
  <c r="E159" i="1"/>
  <c r="E158" i="1" s="1"/>
  <c r="D160" i="1"/>
  <c r="D161" i="1"/>
  <c r="D163" i="1"/>
  <c r="F164" i="1"/>
  <c r="G164" i="1"/>
  <c r="E165" i="1"/>
  <c r="D165" i="1" s="1"/>
  <c r="D166" i="1"/>
  <c r="D167" i="1"/>
  <c r="E168" i="1"/>
  <c r="D168" i="1" s="1"/>
  <c r="F168" i="1"/>
  <c r="G168" i="1"/>
  <c r="D169" i="1"/>
  <c r="D170" i="1"/>
  <c r="E171" i="1"/>
  <c r="F171" i="1"/>
  <c r="G171" i="1"/>
  <c r="D172" i="1"/>
  <c r="E173" i="1"/>
  <c r="F173" i="1"/>
  <c r="G173" i="1"/>
  <c r="D174" i="1"/>
  <c r="D175" i="1"/>
  <c r="F176" i="1"/>
  <c r="G176" i="1"/>
  <c r="E177" i="1"/>
  <c r="D177" i="1" s="1"/>
  <c r="D178" i="1"/>
  <c r="D179" i="1"/>
  <c r="D180" i="1"/>
  <c r="F181" i="1"/>
  <c r="E182" i="1"/>
  <c r="E181" i="1"/>
  <c r="G182" i="1"/>
  <c r="D183" i="1"/>
  <c r="D184" i="1"/>
  <c r="D185" i="1"/>
  <c r="D186" i="1"/>
  <c r="F187" i="1"/>
  <c r="E188" i="1"/>
  <c r="E187" i="1"/>
  <c r="G188" i="1"/>
  <c r="D188" i="1" s="1"/>
  <c r="D189" i="1"/>
  <c r="D190" i="1"/>
  <c r="D192" i="1"/>
  <c r="D193" i="1"/>
  <c r="F194" i="1"/>
  <c r="E195" i="1"/>
  <c r="E194" i="1" s="1"/>
  <c r="G195" i="1"/>
  <c r="G194" i="1" s="1"/>
  <c r="D196" i="1"/>
  <c r="D197" i="1"/>
  <c r="D198" i="1"/>
  <c r="F199" i="1"/>
  <c r="E200" i="1"/>
  <c r="E199" i="1" s="1"/>
  <c r="G200" i="1"/>
  <c r="G199" i="1" s="1"/>
  <c r="D201" i="1"/>
  <c r="D202" i="1"/>
  <c r="D203" i="1"/>
  <c r="F204" i="1"/>
  <c r="G204" i="1"/>
  <c r="E205" i="1"/>
  <c r="D205" i="1"/>
  <c r="D206" i="1"/>
  <c r="D207" i="1"/>
  <c r="D208" i="1"/>
  <c r="D209" i="1"/>
  <c r="D210" i="1"/>
  <c r="D212" i="1"/>
  <c r="D213" i="1"/>
  <c r="F214" i="1"/>
  <c r="E215" i="1"/>
  <c r="E214" i="1" s="1"/>
  <c r="G215" i="1"/>
  <c r="D215" i="1" s="1"/>
  <c r="D216" i="1"/>
  <c r="D217" i="1"/>
  <c r="D218" i="1"/>
  <c r="D219" i="1"/>
  <c r="D220" i="1"/>
  <c r="D223" i="1"/>
  <c r="D222" i="1"/>
  <c r="D224" i="1"/>
  <c r="F225" i="1"/>
  <c r="E226" i="1"/>
  <c r="E225" i="1" s="1"/>
  <c r="G226" i="1"/>
  <c r="D227" i="1"/>
  <c r="D228" i="1"/>
  <c r="D229" i="1"/>
  <c r="D230" i="1"/>
  <c r="D231" i="1"/>
  <c r="D232" i="1"/>
  <c r="D234" i="1"/>
  <c r="D235" i="1"/>
  <c r="E236" i="1"/>
  <c r="F236" i="1"/>
  <c r="G236" i="1"/>
  <c r="D237" i="1"/>
  <c r="D238" i="1"/>
  <c r="E239" i="1"/>
  <c r="F239" i="1"/>
  <c r="G239" i="1"/>
  <c r="D240" i="1"/>
  <c r="D241" i="1"/>
  <c r="F242" i="1"/>
  <c r="G242" i="1"/>
  <c r="D243" i="1"/>
  <c r="E242" i="1"/>
  <c r="D244" i="1"/>
  <c r="D245" i="1"/>
  <c r="D246" i="1"/>
  <c r="D247" i="1"/>
  <c r="F248" i="1"/>
  <c r="G248" i="1"/>
  <c r="E249" i="1"/>
  <c r="D249" i="1" s="1"/>
  <c r="D250" i="1"/>
  <c r="D251" i="1"/>
  <c r="D252" i="1"/>
  <c r="E253" i="1"/>
  <c r="F253" i="1"/>
  <c r="G253" i="1"/>
  <c r="D253" i="1" s="1"/>
  <c r="D255" i="1"/>
  <c r="D257" i="1"/>
  <c r="F258" i="1"/>
  <c r="G258" i="1"/>
  <c r="F262" i="1"/>
  <c r="D263" i="1"/>
  <c r="D264" i="1"/>
  <c r="G265" i="1"/>
  <c r="D265" i="1" s="1"/>
  <c r="D267" i="1"/>
  <c r="D268" i="1"/>
  <c r="D270" i="1"/>
  <c r="E271" i="1"/>
  <c r="F271" i="1"/>
  <c r="G271" i="1"/>
  <c r="D272" i="1"/>
  <c r="D273" i="1"/>
  <c r="F274" i="1"/>
  <c r="G274" i="1"/>
  <c r="E275" i="1"/>
  <c r="D275" i="1" s="1"/>
  <c r="D276" i="1"/>
  <c r="D277" i="1"/>
  <c r="D278" i="1"/>
  <c r="F279" i="1"/>
  <c r="D280" i="1"/>
  <c r="E280" i="1"/>
  <c r="E279" i="1"/>
  <c r="G280" i="1"/>
  <c r="G279" i="1" s="1"/>
  <c r="D281" i="1"/>
  <c r="D282" i="1"/>
  <c r="D283" i="1"/>
  <c r="E285" i="1"/>
  <c r="E284" i="1" s="1"/>
  <c r="G285" i="1"/>
  <c r="G284" i="1" s="1"/>
  <c r="D286" i="1"/>
  <c r="D287" i="1"/>
  <c r="D288" i="1"/>
  <c r="E289" i="1"/>
  <c r="F289" i="1"/>
  <c r="G289" i="1"/>
  <c r="D290" i="1"/>
  <c r="D291" i="1"/>
  <c r="E292" i="1"/>
  <c r="F292" i="1"/>
  <c r="G293" i="1"/>
  <c r="G292" i="1" s="1"/>
  <c r="D292" i="1" s="1"/>
  <c r="D294" i="1"/>
  <c r="D295" i="1"/>
  <c r="D296" i="1"/>
  <c r="E297" i="1"/>
  <c r="D297" i="1" s="1"/>
  <c r="F297" i="1"/>
  <c r="G297" i="1"/>
  <c r="D298" i="1"/>
  <c r="E299" i="1"/>
  <c r="F299" i="1"/>
  <c r="G299" i="1"/>
  <c r="D300" i="1"/>
  <c r="D301" i="1"/>
  <c r="D303" i="1"/>
  <c r="D305" i="1"/>
  <c r="D306" i="1"/>
  <c r="F307" i="1"/>
  <c r="E308" i="1"/>
  <c r="E307" i="1" s="1"/>
  <c r="G308" i="1"/>
  <c r="D309" i="1"/>
  <c r="D310" i="1"/>
  <c r="D311" i="1"/>
  <c r="D312" i="1"/>
  <c r="F313" i="1"/>
  <c r="G313" i="1"/>
  <c r="D313" i="1" s="1"/>
  <c r="D314" i="1"/>
  <c r="E314" i="1"/>
  <c r="E313" i="1"/>
  <c r="D315" i="1"/>
  <c r="D316" i="1"/>
  <c r="D317" i="1"/>
  <c r="E318" i="1"/>
  <c r="F318" i="1"/>
  <c r="G318" i="1"/>
  <c r="D319" i="1"/>
  <c r="D320" i="1"/>
  <c r="E321" i="1"/>
  <c r="F321" i="1"/>
  <c r="G321" i="1"/>
  <c r="D322" i="1"/>
  <c r="F323" i="1"/>
  <c r="G323" i="1"/>
  <c r="E324" i="1"/>
  <c r="E323" i="1" s="1"/>
  <c r="D325" i="1"/>
  <c r="D326" i="1"/>
  <c r="D327" i="1"/>
  <c r="F329" i="1"/>
  <c r="D331" i="1"/>
  <c r="G332" i="1"/>
  <c r="D332" i="1"/>
  <c r="G333" i="1"/>
  <c r="E334" i="1"/>
  <c r="E330" i="1" s="1"/>
  <c r="G334" i="1"/>
  <c r="G330" i="1" s="1"/>
  <c r="D335" i="1"/>
  <c r="E336" i="1"/>
  <c r="D336" i="1" s="1"/>
  <c r="D340" i="1"/>
  <c r="E341" i="1"/>
  <c r="G338" i="1"/>
  <c r="G337" i="1" s="1"/>
  <c r="D343" i="1"/>
  <c r="E344" i="1"/>
  <c r="D344" i="1" s="1"/>
  <c r="D347" i="1"/>
  <c r="E348" i="1"/>
  <c r="G348" i="1"/>
  <c r="E349" i="1"/>
  <c r="D349" i="1"/>
  <c r="E350" i="1"/>
  <c r="G350" i="1"/>
  <c r="D351" i="1"/>
  <c r="E352" i="1"/>
  <c r="D352" i="1" s="1"/>
  <c r="F353" i="1"/>
  <c r="E355" i="1"/>
  <c r="G355" i="1"/>
  <c r="D355" i="1" s="1"/>
  <c r="G356" i="1"/>
  <c r="D356" i="1" s="1"/>
  <c r="E357" i="1"/>
  <c r="G357" i="1"/>
  <c r="G358" i="1"/>
  <c r="D358" i="1"/>
  <c r="D359" i="1"/>
  <c r="E360" i="1"/>
  <c r="D360" i="1" s="1"/>
  <c r="F361" i="1"/>
  <c r="G361" i="1"/>
  <c r="E363" i="1"/>
  <c r="D363" i="1" s="1"/>
  <c r="E364" i="1"/>
  <c r="D364" i="1" s="1"/>
  <c r="E365" i="1"/>
  <c r="D365" i="1" s="1"/>
  <c r="F366" i="1"/>
  <c r="E368" i="1"/>
  <c r="G368" i="1"/>
  <c r="G367" i="1" s="1"/>
  <c r="G366" i="1" s="1"/>
  <c r="E369" i="1"/>
  <c r="D369" i="1" s="1"/>
  <c r="E370" i="1"/>
  <c r="D370" i="1" s="1"/>
  <c r="F371" i="1"/>
  <c r="E373" i="1"/>
  <c r="E372" i="1" s="1"/>
  <c r="G374" i="1"/>
  <c r="G372" i="1" s="1"/>
  <c r="D372" i="1" s="1"/>
  <c r="E375" i="1"/>
  <c r="D375" i="1" s="1"/>
  <c r="F376" i="1"/>
  <c r="E378" i="1"/>
  <c r="E377" i="1" s="1"/>
  <c r="E376" i="1" s="1"/>
  <c r="G378" i="1"/>
  <c r="D378" i="1" s="1"/>
  <c r="D377" i="1" s="1"/>
  <c r="E127" i="1"/>
  <c r="D127" i="1"/>
  <c r="D333" i="1"/>
  <c r="E204" i="1"/>
  <c r="D373" i="1"/>
  <c r="E99" i="1"/>
  <c r="D99" i="1"/>
  <c r="G329" i="1" l="1"/>
  <c r="D330" i="1"/>
  <c r="D16" i="1"/>
  <c r="D94" i="1"/>
  <c r="D271" i="1"/>
  <c r="D236" i="1"/>
  <c r="D13" i="1"/>
  <c r="D293" i="1"/>
  <c r="E371" i="1"/>
  <c r="D357" i="1"/>
  <c r="D350" i="1"/>
  <c r="D348" i="1"/>
  <c r="G346" i="1"/>
  <c r="D323" i="1"/>
  <c r="D321" i="1"/>
  <c r="D299" i="1"/>
  <c r="D239" i="1"/>
  <c r="D226" i="1"/>
  <c r="E176" i="1"/>
  <c r="D176" i="1" s="1"/>
  <c r="D171" i="1"/>
  <c r="D143" i="1"/>
  <c r="D62" i="1"/>
  <c r="D57" i="1"/>
  <c r="D302" i="1"/>
  <c r="D199" i="1"/>
  <c r="D204" i="1"/>
  <c r="D318" i="1"/>
  <c r="E262" i="1"/>
  <c r="D258" i="1"/>
  <c r="G225" i="1"/>
  <c r="D225" i="1" s="1"/>
  <c r="D173" i="1"/>
  <c r="G149" i="1"/>
  <c r="D149" i="1" s="1"/>
  <c r="D139" i="1"/>
  <c r="D120" i="1"/>
  <c r="E110" i="1"/>
  <c r="D110" i="1" s="1"/>
  <c r="D106" i="1"/>
  <c r="D92" i="1"/>
  <c r="D78" i="1"/>
  <c r="D43" i="1"/>
  <c r="D34" i="1"/>
  <c r="D285" i="1"/>
  <c r="E346" i="1"/>
  <c r="E345" i="1" s="1"/>
  <c r="E164" i="1"/>
  <c r="D164" i="1" s="1"/>
  <c r="E367" i="1"/>
  <c r="D367" i="1" s="1"/>
  <c r="D289" i="1"/>
  <c r="D279" i="1"/>
  <c r="E248" i="1"/>
  <c r="D248" i="1" s="1"/>
  <c r="D154" i="1"/>
  <c r="D144" i="1"/>
  <c r="D73" i="1"/>
  <c r="D63" i="1"/>
  <c r="D153" i="1"/>
  <c r="D341" i="1"/>
  <c r="E329" i="1"/>
  <c r="D324" i="1"/>
  <c r="D284" i="1"/>
  <c r="D200" i="1"/>
  <c r="E132" i="1"/>
  <c r="D132" i="1" s="1"/>
  <c r="D242" i="1"/>
  <c r="D38" i="1"/>
  <c r="G15" i="1"/>
  <c r="D15" i="1" s="1"/>
  <c r="D334" i="1"/>
  <c r="G354" i="1"/>
  <c r="E338" i="1"/>
  <c r="E337" i="1" s="1"/>
  <c r="D339" i="1"/>
  <c r="G307" i="1"/>
  <c r="D307" i="1" s="1"/>
  <c r="D308" i="1"/>
  <c r="D195" i="1"/>
  <c r="G181" i="1"/>
  <c r="D181" i="1" s="1"/>
  <c r="D182" i="1"/>
  <c r="E53" i="1"/>
  <c r="D53" i="1" s="1"/>
  <c r="G138" i="1"/>
  <c r="D138" i="1" s="1"/>
  <c r="G377" i="1"/>
  <c r="G376" i="1" s="1"/>
  <c r="D376" i="1" s="1"/>
  <c r="G371" i="1"/>
  <c r="E354" i="1"/>
  <c r="E353" i="1" s="1"/>
  <c r="G214" i="1"/>
  <c r="D214" i="1" s="1"/>
  <c r="D158" i="1"/>
  <c r="D87" i="1"/>
  <c r="G85" i="1"/>
  <c r="D85" i="1" s="1"/>
  <c r="D48" i="1"/>
  <c r="G262" i="1"/>
  <c r="D374" i="1"/>
  <c r="D368" i="1"/>
  <c r="E274" i="1"/>
  <c r="D274" i="1" s="1"/>
  <c r="D266" i="1"/>
  <c r="D194" i="1"/>
  <c r="G187" i="1"/>
  <c r="D187" i="1" s="1"/>
  <c r="E362" i="1"/>
  <c r="D66" i="1"/>
  <c r="D329" i="1" l="1"/>
  <c r="E366" i="1"/>
  <c r="D366" i="1" s="1"/>
  <c r="G345" i="1"/>
  <c r="D345" i="1" s="1"/>
  <c r="D346" i="1"/>
  <c r="D262" i="1"/>
  <c r="D362" i="1"/>
  <c r="E361" i="1"/>
  <c r="D361" i="1" s="1"/>
  <c r="D371" i="1"/>
  <c r="D338" i="1"/>
  <c r="G353" i="1"/>
  <c r="D353" i="1" s="1"/>
  <c r="D354" i="1"/>
  <c r="D337" i="1"/>
  <c r="E328" i="1" l="1"/>
  <c r="G328" i="1"/>
  <c r="D328" i="1" l="1"/>
</calcChain>
</file>

<file path=xl/sharedStrings.xml><?xml version="1.0" encoding="utf-8"?>
<sst xmlns="http://schemas.openxmlformats.org/spreadsheetml/2006/main" count="586" uniqueCount="184">
  <si>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</si>
  <si>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</si>
  <si>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</si>
  <si>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</si>
  <si>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</si>
  <si>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</si>
  <si>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</si>
  <si>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</si>
  <si>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</si>
  <si>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</si>
  <si>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</si>
  <si>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</si>
  <si>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</si>
  <si>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</si>
  <si>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</si>
  <si>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</si>
  <si>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</si>
  <si>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</si>
  <si>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</si>
  <si>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</si>
  <si>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</si>
  <si>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</si>
  <si>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</si>
  <si>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</si>
  <si>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>savivaldybės biudžeto lėšų likutis ES projektų vykdymui</t>
  </si>
  <si>
    <t>02</t>
  </si>
  <si>
    <t xml:space="preserve">savivaldybės biudžeto lėšų likutis </t>
  </si>
  <si>
    <t>03</t>
  </si>
  <si>
    <t>ES projektų vykdymui</t>
  </si>
  <si>
    <t>krepšinio klubui „Lietkabelis" paremti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</si>
  <si>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</si>
  <si>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</si>
  <si>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</si>
  <si>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</si>
  <si>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</si>
  <si>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</si>
  <si>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</si>
  <si>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</si>
  <si>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</si>
  <si>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</si>
  <si>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</si>
  <si>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</si>
  <si>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</si>
  <si>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</si>
  <si>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</si>
  <si>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</si>
  <si>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</si>
  <si>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</si>
  <si>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</si>
  <si>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</si>
  <si>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</si>
  <si>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</si>
  <si>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</si>
  <si>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</si>
  <si>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</si>
  <si>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</si>
  <si>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</si>
  <si>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</si>
  <si>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</si>
  <si>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</si>
  <si>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</si>
  <si>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</si>
  <si>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</si>
  <si>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</si>
  <si>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</si>
  <si>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</si>
  <si>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spintelėms įsigyti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</si>
  <si>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</si>
  <si>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</si>
  <si>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</si>
  <si>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</si>
  <si>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</si>
  <si>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</si>
  <si>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</si>
  <si>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</si>
  <si>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</si>
  <si>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</si>
  <si>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</si>
  <si>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</si>
  <si>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</si>
  <si>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</si>
  <si>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</si>
  <si>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</si>
  <si>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</si>
  <si>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</si>
  <si>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</si>
  <si>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</si>
  <si>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</si>
  <si>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</si>
  <si>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</si>
  <si>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</si>
  <si>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</si>
  <si>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</si>
  <si>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</si>
  <si>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</si>
  <si>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</si>
  <si>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</si>
  <si>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</si>
  <si>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</si>
  <si>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</si>
  <si>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</si>
  <si>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</si>
  <si>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</si>
  <si>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</si>
  <si>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</si>
  <si>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</si>
  <si>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ilgalaikiam materialiam turtui įsigyti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</si>
  <si>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</si>
  <si>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</si>
  <si>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</si>
  <si>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</si>
  <si>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</si>
  <si>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</si>
  <si>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</si>
  <si>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</si>
  <si>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</si>
  <si>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</si>
  <si>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</si>
  <si>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</si>
  <si>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</si>
  <si>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</si>
  <si>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</si>
  <si>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</si>
  <si>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</si>
  <si>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</si>
  <si>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</si>
  <si>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</si>
  <si>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</si>
  <si>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</si>
  <si>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</si>
  <si>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</si>
  <si>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</si>
  <si>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</si>
  <si>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</si>
  <si>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</si>
  <si>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</si>
  <si>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</si>
  <si>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</si>
  <si>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</si>
  <si>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</si>
  <si>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</si>
  <si>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</si>
  <si>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</si>
  <si>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</si>
  <si>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</si>
  <si>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</si>
  <si>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</si>
  <si>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</si>
  <si>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</si>
  <si>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</si>
  <si>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</si>
  <si>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</si>
  <si>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</si>
  <si>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</si>
  <si>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</si>
  <si>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</si>
  <si>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</si>
  <si>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</si>
  <si>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</si>
  <si>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</si>
  <si>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</si>
  <si>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</si>
  <si>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</si>
  <si>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</si>
  <si>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</si>
  <si>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</si>
  <si>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</si>
  <si>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įstaigų išlaidoms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</si>
  <si>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</si>
  <si>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</si>
  <si>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</si>
  <si>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</si>
  <si>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</si>
  <si>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</si>
  <si>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</si>
  <si>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</si>
  <si>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Piniavos bendruomenei panduso įrengimui</t>
  </si>
  <si>
    <t>Eil.
Nr.</t>
  </si>
  <si>
    <t>iš jų darbo
užmokesčiui</t>
  </si>
  <si>
    <t>šildymo sistemos remontui</t>
  </si>
  <si>
    <t>2017 m. gegužės 4 d. sprendimu Nr. T-</t>
  </si>
  <si>
    <t>vejos pjovimo traktoriukui</t>
  </si>
  <si>
    <t>elektros instaliacijos ir santechnikos darbams</t>
  </si>
  <si>
    <t>ūkinio pastato stogui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</si>
</sst>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11" fillId="2" borderId="0"/>
    <xf numFmtId="0" fontId="19" fillId="0" borderId="0"/>
    <xf numFmtId="0" fontId="7" fillId="0" borderId="0"/>
    <xf numFmtId="0" fontId="1" fillId="0" borderId="0"/>
  </cellStyleXfs>
  <cellXfs count="142">
    <xf numFmtId="0" fontId="0" fillId="0" borderId="0" xfId="0"/>
    <xf numFmtId="0" fontId="19" fillId="0" borderId="0" xfId="2"/>
    <xf numFmtId="0" fontId="2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8" fillId="3" borderId="2" xfId="3" applyNumberFormat="1" applyFont="1" applyFill="1" applyBorder="1" applyAlignment="1" applyProtection="1">
      <alignment horizontal="left" vertical="center"/>
    </xf>
    <xf numFmtId="49" fontId="9" fillId="3" borderId="2" xfId="3" applyNumberFormat="1" applyFont="1" applyFill="1" applyBorder="1" applyAlignment="1" applyProtection="1">
      <alignment horizontal="left" vertical="center"/>
    </xf>
    <xf numFmtId="164" fontId="8" fillId="3" borderId="2" xfId="3" applyNumberFormat="1" applyFont="1" applyFill="1" applyBorder="1" applyAlignment="1" applyProtection="1">
      <alignment horizontal="right" vertical="center"/>
    </xf>
    <xf numFmtId="1" fontId="8" fillId="3" borderId="2" xfId="3" applyNumberFormat="1" applyFont="1" applyFill="1" applyBorder="1" applyAlignment="1" applyProtection="1">
      <alignment horizontal="right" vertical="center"/>
    </xf>
    <xf numFmtId="0" fontId="19" fillId="3" borderId="0" xfId="2" applyFill="1"/>
    <xf numFmtId="0" fontId="10" fillId="3" borderId="2" xfId="2" applyFont="1" applyFill="1" applyBorder="1" applyAlignment="1">
      <alignment horizontal="left"/>
    </xf>
    <xf numFmtId="49" fontId="10" fillId="3" borderId="2" xfId="2" applyNumberFormat="1" applyFont="1" applyFill="1" applyBorder="1" applyAlignment="1">
      <alignment horizontal="right"/>
    </xf>
    <xf numFmtId="164" fontId="10" fillId="3" borderId="2" xfId="2" applyNumberFormat="1" applyFont="1" applyFill="1" applyBorder="1"/>
    <xf numFmtId="1" fontId="9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horizontal="left" vertical="center"/>
    </xf>
    <xf numFmtId="49" fontId="8" fillId="3" borderId="2" xfId="2" applyNumberFormat="1" applyFont="1" applyFill="1" applyBorder="1" applyAlignment="1">
      <alignment horizontal="left" vertical="center"/>
    </xf>
    <xf numFmtId="164" fontId="8" fillId="3" borderId="2" xfId="2" applyNumberFormat="1" applyFont="1" applyFill="1" applyBorder="1" applyAlignment="1">
      <alignment horizontal="right" vertical="center"/>
    </xf>
    <xf numFmtId="1" fontId="8" fillId="3" borderId="2" xfId="2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 applyProtection="1">
      <alignment vertical="center"/>
    </xf>
    <xf numFmtId="0" fontId="12" fillId="3" borderId="2" xfId="2" applyFont="1" applyFill="1" applyBorder="1" applyAlignment="1">
      <alignment horizontal="right"/>
    </xf>
    <xf numFmtId="49" fontId="13" fillId="3" borderId="2" xfId="2" applyNumberFormat="1" applyFont="1" applyFill="1" applyBorder="1" applyAlignment="1">
      <alignment horizontal="right"/>
    </xf>
    <xf numFmtId="164" fontId="12" fillId="3" borderId="3" xfId="1" applyNumberFormat="1" applyFont="1" applyFill="1" applyBorder="1" applyAlignment="1" applyProtection="1">
      <alignment vertical="center"/>
    </xf>
    <xf numFmtId="164" fontId="12" fillId="3" borderId="1" xfId="1" applyNumberFormat="1" applyFont="1" applyFill="1" applyBorder="1" applyAlignment="1" applyProtection="1">
      <alignment vertical="center"/>
    </xf>
    <xf numFmtId="49" fontId="13" fillId="3" borderId="4" xfId="2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 applyProtection="1">
      <alignment vertical="center"/>
    </xf>
    <xf numFmtId="164" fontId="12" fillId="3" borderId="5" xfId="1" applyNumberFormat="1" applyFont="1" applyFill="1" applyBorder="1" applyAlignment="1" applyProtection="1">
      <alignment vertical="center"/>
    </xf>
    <xf numFmtId="164" fontId="12" fillId="3" borderId="6" xfId="2" applyNumberFormat="1" applyFont="1" applyFill="1" applyBorder="1"/>
    <xf numFmtId="164" fontId="10" fillId="3" borderId="6" xfId="2" applyNumberFormat="1" applyFont="1" applyFill="1" applyBorder="1"/>
    <xf numFmtId="164" fontId="10" fillId="3" borderId="2" xfId="2" applyNumberFormat="1" applyFont="1" applyFill="1" applyBorder="1" applyAlignment="1">
      <alignment horizontal="right" vertical="center"/>
    </xf>
    <xf numFmtId="1" fontId="10" fillId="3" borderId="2" xfId="2" applyNumberFormat="1" applyFont="1" applyFill="1" applyBorder="1"/>
    <xf numFmtId="164" fontId="12" fillId="3" borderId="2" xfId="2" applyNumberFormat="1" applyFont="1" applyFill="1" applyBorder="1"/>
    <xf numFmtId="1" fontId="12" fillId="3" borderId="2" xfId="2" applyNumberFormat="1" applyFont="1" applyFill="1" applyBorder="1"/>
    <xf numFmtId="164" fontId="12" fillId="3" borderId="2" xfId="2" applyNumberFormat="1" applyFont="1" applyFill="1" applyBorder="1" applyAlignment="1">
      <alignment horizontal="right" vertical="center"/>
    </xf>
    <xf numFmtId="49" fontId="12" fillId="3" borderId="2" xfId="2" applyNumberFormat="1" applyFont="1" applyFill="1" applyBorder="1" applyAlignment="1">
      <alignment horizontal="right"/>
    </xf>
    <xf numFmtId="0" fontId="10" fillId="3" borderId="2" xfId="2" applyFont="1" applyFill="1" applyBorder="1" applyAlignment="1">
      <alignment horizontal="left" wrapText="1"/>
    </xf>
    <xf numFmtId="164" fontId="13" fillId="3" borderId="2" xfId="2" applyNumberFormat="1" applyFont="1" applyFill="1" applyBorder="1"/>
    <xf numFmtId="164" fontId="14" fillId="3" borderId="2" xfId="3" applyNumberFormat="1" applyFont="1" applyFill="1" applyBorder="1" applyAlignment="1" applyProtection="1"/>
    <xf numFmtId="1" fontId="15" fillId="3" borderId="2" xfId="3" applyNumberFormat="1" applyFont="1" applyFill="1" applyBorder="1" applyAlignment="1" applyProtection="1"/>
    <xf numFmtId="0" fontId="8" fillId="3" borderId="2" xfId="2" applyFont="1" applyFill="1" applyBorder="1" applyAlignment="1">
      <alignment vertical="center"/>
    </xf>
    <xf numFmtId="49" fontId="8" fillId="3" borderId="2" xfId="2" applyNumberFormat="1" applyFont="1" applyFill="1" applyBorder="1" applyAlignment="1">
      <alignment horizontal="right"/>
    </xf>
    <xf numFmtId="164" fontId="8" fillId="3" borderId="2" xfId="2" applyNumberFormat="1" applyFont="1" applyFill="1" applyBorder="1" applyAlignment="1">
      <alignment vertical="center"/>
    </xf>
    <xf numFmtId="1" fontId="8" fillId="3" borderId="2" xfId="2" applyNumberFormat="1" applyFont="1" applyFill="1" applyBorder="1" applyAlignment="1">
      <alignment vertical="center"/>
    </xf>
    <xf numFmtId="1" fontId="14" fillId="3" borderId="2" xfId="1" applyNumberFormat="1" applyFont="1" applyFill="1" applyBorder="1" applyAlignment="1" applyProtection="1">
      <alignment vertical="center"/>
    </xf>
    <xf numFmtId="164" fontId="16" fillId="3" borderId="2" xfId="2" applyNumberFormat="1" applyFont="1" applyFill="1" applyBorder="1"/>
    <xf numFmtId="164" fontId="14" fillId="3" borderId="2" xfId="1" applyNumberFormat="1" applyFont="1" applyFill="1" applyBorder="1" applyAlignment="1" applyProtection="1">
      <alignment vertical="center"/>
    </xf>
    <xf numFmtId="49" fontId="13" fillId="3" borderId="7" xfId="2" applyNumberFormat="1" applyFont="1" applyFill="1" applyBorder="1" applyAlignment="1">
      <alignment horizontal="right"/>
    </xf>
    <xf numFmtId="0" fontId="12" fillId="3" borderId="4" xfId="2" applyFont="1" applyFill="1" applyBorder="1" applyAlignment="1">
      <alignment horizontal="right"/>
    </xf>
    <xf numFmtId="164" fontId="12" fillId="3" borderId="8" xfId="2" applyNumberFormat="1" applyFont="1" applyFill="1" applyBorder="1"/>
    <xf numFmtId="164" fontId="12" fillId="3" borderId="7" xfId="2" applyNumberFormat="1" applyFont="1" applyFill="1" applyBorder="1"/>
    <xf numFmtId="164" fontId="13" fillId="3" borderId="7" xfId="2" applyNumberFormat="1" applyFont="1" applyFill="1" applyBorder="1"/>
    <xf numFmtId="49" fontId="10" fillId="3" borderId="6" xfId="2" applyNumberFormat="1" applyFont="1" applyFill="1" applyBorder="1" applyAlignment="1">
      <alignment horizontal="right"/>
    </xf>
    <xf numFmtId="164" fontId="10" fillId="0" borderId="2" xfId="2" applyNumberFormat="1" applyFont="1" applyBorder="1"/>
    <xf numFmtId="0" fontId="10" fillId="0" borderId="2" xfId="2" applyFont="1" applyBorder="1"/>
    <xf numFmtId="164" fontId="16" fillId="3" borderId="6" xfId="2" applyNumberFormat="1" applyFont="1" applyFill="1" applyBorder="1"/>
    <xf numFmtId="0" fontId="19" fillId="0" borderId="0" xfId="2" applyAlignment="1">
      <alignment horizontal="left"/>
    </xf>
    <xf numFmtId="0" fontId="8" fillId="3" borderId="6" xfId="2" applyFont="1" applyFill="1" applyBorder="1" applyAlignment="1">
      <alignment vertical="center"/>
    </xf>
    <xf numFmtId="1" fontId="16" fillId="3" borderId="2" xfId="2" applyNumberFormat="1" applyFont="1" applyFill="1" applyBorder="1"/>
    <xf numFmtId="0" fontId="8" fillId="3" borderId="9" xfId="2" applyFont="1" applyFill="1" applyBorder="1" applyAlignment="1">
      <alignment horizontal="center" vertical="top" wrapText="1"/>
    </xf>
    <xf numFmtId="49" fontId="10" fillId="3" borderId="7" xfId="2" applyNumberFormat="1" applyFont="1" applyFill="1" applyBorder="1" applyAlignment="1">
      <alignment horizontal="right"/>
    </xf>
    <xf numFmtId="164" fontId="10" fillId="3" borderId="7" xfId="2" applyNumberFormat="1" applyFont="1" applyFill="1" applyBorder="1"/>
    <xf numFmtId="1" fontId="16" fillId="3" borderId="7" xfId="2" applyNumberFormat="1" applyFont="1" applyFill="1" applyBorder="1"/>
    <xf numFmtId="1" fontId="10" fillId="3" borderId="7" xfId="2" applyNumberFormat="1" applyFont="1" applyFill="1" applyBorder="1"/>
    <xf numFmtId="0" fontId="19" fillId="3" borderId="2" xfId="2" applyFill="1" applyBorder="1"/>
    <xf numFmtId="1" fontId="16" fillId="3" borderId="6" xfId="2" applyNumberFormat="1" applyFont="1" applyFill="1" applyBorder="1"/>
    <xf numFmtId="49" fontId="10" fillId="3" borderId="4" xfId="2" applyNumberFormat="1" applyFont="1" applyFill="1" applyBorder="1" applyAlignment="1">
      <alignment horizontal="right"/>
    </xf>
    <xf numFmtId="0" fontId="5" fillId="3" borderId="9" xfId="2" applyFont="1" applyFill="1" applyBorder="1" applyAlignment="1">
      <alignment horizontal="center" vertical="top" wrapText="1"/>
    </xf>
    <xf numFmtId="0" fontId="19" fillId="0" borderId="2" xfId="2" applyBorder="1"/>
    <xf numFmtId="49" fontId="8" fillId="3" borderId="4" xfId="2" applyNumberFormat="1" applyFont="1" applyFill="1" applyBorder="1" applyAlignment="1">
      <alignment horizontal="right"/>
    </xf>
    <xf numFmtId="49" fontId="5" fillId="3" borderId="2" xfId="2" applyNumberFormat="1" applyFont="1" applyFill="1" applyBorder="1" applyAlignment="1">
      <alignment horizontal="right"/>
    </xf>
    <xf numFmtId="49" fontId="8" fillId="3" borderId="7" xfId="2" applyNumberFormat="1" applyFont="1" applyFill="1" applyBorder="1" applyAlignment="1">
      <alignment horizontal="right"/>
    </xf>
    <xf numFmtId="164" fontId="8" fillId="3" borderId="7" xfId="2" applyNumberFormat="1" applyFont="1" applyFill="1" applyBorder="1" applyAlignment="1">
      <alignment vertical="center"/>
    </xf>
    <xf numFmtId="1" fontId="8" fillId="3" borderId="7" xfId="2" applyNumberFormat="1" applyFont="1" applyFill="1" applyBorder="1" applyAlignment="1">
      <alignment vertical="center"/>
    </xf>
    <xf numFmtId="0" fontId="10" fillId="0" borderId="0" xfId="2" applyFont="1"/>
    <xf numFmtId="0" fontId="0" fillId="0" borderId="0" xfId="2" applyFont="1"/>
    <xf numFmtId="0" fontId="8" fillId="4" borderId="2" xfId="2" applyFont="1" applyFill="1" applyBorder="1" applyAlignment="1">
      <alignment vertical="center"/>
    </xf>
    <xf numFmtId="164" fontId="8" fillId="4" borderId="2" xfId="2" applyNumberFormat="1" applyFont="1" applyFill="1" applyBorder="1" applyAlignment="1">
      <alignment vertical="center"/>
    </xf>
    <xf numFmtId="49" fontId="5" fillId="3" borderId="7" xfId="2" applyNumberFormat="1" applyFont="1" applyFill="1" applyBorder="1" applyAlignment="1">
      <alignment horizontal="right"/>
    </xf>
    <xf numFmtId="164" fontId="5" fillId="3" borderId="7" xfId="2" applyNumberFormat="1" applyFont="1" applyFill="1" applyBorder="1" applyAlignment="1">
      <alignment vertical="center"/>
    </xf>
    <xf numFmtId="1" fontId="5" fillId="3" borderId="7" xfId="2" applyNumberFormat="1" applyFont="1" applyFill="1" applyBorder="1" applyAlignment="1">
      <alignment vertical="center"/>
    </xf>
    <xf numFmtId="0" fontId="5" fillId="3" borderId="2" xfId="2" applyFont="1" applyFill="1" applyBorder="1"/>
    <xf numFmtId="164" fontId="5" fillId="3" borderId="2" xfId="2" applyNumberFormat="1" applyFont="1" applyFill="1" applyBorder="1" applyAlignment="1">
      <alignment vertical="center"/>
    </xf>
    <xf numFmtId="0" fontId="18" fillId="3" borderId="2" xfId="2" applyFont="1" applyFill="1" applyBorder="1"/>
    <xf numFmtId="1" fontId="5" fillId="3" borderId="2" xfId="2" applyNumberFormat="1" applyFont="1" applyFill="1" applyBorder="1" applyAlignment="1">
      <alignment vertical="center"/>
    </xf>
    <xf numFmtId="0" fontId="0" fillId="0" borderId="2" xfId="2" applyFont="1" applyBorder="1"/>
    <xf numFmtId="1" fontId="10" fillId="0" borderId="2" xfId="2" applyNumberFormat="1" applyFont="1" applyBorder="1"/>
    <xf numFmtId="0" fontId="13" fillId="0" borderId="2" xfId="2" applyFont="1" applyBorder="1"/>
    <xf numFmtId="164" fontId="12" fillId="0" borderId="2" xfId="2" applyNumberFormat="1" applyFont="1" applyBorder="1"/>
    <xf numFmtId="49" fontId="10" fillId="3" borderId="8" xfId="2" applyNumberFormat="1" applyFont="1" applyFill="1" applyBorder="1" applyAlignment="1">
      <alignment horizontal="right"/>
    </xf>
    <xf numFmtId="0" fontId="10" fillId="3" borderId="7" xfId="2" applyFont="1" applyFill="1" applyBorder="1" applyAlignment="1">
      <alignment horizontal="left"/>
    </xf>
    <xf numFmtId="0" fontId="12" fillId="3" borderId="0" xfId="2" applyFont="1" applyFill="1" applyAlignment="1">
      <alignment horizontal="right"/>
    </xf>
    <xf numFmtId="0" fontId="12" fillId="3" borderId="2" xfId="2" applyFont="1" applyFill="1" applyBorder="1"/>
    <xf numFmtId="0" fontId="12" fillId="0" borderId="2" xfId="2" applyFont="1" applyBorder="1"/>
    <xf numFmtId="0" fontId="20" fillId="0" borderId="2" xfId="2" applyFont="1" applyBorder="1"/>
    <xf numFmtId="49" fontId="13" fillId="3" borderId="6" xfId="2" applyNumberFormat="1" applyFont="1" applyFill="1" applyBorder="1" applyAlignment="1">
      <alignment horizontal="right"/>
    </xf>
    <xf numFmtId="0" fontId="10" fillId="3" borderId="11" xfId="2" applyFont="1" applyFill="1" applyBorder="1" applyAlignment="1">
      <alignment horizontal="left"/>
    </xf>
    <xf numFmtId="49" fontId="10" fillId="3" borderId="9" xfId="2" applyNumberFormat="1" applyFont="1" applyFill="1" applyBorder="1" applyAlignment="1">
      <alignment horizontal="right"/>
    </xf>
    <xf numFmtId="164" fontId="10" fillId="0" borderId="7" xfId="2" applyNumberFormat="1" applyFont="1" applyBorder="1"/>
    <xf numFmtId="0" fontId="10" fillId="3" borderId="6" xfId="2" applyFont="1" applyFill="1" applyBorder="1" applyAlignment="1">
      <alignment horizontal="left"/>
    </xf>
    <xf numFmtId="0" fontId="12" fillId="3" borderId="12" xfId="2" applyFont="1" applyFill="1" applyBorder="1" applyAlignment="1">
      <alignment horizontal="right"/>
    </xf>
    <xf numFmtId="49" fontId="10" fillId="3" borderId="12" xfId="2" applyNumberFormat="1" applyFont="1" applyFill="1" applyBorder="1" applyAlignment="1">
      <alignment horizontal="right"/>
    </xf>
    <xf numFmtId="164" fontId="12" fillId="3" borderId="12" xfId="2" applyNumberFormat="1" applyFont="1" applyFill="1" applyBorder="1"/>
    <xf numFmtId="0" fontId="20" fillId="0" borderId="12" xfId="2" applyFont="1" applyBorder="1"/>
    <xf numFmtId="0" fontId="12" fillId="3" borderId="9" xfId="2" applyFont="1" applyFill="1" applyBorder="1" applyAlignment="1">
      <alignment horizontal="right"/>
    </xf>
    <xf numFmtId="1" fontId="12" fillId="3" borderId="7" xfId="2" applyNumberFormat="1" applyFont="1" applyFill="1" applyBorder="1"/>
    <xf numFmtId="0" fontId="8" fillId="3" borderId="12" xfId="2" applyFont="1" applyFill="1" applyBorder="1" applyAlignment="1">
      <alignment vertical="center"/>
    </xf>
    <xf numFmtId="49" fontId="8" fillId="3" borderId="12" xfId="2" applyNumberFormat="1" applyFont="1" applyFill="1" applyBorder="1" applyAlignment="1">
      <alignment horizontal="right"/>
    </xf>
    <xf numFmtId="164" fontId="8" fillId="3" borderId="12" xfId="2" applyNumberFormat="1" applyFont="1" applyFill="1" applyBorder="1" applyAlignment="1">
      <alignment vertical="center"/>
    </xf>
    <xf numFmtId="1" fontId="8" fillId="3" borderId="12" xfId="2" applyNumberFormat="1" applyFont="1" applyFill="1" applyBorder="1" applyAlignment="1">
      <alignment vertical="center"/>
    </xf>
    <xf numFmtId="0" fontId="10" fillId="3" borderId="12" xfId="2" applyFont="1" applyFill="1" applyBorder="1" applyAlignment="1">
      <alignment horizontal="left"/>
    </xf>
    <xf numFmtId="164" fontId="10" fillId="3" borderId="12" xfId="2" applyNumberFormat="1" applyFont="1" applyFill="1" applyBorder="1"/>
    <xf numFmtId="49" fontId="13" fillId="3" borderId="12" xfId="2" applyNumberFormat="1" applyFont="1" applyFill="1" applyBorder="1" applyAlignment="1">
      <alignment horizontal="right"/>
    </xf>
    <xf numFmtId="1" fontId="12" fillId="3" borderId="12" xfId="2" applyNumberFormat="1" applyFont="1" applyFill="1" applyBorder="1"/>
    <xf numFmtId="164" fontId="16" fillId="3" borderId="12" xfId="2" applyNumberFormat="1" applyFont="1" applyFill="1" applyBorder="1"/>
    <xf numFmtId="1" fontId="16" fillId="3" borderId="12" xfId="2" applyNumberFormat="1" applyFont="1" applyFill="1" applyBorder="1"/>
    <xf numFmtId="0" fontId="8" fillId="3" borderId="13" xfId="2" applyFont="1" applyFill="1" applyBorder="1" applyAlignment="1">
      <alignment horizontal="center" vertical="top" wrapText="1"/>
    </xf>
    <xf numFmtId="1" fontId="10" fillId="3" borderId="12" xfId="2" applyNumberFormat="1" applyFont="1" applyFill="1" applyBorder="1"/>
    <xf numFmtId="49" fontId="5" fillId="3" borderId="6" xfId="2" applyNumberFormat="1" applyFont="1" applyFill="1" applyBorder="1" applyAlignment="1">
      <alignment horizontal="right"/>
    </xf>
    <xf numFmtId="164" fontId="5" fillId="3" borderId="6" xfId="2" applyNumberFormat="1" applyFont="1" applyFill="1" applyBorder="1" applyAlignment="1">
      <alignment vertical="center"/>
    </xf>
    <xf numFmtId="1" fontId="5" fillId="3" borderId="6" xfId="2" applyNumberFormat="1" applyFont="1" applyFill="1" applyBorder="1" applyAlignment="1">
      <alignment vertical="center"/>
    </xf>
    <xf numFmtId="0" fontId="5" fillId="3" borderId="12" xfId="2" applyFont="1" applyFill="1" applyBorder="1"/>
    <xf numFmtId="0" fontId="18" fillId="3" borderId="12" xfId="2" applyFont="1" applyFill="1" applyBorder="1"/>
    <xf numFmtId="0" fontId="4" fillId="0" borderId="0" xfId="2" applyFont="1" applyBorder="1" applyAlignment="1">
      <alignment horizontal="center" wrapText="1"/>
    </xf>
    <xf numFmtId="0" fontId="2" fillId="0" borderId="10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6" fillId="3" borderId="2" xfId="3" applyNumberFormat="1" applyFont="1" applyFill="1" applyBorder="1" applyAlignment="1" applyProtection="1">
      <alignment horizontal="center" vertical="top" wrapText="1"/>
    </xf>
    <xf numFmtId="0" fontId="8" fillId="3" borderId="2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9" xfId="2" applyFont="1" applyFill="1" applyBorder="1" applyAlignment="1">
      <alignment horizontal="center" vertical="top" wrapText="1"/>
    </xf>
    <xf numFmtId="0" fontId="8" fillId="3" borderId="6" xfId="2" applyFont="1" applyFill="1" applyBorder="1" applyAlignment="1">
      <alignment horizontal="center" vertical="top" wrapText="1"/>
    </xf>
    <xf numFmtId="0" fontId="8" fillId="3" borderId="11" xfId="2" applyFont="1" applyFill="1" applyBorder="1" applyAlignment="1">
      <alignment horizontal="center" vertical="top" wrapText="1"/>
    </xf>
    <xf numFmtId="0" fontId="8" fillId="3" borderId="13" xfId="2" applyFont="1" applyFill="1" applyBorder="1" applyAlignment="1">
      <alignment horizontal="center" vertical="top" wrapText="1"/>
    </xf>
    <xf numFmtId="0" fontId="8" fillId="3" borderId="14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19" fillId="0" borderId="2" xfId="2" applyBorder="1" applyAlignment="1">
      <alignment horizontal="center"/>
    </xf>
  </cellXfs>
  <cellStyles count="5">
    <cellStyle name="Excel Built-in Good" xfId="1"/>
    <cellStyle name="Excel Built-in Normal" xfId="2"/>
    <cellStyle name="Excel_BuiltIn_4 antraštė" xfId="3"/>
    <cellStyle name="Įprastas" xfId="0" builtinId="0"/>
    <cellStyle name="Įprastas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"/>
  <sheetViews>
    <sheetView tabSelected="1" topLeftCell="A311" workbookViewId="0">
      <selection activeCell="O331" sqref="O331"/>
    </sheetView>
  </sheetViews>
  <sheetFormatPr defaultColWidth="8.7109375" defaultRowHeight="12.75" x14ac:dyDescent="0.2"/>
  <cols>
    <col min="1" max="1" width="5.28515625" style="1" customWidth="1"/>
    <col min="2" max="2" width="63.5703125" style="1" customWidth="1"/>
    <col min="3" max="3" width="5.42578125" style="1" customWidth="1"/>
    <col min="4" max="5" width="8.140625" style="1" customWidth="1"/>
    <col min="6" max="6" width="10.85546875" style="1" customWidth="1"/>
    <col min="7" max="7" width="7.85546875" style="1" customWidth="1"/>
    <col min="8" max="16384" width="8.7109375" style="1"/>
  </cols>
  <sheetData>
    <row r="1" spans="1:7" ht="15.75" x14ac:dyDescent="0.25">
      <c r="A1" s="2"/>
      <c r="B1" s="2"/>
      <c r="C1" s="2"/>
      <c r="D1" s="2" t="s">
        <v>0</v>
      </c>
      <c r="E1" s="2"/>
      <c r="F1" s="2"/>
      <c r="G1" s="2"/>
    </row>
    <row r="2" spans="1:7" ht="15.75" x14ac:dyDescent="0.25">
      <c r="A2" s="2"/>
      <c r="B2" s="2"/>
      <c r="C2" s="2"/>
      <c r="D2" s="2" t="s">
        <v>1</v>
      </c>
      <c r="E2" s="2"/>
      <c r="F2" s="2"/>
      <c r="G2" s="2"/>
    </row>
    <row r="3" spans="1:7" ht="15.75" x14ac:dyDescent="0.25">
      <c r="A3" s="2"/>
      <c r="B3" s="2"/>
      <c r="C3" s="2"/>
      <c r="D3" s="2" t="s">
        <v>180</v>
      </c>
      <c r="E3" s="2"/>
      <c r="F3" s="2"/>
      <c r="G3" s="2"/>
    </row>
    <row r="4" spans="1:7" ht="15.75" x14ac:dyDescent="0.25">
      <c r="A4" s="2"/>
      <c r="B4" s="2"/>
      <c r="C4" s="2"/>
      <c r="D4" s="2" t="s">
        <v>2</v>
      </c>
      <c r="E4" s="2"/>
      <c r="F4" s="2"/>
      <c r="G4" s="2"/>
    </row>
    <row r="5" spans="1:7" ht="15.75" x14ac:dyDescent="0.25">
      <c r="A5" s="2"/>
      <c r="B5" s="2"/>
      <c r="C5" s="2"/>
      <c r="D5" s="2"/>
      <c r="E5" s="2"/>
      <c r="F5" s="3"/>
      <c r="G5" s="2"/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30" customHeight="1" x14ac:dyDescent="0.25">
      <c r="A7" s="122" t="s">
        <v>3</v>
      </c>
      <c r="B7" s="122"/>
      <c r="C7" s="122"/>
      <c r="D7" s="122"/>
      <c r="E7" s="122"/>
      <c r="F7" s="122"/>
      <c r="G7" s="12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123" t="s">
        <v>4</v>
      </c>
      <c r="G9" s="123"/>
    </row>
    <row r="10" spans="1:7" ht="12.75" customHeight="1" x14ac:dyDescent="0.2">
      <c r="A10" s="124" t="s">
        <v>177</v>
      </c>
      <c r="B10" s="125" t="s">
        <v>5</v>
      </c>
      <c r="C10" s="124" t="s">
        <v>6</v>
      </c>
      <c r="D10" s="125" t="s">
        <v>7</v>
      </c>
      <c r="E10" s="125" t="s">
        <v>8</v>
      </c>
      <c r="F10" s="125"/>
      <c r="G10" s="125"/>
    </row>
    <row r="11" spans="1:7" x14ac:dyDescent="0.2">
      <c r="A11" s="124"/>
      <c r="B11" s="125"/>
      <c r="C11" s="124"/>
      <c r="D11" s="125"/>
      <c r="E11" s="125" t="s">
        <v>9</v>
      </c>
      <c r="F11" s="125"/>
      <c r="G11" s="125" t="s">
        <v>10</v>
      </c>
    </row>
    <row r="12" spans="1:7" ht="33" customHeight="1" x14ac:dyDescent="0.2">
      <c r="A12" s="124"/>
      <c r="B12" s="125"/>
      <c r="C12" s="124"/>
      <c r="D12" s="125"/>
      <c r="E12" s="5" t="s">
        <v>11</v>
      </c>
      <c r="F12" s="4" t="s">
        <v>178</v>
      </c>
      <c r="G12" s="125"/>
    </row>
    <row r="13" spans="1:7" s="10" customFormat="1" ht="15" customHeight="1" x14ac:dyDescent="0.2">
      <c r="A13" s="126" t="s">
        <v>12</v>
      </c>
      <c r="B13" s="6" t="s">
        <v>13</v>
      </c>
      <c r="C13" s="7"/>
      <c r="D13" s="8">
        <f t="shared" ref="D13:D42" si="0">SUM(G13+E13)</f>
        <v>0.2</v>
      </c>
      <c r="E13" s="8">
        <f>SUM(E14)</f>
        <v>0.2</v>
      </c>
      <c r="F13" s="9">
        <f>SUM(F14)</f>
        <v>0</v>
      </c>
      <c r="G13" s="9">
        <f>SUM(G14)</f>
        <v>0</v>
      </c>
    </row>
    <row r="14" spans="1:7" s="10" customFormat="1" ht="12.75" customHeight="1" x14ac:dyDescent="0.25">
      <c r="A14" s="126"/>
      <c r="B14" s="11" t="s">
        <v>14</v>
      </c>
      <c r="C14" s="12" t="s">
        <v>15</v>
      </c>
      <c r="D14" s="13">
        <f t="shared" si="0"/>
        <v>0.2</v>
      </c>
      <c r="E14" s="13">
        <v>0.2</v>
      </c>
      <c r="F14" s="13"/>
      <c r="G14" s="14"/>
    </row>
    <row r="15" spans="1:7" s="10" customFormat="1" ht="15" customHeight="1" x14ac:dyDescent="0.2">
      <c r="A15" s="126" t="s">
        <v>16</v>
      </c>
      <c r="B15" s="15" t="s">
        <v>17</v>
      </c>
      <c r="C15" s="16"/>
      <c r="D15" s="17">
        <f t="shared" si="0"/>
        <v>1217</v>
      </c>
      <c r="E15" s="17">
        <f>SUM(E42+E41+E38+E37+E34+E33+E29+E23+E22+E21+E16)</f>
        <v>463.1</v>
      </c>
      <c r="F15" s="18">
        <f>SUM(F42+F41+F38+F37+F34+F33+F29+F23+F22+F21+F16)</f>
        <v>0</v>
      </c>
      <c r="G15" s="17">
        <f>SUM(G42+G38+G34+G29+G23+G22+G16)</f>
        <v>753.9</v>
      </c>
    </row>
    <row r="16" spans="1:7" s="10" customFormat="1" ht="12.75" customHeight="1" x14ac:dyDescent="0.2">
      <c r="A16" s="126"/>
      <c r="B16" s="11" t="s">
        <v>18</v>
      </c>
      <c r="C16" s="12" t="s">
        <v>15</v>
      </c>
      <c r="D16" s="19">
        <f>SUM(G16+E16)</f>
        <v>185.6</v>
      </c>
      <c r="E16" s="19">
        <f>SUM(E17:E20)</f>
        <v>10.1</v>
      </c>
      <c r="F16" s="19"/>
      <c r="G16" s="19">
        <f>SUM(G17:G20)</f>
        <v>175.5</v>
      </c>
    </row>
    <row r="17" spans="1:7" s="10" customFormat="1" ht="12.75" customHeight="1" x14ac:dyDescent="0.2">
      <c r="A17" s="126"/>
      <c r="B17" s="20" t="s">
        <v>19</v>
      </c>
      <c r="C17" s="21"/>
      <c r="D17" s="22">
        <f>SUM(G17+E17)</f>
        <v>10.1</v>
      </c>
      <c r="E17" s="23">
        <v>10.1</v>
      </c>
      <c r="F17" s="23"/>
      <c r="G17" s="23"/>
    </row>
    <row r="18" spans="1:7" s="10" customFormat="1" ht="12.75" customHeight="1" x14ac:dyDescent="0.2">
      <c r="A18" s="126"/>
      <c r="B18" s="20" t="s">
        <v>20</v>
      </c>
      <c r="C18" s="24"/>
      <c r="D18" s="25">
        <f>SUM(G18+E18)</f>
        <v>10</v>
      </c>
      <c r="E18" s="26"/>
      <c r="F18" s="22"/>
      <c r="G18" s="22">
        <v>10</v>
      </c>
    </row>
    <row r="19" spans="1:7" s="10" customFormat="1" ht="12.75" customHeight="1" x14ac:dyDescent="0.2">
      <c r="A19" s="126"/>
      <c r="B19" s="20" t="s">
        <v>21</v>
      </c>
      <c r="C19" s="24"/>
      <c r="D19" s="27">
        <f t="shared" si="0"/>
        <v>153.19999999999999</v>
      </c>
      <c r="E19" s="25"/>
      <c r="F19" s="25"/>
      <c r="G19" s="25">
        <v>153.19999999999999</v>
      </c>
    </row>
    <row r="20" spans="1:7" s="10" customFormat="1" ht="12.75" customHeight="1" x14ac:dyDescent="0.2">
      <c r="A20" s="126"/>
      <c r="B20" s="20" t="s">
        <v>22</v>
      </c>
      <c r="C20" s="24"/>
      <c r="D20" s="27">
        <f t="shared" si="0"/>
        <v>12.3</v>
      </c>
      <c r="E20" s="25"/>
      <c r="F20" s="25"/>
      <c r="G20" s="25">
        <v>12.3</v>
      </c>
    </row>
    <row r="21" spans="1:7" s="10" customFormat="1" ht="12.75" customHeight="1" x14ac:dyDescent="0.2">
      <c r="A21" s="126"/>
      <c r="B21" s="11" t="s">
        <v>23</v>
      </c>
      <c r="C21" s="12" t="s">
        <v>15</v>
      </c>
      <c r="D21" s="28">
        <f t="shared" si="0"/>
        <v>15.5</v>
      </c>
      <c r="E21" s="28">
        <v>15.5</v>
      </c>
      <c r="F21" s="28"/>
      <c r="G21" s="28"/>
    </row>
    <row r="22" spans="1:7" s="10" customFormat="1" ht="12.75" customHeight="1" x14ac:dyDescent="0.2">
      <c r="A22" s="126"/>
      <c r="B22" s="11" t="s">
        <v>24</v>
      </c>
      <c r="C22" s="12" t="s">
        <v>25</v>
      </c>
      <c r="D22" s="29">
        <f t="shared" si="0"/>
        <v>215.2</v>
      </c>
      <c r="E22" s="13"/>
      <c r="F22" s="13"/>
      <c r="G22" s="13">
        <v>215.2</v>
      </c>
    </row>
    <row r="23" spans="1:7" s="10" customFormat="1" ht="12.75" customHeight="1" x14ac:dyDescent="0.2">
      <c r="A23" s="126"/>
      <c r="B23" s="11" t="s">
        <v>26</v>
      </c>
      <c r="C23" s="12" t="s">
        <v>27</v>
      </c>
      <c r="D23" s="29">
        <f t="shared" si="0"/>
        <v>145.5</v>
      </c>
      <c r="E23" s="13">
        <f>SUM(E24:E28)</f>
        <v>85.5</v>
      </c>
      <c r="F23" s="30"/>
      <c r="G23" s="13">
        <f>SUM(G24+G25+G26+G28)</f>
        <v>60</v>
      </c>
    </row>
    <row r="24" spans="1:7" s="10" customFormat="1" ht="12.75" customHeight="1" x14ac:dyDescent="0.2">
      <c r="A24" s="126"/>
      <c r="B24" s="20" t="s">
        <v>19</v>
      </c>
      <c r="C24" s="21"/>
      <c r="D24" s="31">
        <f t="shared" si="0"/>
        <v>0.1</v>
      </c>
      <c r="E24" s="31">
        <v>0.1</v>
      </c>
      <c r="F24" s="31"/>
      <c r="G24" s="32"/>
    </row>
    <row r="25" spans="1:7" s="10" customFormat="1" ht="12.75" customHeight="1" x14ac:dyDescent="0.2">
      <c r="A25" s="126"/>
      <c r="B25" s="20" t="s">
        <v>28</v>
      </c>
      <c r="C25" s="21"/>
      <c r="D25" s="31">
        <f>SUM(G25+E25)</f>
        <v>110.4</v>
      </c>
      <c r="E25" s="31">
        <v>50.4</v>
      </c>
      <c r="F25" s="31"/>
      <c r="G25" s="31">
        <v>60</v>
      </c>
    </row>
    <row r="26" spans="1:7" s="10" customFormat="1" ht="12.75" customHeight="1" x14ac:dyDescent="0.2">
      <c r="A26" s="126"/>
      <c r="B26" s="20" t="s">
        <v>29</v>
      </c>
      <c r="C26" s="21"/>
      <c r="D26" s="33">
        <f t="shared" si="0"/>
        <v>25</v>
      </c>
      <c r="E26" s="31">
        <v>25</v>
      </c>
      <c r="F26" s="31"/>
      <c r="G26" s="32"/>
    </row>
    <row r="27" spans="1:7" s="10" customFormat="1" ht="12.75" customHeight="1" x14ac:dyDescent="0.2">
      <c r="A27" s="126"/>
      <c r="B27" s="20" t="s">
        <v>176</v>
      </c>
      <c r="C27" s="21"/>
      <c r="D27" s="33">
        <f>SUM(G27+E27)</f>
        <v>7</v>
      </c>
      <c r="E27" s="31">
        <v>7</v>
      </c>
      <c r="F27" s="31"/>
      <c r="G27" s="32"/>
    </row>
    <row r="28" spans="1:7" s="10" customFormat="1" ht="12.75" customHeight="1" x14ac:dyDescent="0.2">
      <c r="A28" s="126"/>
      <c r="B28" s="20" t="s">
        <v>30</v>
      </c>
      <c r="C28" s="21"/>
      <c r="D28" s="33">
        <f>SUM(G28+E28)</f>
        <v>3</v>
      </c>
      <c r="E28" s="31">
        <v>3</v>
      </c>
      <c r="F28" s="31"/>
      <c r="G28" s="32"/>
    </row>
    <row r="29" spans="1:7" s="10" customFormat="1" ht="12.75" customHeight="1" x14ac:dyDescent="0.2">
      <c r="A29" s="126"/>
      <c r="B29" s="11" t="s">
        <v>26</v>
      </c>
      <c r="C29" s="12" t="s">
        <v>31</v>
      </c>
      <c r="D29" s="29">
        <f t="shared" si="0"/>
        <v>376.7</v>
      </c>
      <c r="E29" s="13">
        <f>SUM(E30:E32)</f>
        <v>158.29999999999998</v>
      </c>
      <c r="F29" s="13"/>
      <c r="G29" s="13">
        <f>SUM(G30:G32)</f>
        <v>218.4</v>
      </c>
    </row>
    <row r="30" spans="1:7" s="10" customFormat="1" ht="12.75" customHeight="1" x14ac:dyDescent="0.2">
      <c r="A30" s="126"/>
      <c r="B30" s="20" t="s">
        <v>19</v>
      </c>
      <c r="C30" s="21"/>
      <c r="D30" s="31">
        <f>SUM(G30+E30)</f>
        <v>24.5</v>
      </c>
      <c r="E30" s="31">
        <v>13.6</v>
      </c>
      <c r="F30" s="31"/>
      <c r="G30" s="31">
        <v>10.9</v>
      </c>
    </row>
    <row r="31" spans="1:7" s="10" customFormat="1" ht="12.75" customHeight="1" x14ac:dyDescent="0.2">
      <c r="A31" s="126"/>
      <c r="B31" s="20" t="s">
        <v>28</v>
      </c>
      <c r="C31" s="21"/>
      <c r="D31" s="31">
        <f>SUM(G31+E31)</f>
        <v>193.3</v>
      </c>
      <c r="E31" s="31"/>
      <c r="F31" s="31"/>
      <c r="G31" s="31">
        <v>193.3</v>
      </c>
    </row>
    <row r="32" spans="1:7" s="10" customFormat="1" ht="12.75" customHeight="1" x14ac:dyDescent="0.2">
      <c r="A32" s="126"/>
      <c r="B32" s="20" t="s">
        <v>22</v>
      </c>
      <c r="C32" s="21"/>
      <c r="D32" s="31">
        <f>SUM(G32+E32)</f>
        <v>158.89999999999998</v>
      </c>
      <c r="E32" s="31">
        <v>144.69999999999999</v>
      </c>
      <c r="F32" s="31"/>
      <c r="G32" s="31">
        <v>14.2</v>
      </c>
    </row>
    <row r="33" spans="1:7" s="10" customFormat="1" ht="12.75" customHeight="1" x14ac:dyDescent="0.2">
      <c r="A33" s="126"/>
      <c r="B33" s="11" t="s">
        <v>14</v>
      </c>
      <c r="C33" s="12" t="s">
        <v>32</v>
      </c>
      <c r="D33" s="13">
        <f t="shared" si="0"/>
        <v>130.1</v>
      </c>
      <c r="E33" s="13">
        <v>130.1</v>
      </c>
      <c r="F33" s="13"/>
      <c r="G33" s="13"/>
    </row>
    <row r="34" spans="1:7" s="10" customFormat="1" ht="12.75" customHeight="1" x14ac:dyDescent="0.2">
      <c r="A34" s="126"/>
      <c r="B34" s="11" t="s">
        <v>26</v>
      </c>
      <c r="C34" s="12" t="s">
        <v>33</v>
      </c>
      <c r="D34" s="13">
        <f t="shared" si="0"/>
        <v>20</v>
      </c>
      <c r="E34" s="13">
        <f>SUM(E35:E36)</f>
        <v>15</v>
      </c>
      <c r="F34" s="13"/>
      <c r="G34" s="13">
        <f>SUM(G35:G36)</f>
        <v>5</v>
      </c>
    </row>
    <row r="35" spans="1:7" s="10" customFormat="1" ht="12.75" customHeight="1" x14ac:dyDescent="0.2">
      <c r="A35" s="126"/>
      <c r="B35" s="20" t="s">
        <v>28</v>
      </c>
      <c r="C35" s="34"/>
      <c r="D35" s="31">
        <f t="shared" si="0"/>
        <v>5</v>
      </c>
      <c r="E35" s="31"/>
      <c r="F35" s="31"/>
      <c r="G35" s="31">
        <v>5</v>
      </c>
    </row>
    <row r="36" spans="1:7" s="10" customFormat="1" ht="12.75" customHeight="1" x14ac:dyDescent="0.2">
      <c r="A36" s="126"/>
      <c r="B36" s="20" t="s">
        <v>22</v>
      </c>
      <c r="C36" s="34"/>
      <c r="D36" s="31">
        <f t="shared" si="0"/>
        <v>15</v>
      </c>
      <c r="E36" s="31">
        <v>15</v>
      </c>
      <c r="F36" s="31"/>
      <c r="G36" s="31"/>
    </row>
    <row r="37" spans="1:7" s="10" customFormat="1" ht="12.75" customHeight="1" x14ac:dyDescent="0.2">
      <c r="A37" s="126"/>
      <c r="B37" s="35" t="s">
        <v>34</v>
      </c>
      <c r="C37" s="12" t="s">
        <v>33</v>
      </c>
      <c r="D37" s="13">
        <f t="shared" si="0"/>
        <v>12.6</v>
      </c>
      <c r="E37" s="13">
        <v>12.6</v>
      </c>
      <c r="F37" s="13"/>
      <c r="G37" s="13"/>
    </row>
    <row r="38" spans="1:7" ht="12.75" customHeight="1" x14ac:dyDescent="0.2">
      <c r="A38" s="126"/>
      <c r="B38" s="11" t="s">
        <v>26</v>
      </c>
      <c r="C38" s="12" t="s">
        <v>35</v>
      </c>
      <c r="D38" s="13">
        <f t="shared" si="0"/>
        <v>31.5</v>
      </c>
      <c r="E38" s="13">
        <f>SUM(E39:E40)</f>
        <v>4.0999999999999996</v>
      </c>
      <c r="F38" s="13"/>
      <c r="G38" s="13">
        <f>SUM(G39:G40)</f>
        <v>27.4</v>
      </c>
    </row>
    <row r="39" spans="1:7" ht="12.75" customHeight="1" x14ac:dyDescent="0.2">
      <c r="A39" s="126"/>
      <c r="B39" s="20" t="s">
        <v>19</v>
      </c>
      <c r="C39" s="21"/>
      <c r="D39" s="31">
        <f t="shared" si="0"/>
        <v>4.0999999999999996</v>
      </c>
      <c r="E39" s="31">
        <v>4.0999999999999996</v>
      </c>
      <c r="F39" s="36"/>
      <c r="G39" s="31"/>
    </row>
    <row r="40" spans="1:7" ht="12.75" customHeight="1" x14ac:dyDescent="0.2">
      <c r="A40" s="126"/>
      <c r="B40" s="20" t="s">
        <v>28</v>
      </c>
      <c r="C40" s="21"/>
      <c r="D40" s="31">
        <f t="shared" si="0"/>
        <v>27.4</v>
      </c>
      <c r="E40" s="31"/>
      <c r="F40" s="36"/>
      <c r="G40" s="31">
        <v>27.4</v>
      </c>
    </row>
    <row r="41" spans="1:7" ht="12.75" customHeight="1" x14ac:dyDescent="0.2">
      <c r="A41" s="126"/>
      <c r="B41" s="35" t="s">
        <v>34</v>
      </c>
      <c r="C41" s="12" t="s">
        <v>35</v>
      </c>
      <c r="D41" s="13">
        <f t="shared" si="0"/>
        <v>31.8</v>
      </c>
      <c r="E41" s="37">
        <v>31.8</v>
      </c>
      <c r="F41" s="38"/>
      <c r="G41" s="37"/>
    </row>
    <row r="42" spans="1:7" ht="12.75" customHeight="1" x14ac:dyDescent="0.2">
      <c r="A42" s="126"/>
      <c r="B42" s="11" t="s">
        <v>24</v>
      </c>
      <c r="C42" s="12" t="s">
        <v>36</v>
      </c>
      <c r="D42" s="13">
        <f t="shared" si="0"/>
        <v>52.5</v>
      </c>
      <c r="E42" s="37">
        <v>0.1</v>
      </c>
      <c r="F42" s="38"/>
      <c r="G42" s="37">
        <v>52.4</v>
      </c>
    </row>
    <row r="43" spans="1:7" ht="15" customHeight="1" x14ac:dyDescent="0.2">
      <c r="A43" s="127" t="s">
        <v>37</v>
      </c>
      <c r="B43" s="39" t="s">
        <v>38</v>
      </c>
      <c r="C43" s="40"/>
      <c r="D43" s="41">
        <f t="shared" ref="D43:D130" si="1">SUM(G43+E43)</f>
        <v>1.8</v>
      </c>
      <c r="E43" s="41">
        <f>SUM(E44:E47)</f>
        <v>1.8</v>
      </c>
      <c r="F43" s="42">
        <f>SUM(F44:F47)</f>
        <v>0</v>
      </c>
      <c r="G43" s="42">
        <f>SUM(G44:G47)</f>
        <v>0</v>
      </c>
    </row>
    <row r="44" spans="1:7" ht="12.75" customHeight="1" x14ac:dyDescent="0.2">
      <c r="A44" s="127"/>
      <c r="B44" s="11" t="s">
        <v>14</v>
      </c>
      <c r="C44" s="12" t="s">
        <v>15</v>
      </c>
      <c r="D44" s="13">
        <f t="shared" si="1"/>
        <v>0.7</v>
      </c>
      <c r="E44" s="13">
        <v>0.7</v>
      </c>
      <c r="F44" s="30"/>
      <c r="G44" s="30"/>
    </row>
    <row r="45" spans="1:7" ht="12.75" customHeight="1" x14ac:dyDescent="0.2">
      <c r="A45" s="127"/>
      <c r="B45" s="11" t="s">
        <v>14</v>
      </c>
      <c r="C45" s="12" t="s">
        <v>31</v>
      </c>
      <c r="D45" s="13">
        <f t="shared" si="1"/>
        <v>0.2</v>
      </c>
      <c r="E45" s="13">
        <v>0.2</v>
      </c>
      <c r="F45" s="30"/>
      <c r="G45" s="30"/>
    </row>
    <row r="46" spans="1:7" ht="12.75" customHeight="1" x14ac:dyDescent="0.2">
      <c r="A46" s="127"/>
      <c r="B46" s="11" t="s">
        <v>23</v>
      </c>
      <c r="C46" s="12" t="s">
        <v>31</v>
      </c>
      <c r="D46" s="13">
        <f t="shared" si="1"/>
        <v>0.8</v>
      </c>
      <c r="E46" s="13">
        <v>0.8</v>
      </c>
      <c r="F46" s="30"/>
      <c r="G46" s="30"/>
    </row>
    <row r="47" spans="1:7" ht="12.75" customHeight="1" x14ac:dyDescent="0.2">
      <c r="A47" s="127"/>
      <c r="B47" s="11" t="s">
        <v>14</v>
      </c>
      <c r="C47" s="12" t="s">
        <v>32</v>
      </c>
      <c r="D47" s="13">
        <f t="shared" si="1"/>
        <v>0.1</v>
      </c>
      <c r="E47" s="13">
        <v>0.1</v>
      </c>
      <c r="F47" s="43"/>
      <c r="G47" s="43"/>
    </row>
    <row r="48" spans="1:7" ht="15" customHeight="1" x14ac:dyDescent="0.2">
      <c r="A48" s="127" t="s">
        <v>39</v>
      </c>
      <c r="B48" s="39" t="s">
        <v>40</v>
      </c>
      <c r="C48" s="40"/>
      <c r="D48" s="41">
        <f t="shared" si="1"/>
        <v>2.6</v>
      </c>
      <c r="E48" s="41">
        <f>SUM(E49:E52)</f>
        <v>2.6</v>
      </c>
      <c r="F48" s="42">
        <f>SUM(F49:F52)</f>
        <v>0</v>
      </c>
      <c r="G48" s="42">
        <f>SUM(G49:G52)</f>
        <v>0</v>
      </c>
    </row>
    <row r="49" spans="1:7" ht="12.75" customHeight="1" x14ac:dyDescent="0.2">
      <c r="A49" s="127"/>
      <c r="B49" s="11" t="s">
        <v>14</v>
      </c>
      <c r="C49" s="12" t="s">
        <v>15</v>
      </c>
      <c r="D49" s="13">
        <f t="shared" si="1"/>
        <v>0.8</v>
      </c>
      <c r="E49" s="13">
        <v>0.8</v>
      </c>
      <c r="F49" s="44"/>
      <c r="G49" s="44"/>
    </row>
    <row r="50" spans="1:7" ht="12.75" customHeight="1" x14ac:dyDescent="0.2">
      <c r="A50" s="127"/>
      <c r="B50" s="11" t="s">
        <v>14</v>
      </c>
      <c r="C50" s="12" t="s">
        <v>31</v>
      </c>
      <c r="D50" s="13">
        <f t="shared" si="1"/>
        <v>0.30000000000000004</v>
      </c>
      <c r="E50" s="13">
        <v>0.30000000000000004</v>
      </c>
      <c r="F50" s="44"/>
      <c r="G50" s="44"/>
    </row>
    <row r="51" spans="1:7" ht="12.75" customHeight="1" x14ac:dyDescent="0.2">
      <c r="A51" s="127"/>
      <c r="B51" s="11" t="s">
        <v>23</v>
      </c>
      <c r="C51" s="12" t="s">
        <v>31</v>
      </c>
      <c r="D51" s="13">
        <f t="shared" si="1"/>
        <v>1.4</v>
      </c>
      <c r="E51" s="13">
        <v>1.4</v>
      </c>
      <c r="F51" s="44"/>
      <c r="G51" s="44"/>
    </row>
    <row r="52" spans="1:7" ht="12.75" customHeight="1" x14ac:dyDescent="0.2">
      <c r="A52" s="127"/>
      <c r="B52" s="11" t="s">
        <v>14</v>
      </c>
      <c r="C52" s="12" t="s">
        <v>32</v>
      </c>
      <c r="D52" s="13">
        <f t="shared" si="1"/>
        <v>0.1</v>
      </c>
      <c r="E52" s="13">
        <v>0.1</v>
      </c>
      <c r="F52" s="45"/>
      <c r="G52" s="43"/>
    </row>
    <row r="53" spans="1:7" ht="15" customHeight="1" x14ac:dyDescent="0.2">
      <c r="A53" s="127" t="s">
        <v>41</v>
      </c>
      <c r="B53" s="39" t="s">
        <v>42</v>
      </c>
      <c r="C53" s="40"/>
      <c r="D53" s="41">
        <f t="shared" si="1"/>
        <v>13.5</v>
      </c>
      <c r="E53" s="41">
        <f>SUM(E54+E57+E60+E61)</f>
        <v>10</v>
      </c>
      <c r="F53" s="42">
        <f>SUM(F54+F57+F60+F61)</f>
        <v>0</v>
      </c>
      <c r="G53" s="41">
        <f>SUM(G54+G57+G60+G61)</f>
        <v>3.5</v>
      </c>
    </row>
    <row r="54" spans="1:7" ht="12.75" customHeight="1" x14ac:dyDescent="0.2">
      <c r="A54" s="127"/>
      <c r="B54" s="11" t="s">
        <v>18</v>
      </c>
      <c r="C54" s="12" t="s">
        <v>15</v>
      </c>
      <c r="D54" s="13">
        <f t="shared" si="1"/>
        <v>2.9</v>
      </c>
      <c r="E54" s="13">
        <f>SUM(E55:E56)</f>
        <v>2.9</v>
      </c>
      <c r="F54" s="44"/>
      <c r="G54" s="44"/>
    </row>
    <row r="55" spans="1:7" ht="12.75" customHeight="1" x14ac:dyDescent="0.2">
      <c r="A55" s="127"/>
      <c r="B55" s="20" t="s">
        <v>19</v>
      </c>
      <c r="C55" s="21"/>
      <c r="D55" s="31">
        <f t="shared" ref="D55:D56" si="2">SUM(G55+E55)</f>
        <v>0.5</v>
      </c>
      <c r="E55" s="31">
        <v>0.5</v>
      </c>
      <c r="F55" s="44"/>
      <c r="G55" s="44"/>
    </row>
    <row r="56" spans="1:7" ht="12.75" customHeight="1" x14ac:dyDescent="0.2">
      <c r="A56" s="127"/>
      <c r="B56" s="20" t="s">
        <v>182</v>
      </c>
      <c r="C56" s="12"/>
      <c r="D56" s="44">
        <f t="shared" si="2"/>
        <v>2.4</v>
      </c>
      <c r="E56" s="44">
        <v>2.4</v>
      </c>
      <c r="F56" s="44"/>
      <c r="G56" s="44"/>
    </row>
    <row r="57" spans="1:7" ht="12.75" customHeight="1" x14ac:dyDescent="0.2">
      <c r="A57" s="127"/>
      <c r="B57" s="11" t="s">
        <v>26</v>
      </c>
      <c r="C57" s="12" t="s">
        <v>31</v>
      </c>
      <c r="D57" s="13">
        <f t="shared" si="1"/>
        <v>10.199999999999999</v>
      </c>
      <c r="E57" s="13">
        <f>SUM(E58:E59)</f>
        <v>6.7</v>
      </c>
      <c r="F57" s="13"/>
      <c r="G57" s="13">
        <f>SUM(G58:G59)</f>
        <v>3.5</v>
      </c>
    </row>
    <row r="58" spans="1:7" ht="12.75" customHeight="1" x14ac:dyDescent="0.2">
      <c r="A58" s="127"/>
      <c r="B58" s="20" t="s">
        <v>19</v>
      </c>
      <c r="C58" s="21"/>
      <c r="D58" s="31">
        <f t="shared" si="1"/>
        <v>0.2</v>
      </c>
      <c r="E58" s="31">
        <v>0.2</v>
      </c>
      <c r="F58" s="32"/>
      <c r="G58" s="32"/>
    </row>
    <row r="59" spans="1:7" ht="12.75" customHeight="1" x14ac:dyDescent="0.2">
      <c r="A59" s="127"/>
      <c r="B59" s="20" t="s">
        <v>22</v>
      </c>
      <c r="C59" s="21"/>
      <c r="D59" s="31">
        <f t="shared" si="1"/>
        <v>10</v>
      </c>
      <c r="E59" s="31">
        <v>6.5</v>
      </c>
      <c r="F59" s="32"/>
      <c r="G59" s="31">
        <v>3.5</v>
      </c>
    </row>
    <row r="60" spans="1:7" ht="12.75" customHeight="1" x14ac:dyDescent="0.2">
      <c r="A60" s="127"/>
      <c r="B60" s="11" t="s">
        <v>23</v>
      </c>
      <c r="C60" s="12" t="s">
        <v>31</v>
      </c>
      <c r="D60" s="13">
        <f t="shared" si="1"/>
        <v>0.30000000000000004</v>
      </c>
      <c r="E60" s="13">
        <v>0.30000000000000004</v>
      </c>
      <c r="F60" s="44"/>
      <c r="G60" s="44"/>
    </row>
    <row r="61" spans="1:7" ht="12.75" customHeight="1" x14ac:dyDescent="0.2">
      <c r="A61" s="127"/>
      <c r="B61" s="11" t="s">
        <v>14</v>
      </c>
      <c r="C61" s="12" t="s">
        <v>32</v>
      </c>
      <c r="D61" s="13">
        <f t="shared" si="1"/>
        <v>0.1</v>
      </c>
      <c r="E61" s="13">
        <v>0.1</v>
      </c>
      <c r="F61" s="45"/>
      <c r="G61" s="43"/>
    </row>
    <row r="62" spans="1:7" ht="15" customHeight="1" x14ac:dyDescent="0.2">
      <c r="A62" s="127" t="s">
        <v>43</v>
      </c>
      <c r="B62" s="39" t="s">
        <v>44</v>
      </c>
      <c r="C62" s="40"/>
      <c r="D62" s="41">
        <f t="shared" si="1"/>
        <v>4.3000000000000007</v>
      </c>
      <c r="E62" s="41">
        <f>SUM(E63+E66+E69+E70:E70)</f>
        <v>3.8000000000000003</v>
      </c>
      <c r="F62" s="42">
        <f>SUM(F63+F67+F69+F70:F70)</f>
        <v>0</v>
      </c>
      <c r="G62" s="41">
        <f>SUM(G63+G66+G69+G70)</f>
        <v>0.5</v>
      </c>
    </row>
    <row r="63" spans="1:7" ht="12.75" customHeight="1" x14ac:dyDescent="0.2">
      <c r="A63" s="127"/>
      <c r="B63" s="11" t="s">
        <v>26</v>
      </c>
      <c r="C63" s="12" t="s">
        <v>15</v>
      </c>
      <c r="D63" s="13">
        <f t="shared" si="1"/>
        <v>3.1</v>
      </c>
      <c r="E63" s="13">
        <f>SUM(E64:E65)</f>
        <v>3.1</v>
      </c>
      <c r="F63" s="13"/>
      <c r="G63" s="44"/>
    </row>
    <row r="64" spans="1:7" ht="12.75" customHeight="1" x14ac:dyDescent="0.2">
      <c r="A64" s="127"/>
      <c r="B64" s="20" t="s">
        <v>19</v>
      </c>
      <c r="C64" s="46"/>
      <c r="D64" s="31">
        <f t="shared" si="1"/>
        <v>1.1000000000000001</v>
      </c>
      <c r="E64" s="31">
        <v>1.1000000000000001</v>
      </c>
      <c r="F64" s="36"/>
      <c r="G64" s="31"/>
    </row>
    <row r="65" spans="1:7" ht="12.75" customHeight="1" x14ac:dyDescent="0.2">
      <c r="A65" s="127"/>
      <c r="B65" s="47" t="s">
        <v>22</v>
      </c>
      <c r="C65" s="21"/>
      <c r="D65" s="48">
        <f t="shared" si="1"/>
        <v>2</v>
      </c>
      <c r="E65" s="49">
        <v>2</v>
      </c>
      <c r="F65" s="50"/>
      <c r="G65" s="49"/>
    </row>
    <row r="66" spans="1:7" ht="12.75" customHeight="1" x14ac:dyDescent="0.2">
      <c r="A66" s="127"/>
      <c r="B66" s="95" t="s">
        <v>26</v>
      </c>
      <c r="C66" s="96" t="s">
        <v>31</v>
      </c>
      <c r="D66" s="97">
        <f>SUM(G66+E66)</f>
        <v>0.8</v>
      </c>
      <c r="E66" s="97">
        <f t="shared" ref="E66" si="3">SUM(E67+E68)</f>
        <v>0.30000000000000004</v>
      </c>
      <c r="F66" s="97"/>
      <c r="G66" s="97">
        <f>SUM(G67+G68)</f>
        <v>0.5</v>
      </c>
    </row>
    <row r="67" spans="1:7" ht="12.75" customHeight="1" x14ac:dyDescent="0.2">
      <c r="A67" s="128"/>
      <c r="B67" s="99" t="s">
        <v>19</v>
      </c>
      <c r="C67" s="100"/>
      <c r="D67" s="101">
        <f>SUM(G67+E67)</f>
        <v>0.30000000000000004</v>
      </c>
      <c r="E67" s="101">
        <v>0.30000000000000004</v>
      </c>
      <c r="F67" s="101"/>
      <c r="G67" s="101"/>
    </row>
    <row r="68" spans="1:7" ht="12.75" customHeight="1" x14ac:dyDescent="0.2">
      <c r="A68" s="128"/>
      <c r="B68" s="99" t="s">
        <v>45</v>
      </c>
      <c r="C68" s="100"/>
      <c r="D68" s="101">
        <f>SUM(G68+E68)</f>
        <v>0.5</v>
      </c>
      <c r="E68" s="102"/>
      <c r="F68" s="101"/>
      <c r="G68" s="101">
        <v>0.5</v>
      </c>
    </row>
    <row r="69" spans="1:7" ht="12.75" customHeight="1" x14ac:dyDescent="0.2">
      <c r="A69" s="127"/>
      <c r="B69" s="98" t="s">
        <v>23</v>
      </c>
      <c r="C69" s="51" t="s">
        <v>31</v>
      </c>
      <c r="D69" s="28">
        <f t="shared" si="1"/>
        <v>0.30000000000000004</v>
      </c>
      <c r="E69" s="28">
        <v>0.30000000000000004</v>
      </c>
      <c r="F69" s="28"/>
      <c r="G69" s="54"/>
    </row>
    <row r="70" spans="1:7" ht="12.75" customHeight="1" x14ac:dyDescent="0.2">
      <c r="A70" s="127"/>
      <c r="B70" s="11" t="s">
        <v>14</v>
      </c>
      <c r="C70" s="12" t="s">
        <v>32</v>
      </c>
      <c r="D70" s="13">
        <f t="shared" si="1"/>
        <v>0.1</v>
      </c>
      <c r="E70" s="13">
        <v>0.1</v>
      </c>
      <c r="F70" s="45"/>
      <c r="G70" s="43"/>
    </row>
    <row r="71" spans="1:7" ht="15" customHeight="1" x14ac:dyDescent="0.2">
      <c r="A71" s="127" t="s">
        <v>46</v>
      </c>
      <c r="B71" s="39" t="s">
        <v>47</v>
      </c>
      <c r="C71" s="40"/>
      <c r="D71" s="41">
        <f t="shared" si="1"/>
        <v>2.5</v>
      </c>
      <c r="E71" s="41">
        <f>SUM(E72+E73+E76+E77:E77)</f>
        <v>1</v>
      </c>
      <c r="F71" s="42">
        <f>SUM(F72+F73+F76+F77:F77)</f>
        <v>0</v>
      </c>
      <c r="G71" s="41">
        <f>SUM(G72+G73+G76+G77:G77)</f>
        <v>1.5</v>
      </c>
    </row>
    <row r="72" spans="1:7" ht="12.75" customHeight="1" x14ac:dyDescent="0.2">
      <c r="A72" s="127"/>
      <c r="B72" s="11" t="s">
        <v>14</v>
      </c>
      <c r="C72" s="12" t="s">
        <v>15</v>
      </c>
      <c r="D72" s="13">
        <f t="shared" si="1"/>
        <v>0.60000000000000009</v>
      </c>
      <c r="E72" s="13">
        <v>0.60000000000000009</v>
      </c>
      <c r="F72" s="44"/>
      <c r="G72" s="44"/>
    </row>
    <row r="73" spans="1:7" ht="12.75" customHeight="1" x14ac:dyDescent="0.2">
      <c r="A73" s="127"/>
      <c r="B73" s="11" t="s">
        <v>18</v>
      </c>
      <c r="C73" s="12" t="s">
        <v>31</v>
      </c>
      <c r="D73" s="13">
        <f t="shared" si="1"/>
        <v>1.7</v>
      </c>
      <c r="E73" s="13">
        <f>SUM(E74:E75)</f>
        <v>0.2</v>
      </c>
      <c r="F73" s="13"/>
      <c r="G73" s="13">
        <f>SUM(G74:G75)</f>
        <v>1.5</v>
      </c>
    </row>
    <row r="74" spans="1:7" ht="12.75" customHeight="1" x14ac:dyDescent="0.2">
      <c r="A74" s="127"/>
      <c r="B74" s="20" t="s">
        <v>19</v>
      </c>
      <c r="C74" s="21"/>
      <c r="D74" s="31">
        <f t="shared" si="1"/>
        <v>0.2</v>
      </c>
      <c r="E74" s="31">
        <v>0.2</v>
      </c>
      <c r="F74" s="31"/>
      <c r="G74" s="31"/>
    </row>
    <row r="75" spans="1:7" ht="12.75" customHeight="1" x14ac:dyDescent="0.2">
      <c r="A75" s="127"/>
      <c r="B75" s="20" t="s">
        <v>22</v>
      </c>
      <c r="C75" s="21"/>
      <c r="D75" s="31">
        <f t="shared" si="1"/>
        <v>1.5</v>
      </c>
      <c r="E75" s="31"/>
      <c r="F75" s="31"/>
      <c r="G75" s="31">
        <v>1.5</v>
      </c>
    </row>
    <row r="76" spans="1:7" ht="12.75" customHeight="1" x14ac:dyDescent="0.2">
      <c r="A76" s="127"/>
      <c r="B76" s="11" t="s">
        <v>23</v>
      </c>
      <c r="C76" s="12" t="s">
        <v>31</v>
      </c>
      <c r="D76" s="13">
        <f t="shared" si="1"/>
        <v>0.1</v>
      </c>
      <c r="E76" s="13">
        <v>0.1</v>
      </c>
      <c r="F76" s="44"/>
      <c r="G76" s="44"/>
    </row>
    <row r="77" spans="1:7" ht="12.75" customHeight="1" x14ac:dyDescent="0.2">
      <c r="A77" s="127"/>
      <c r="B77" s="11" t="s">
        <v>14</v>
      </c>
      <c r="C77" s="12" t="s">
        <v>32</v>
      </c>
      <c r="D77" s="13">
        <f t="shared" si="1"/>
        <v>0.1</v>
      </c>
      <c r="E77" s="13">
        <v>0.1</v>
      </c>
      <c r="F77" s="45"/>
      <c r="G77" s="43"/>
    </row>
    <row r="78" spans="1:7" ht="15" customHeight="1" x14ac:dyDescent="0.2">
      <c r="A78" s="127" t="s">
        <v>48</v>
      </c>
      <c r="B78" s="39" t="s">
        <v>49</v>
      </c>
      <c r="C78" s="40"/>
      <c r="D78" s="41">
        <f t="shared" si="1"/>
        <v>2.9000000000000004</v>
      </c>
      <c r="E78" s="41">
        <f t="shared" ref="E78:F78" si="4">SUM(E79+E82+E83+E84)</f>
        <v>2.9000000000000004</v>
      </c>
      <c r="F78" s="42">
        <f t="shared" si="4"/>
        <v>0</v>
      </c>
      <c r="G78" s="42">
        <f>SUM(G79+G82+G83+G84)</f>
        <v>0</v>
      </c>
    </row>
    <row r="79" spans="1:7" ht="12.75" customHeight="1" x14ac:dyDescent="0.2">
      <c r="A79" s="127"/>
      <c r="B79" s="11" t="s">
        <v>14</v>
      </c>
      <c r="C79" s="12" t="s">
        <v>15</v>
      </c>
      <c r="D79" s="13">
        <f t="shared" si="1"/>
        <v>1.8</v>
      </c>
      <c r="E79" s="13">
        <f>SUM(E80:E81)</f>
        <v>1.8</v>
      </c>
      <c r="F79" s="13"/>
      <c r="G79" s="13"/>
    </row>
    <row r="80" spans="1:7" ht="12.75" customHeight="1" x14ac:dyDescent="0.2">
      <c r="A80" s="127"/>
      <c r="B80" s="20" t="s">
        <v>19</v>
      </c>
      <c r="C80" s="21"/>
      <c r="D80" s="31">
        <f t="shared" ref="D80:D81" si="5">SUM(G80+E80)</f>
        <v>0.3</v>
      </c>
      <c r="E80" s="31">
        <v>0.3</v>
      </c>
      <c r="F80" s="13"/>
      <c r="G80" s="13"/>
    </row>
    <row r="81" spans="1:7" ht="12.75" customHeight="1" x14ac:dyDescent="0.2">
      <c r="A81" s="127"/>
      <c r="B81" s="20" t="s">
        <v>183</v>
      </c>
      <c r="C81" s="21"/>
      <c r="D81" s="31">
        <f t="shared" si="5"/>
        <v>1.5</v>
      </c>
      <c r="E81" s="31">
        <v>1.5</v>
      </c>
      <c r="F81" s="13"/>
      <c r="G81" s="13"/>
    </row>
    <row r="82" spans="1:7" ht="12.75" customHeight="1" x14ac:dyDescent="0.2">
      <c r="A82" s="127"/>
      <c r="B82" s="11" t="s">
        <v>14</v>
      </c>
      <c r="C82" s="12" t="s">
        <v>31</v>
      </c>
      <c r="D82" s="13">
        <f t="shared" si="1"/>
        <v>0.1</v>
      </c>
      <c r="E82" s="13">
        <v>0.1</v>
      </c>
      <c r="F82" s="13"/>
      <c r="G82" s="13"/>
    </row>
    <row r="83" spans="1:7" ht="12.75" customHeight="1" x14ac:dyDescent="0.2">
      <c r="A83" s="127"/>
      <c r="B83" s="11" t="s">
        <v>23</v>
      </c>
      <c r="C83" s="12" t="s">
        <v>31</v>
      </c>
      <c r="D83" s="13">
        <f t="shared" si="1"/>
        <v>0.8</v>
      </c>
      <c r="E83" s="13">
        <v>0.8</v>
      </c>
      <c r="F83" s="13"/>
      <c r="G83" s="13"/>
    </row>
    <row r="84" spans="1:7" ht="12.75" customHeight="1" x14ac:dyDescent="0.2">
      <c r="A84" s="127"/>
      <c r="B84" s="11" t="s">
        <v>14</v>
      </c>
      <c r="C84" s="12" t="s">
        <v>32</v>
      </c>
      <c r="D84" s="13">
        <f t="shared" si="1"/>
        <v>0.2</v>
      </c>
      <c r="E84" s="13">
        <v>0.2</v>
      </c>
      <c r="F84" s="45"/>
      <c r="G84" s="43"/>
    </row>
    <row r="85" spans="1:7" ht="15" customHeight="1" x14ac:dyDescent="0.2">
      <c r="A85" s="129" t="s">
        <v>50</v>
      </c>
      <c r="B85" s="39" t="s">
        <v>51</v>
      </c>
      <c r="C85" s="40"/>
      <c r="D85" s="41">
        <f t="shared" si="1"/>
        <v>9.6</v>
      </c>
      <c r="E85" s="41">
        <f>SUM(E86+E87+E91)</f>
        <v>5.0999999999999996</v>
      </c>
      <c r="F85" s="42">
        <f>SUM(F86+F87+F91)</f>
        <v>0</v>
      </c>
      <c r="G85" s="41">
        <f>SUM(G86+G87+G91)</f>
        <v>4.5</v>
      </c>
    </row>
    <row r="86" spans="1:7" ht="12.75" customHeight="1" x14ac:dyDescent="0.2">
      <c r="A86" s="129"/>
      <c r="B86" s="11" t="s">
        <v>14</v>
      </c>
      <c r="C86" s="12" t="s">
        <v>15</v>
      </c>
      <c r="D86" s="13">
        <f t="shared" si="1"/>
        <v>0.8</v>
      </c>
      <c r="E86" s="13">
        <v>0.8</v>
      </c>
      <c r="F86" s="44"/>
      <c r="G86" s="44"/>
    </row>
    <row r="87" spans="1:7" ht="12.75" customHeight="1" x14ac:dyDescent="0.2">
      <c r="A87" s="129"/>
      <c r="B87" s="11" t="s">
        <v>26</v>
      </c>
      <c r="C87" s="12" t="s">
        <v>31</v>
      </c>
      <c r="D87" s="13">
        <f t="shared" si="1"/>
        <v>5.7</v>
      </c>
      <c r="E87" s="13">
        <f>SUM(E88:E89)</f>
        <v>1.2000000000000002</v>
      </c>
      <c r="F87" s="13"/>
      <c r="G87" s="13">
        <f>SUM(G88+G89+G90)</f>
        <v>4.5</v>
      </c>
    </row>
    <row r="88" spans="1:7" ht="12.75" customHeight="1" x14ac:dyDescent="0.2">
      <c r="A88" s="129"/>
      <c r="B88" s="20" t="s">
        <v>19</v>
      </c>
      <c r="C88" s="21"/>
      <c r="D88" s="31">
        <f t="shared" si="1"/>
        <v>0.1</v>
      </c>
      <c r="E88" s="31">
        <v>0.1</v>
      </c>
      <c r="F88" s="31"/>
      <c r="G88" s="31"/>
    </row>
    <row r="89" spans="1:7" ht="12.75" customHeight="1" x14ac:dyDescent="0.2">
      <c r="A89" s="129"/>
      <c r="B89" s="20" t="s">
        <v>22</v>
      </c>
      <c r="C89" s="21"/>
      <c r="D89" s="31">
        <f t="shared" si="1"/>
        <v>1.1000000000000001</v>
      </c>
      <c r="E89" s="31">
        <v>1.1000000000000001</v>
      </c>
      <c r="F89" s="31"/>
      <c r="G89" s="31"/>
    </row>
    <row r="90" spans="1:7" ht="12.75" customHeight="1" x14ac:dyDescent="0.2">
      <c r="A90" s="129"/>
      <c r="B90" s="20" t="s">
        <v>52</v>
      </c>
      <c r="C90" s="21"/>
      <c r="D90" s="31">
        <f>SUM(G90+E90)</f>
        <v>4.5</v>
      </c>
      <c r="E90" s="31"/>
      <c r="F90" s="31"/>
      <c r="G90" s="31">
        <v>4.5</v>
      </c>
    </row>
    <row r="91" spans="1:7" ht="12.75" customHeight="1" x14ac:dyDescent="0.2">
      <c r="A91" s="129"/>
      <c r="B91" s="11" t="s">
        <v>23</v>
      </c>
      <c r="C91" s="12" t="s">
        <v>31</v>
      </c>
      <c r="D91" s="13">
        <f t="shared" si="1"/>
        <v>3.1</v>
      </c>
      <c r="E91" s="13">
        <v>3.1</v>
      </c>
      <c r="F91" s="44"/>
      <c r="G91" s="44"/>
    </row>
    <row r="92" spans="1:7" ht="15" customHeight="1" x14ac:dyDescent="0.2">
      <c r="A92" s="127" t="s">
        <v>53</v>
      </c>
      <c r="B92" s="39" t="s">
        <v>54</v>
      </c>
      <c r="C92" s="40"/>
      <c r="D92" s="41">
        <f t="shared" si="1"/>
        <v>9.5</v>
      </c>
      <c r="E92" s="41">
        <f>SUM(E93+E94+E97+E98)</f>
        <v>8</v>
      </c>
      <c r="F92" s="42">
        <f>SUM(F93+F94+F97+F98)</f>
        <v>0</v>
      </c>
      <c r="G92" s="41">
        <f>SUM(G93+G94+G97+G98)</f>
        <v>1.5</v>
      </c>
    </row>
    <row r="93" spans="1:7" ht="12.75" customHeight="1" x14ac:dyDescent="0.2">
      <c r="A93" s="127"/>
      <c r="B93" s="11" t="s">
        <v>14</v>
      </c>
      <c r="C93" s="12" t="s">
        <v>15</v>
      </c>
      <c r="D93" s="13">
        <f t="shared" si="1"/>
        <v>1.5</v>
      </c>
      <c r="E93" s="13">
        <v>1.5</v>
      </c>
      <c r="F93" s="44"/>
      <c r="G93" s="44"/>
    </row>
    <row r="94" spans="1:7" ht="12.75" customHeight="1" x14ac:dyDescent="0.2">
      <c r="A94" s="127"/>
      <c r="B94" s="11" t="s">
        <v>26</v>
      </c>
      <c r="C94" s="12" t="s">
        <v>31</v>
      </c>
      <c r="D94" s="13">
        <f t="shared" si="1"/>
        <v>7.2</v>
      </c>
      <c r="E94" s="13">
        <f>SUM(E95:E96)</f>
        <v>5.7</v>
      </c>
      <c r="F94" s="13"/>
      <c r="G94" s="13">
        <f>SUM(G95:G96)</f>
        <v>1.5</v>
      </c>
    </row>
    <row r="95" spans="1:7" ht="12.75" customHeight="1" x14ac:dyDescent="0.2">
      <c r="A95" s="127"/>
      <c r="B95" s="20" t="s">
        <v>19</v>
      </c>
      <c r="C95" s="21"/>
      <c r="D95" s="31">
        <f t="shared" si="1"/>
        <v>0.2</v>
      </c>
      <c r="E95" s="31">
        <v>0.2</v>
      </c>
      <c r="F95" s="31"/>
      <c r="G95" s="31"/>
    </row>
    <row r="96" spans="1:7" ht="12.75" customHeight="1" x14ac:dyDescent="0.2">
      <c r="A96" s="127"/>
      <c r="B96" s="20" t="s">
        <v>22</v>
      </c>
      <c r="C96" s="21"/>
      <c r="D96" s="31">
        <f t="shared" si="1"/>
        <v>7</v>
      </c>
      <c r="E96" s="31">
        <v>5.5</v>
      </c>
      <c r="F96" s="31"/>
      <c r="G96" s="31">
        <v>1.5</v>
      </c>
    </row>
    <row r="97" spans="1:7" ht="12.75" customHeight="1" x14ac:dyDescent="0.2">
      <c r="A97" s="127"/>
      <c r="B97" s="11" t="s">
        <v>23</v>
      </c>
      <c r="C97" s="12" t="s">
        <v>31</v>
      </c>
      <c r="D97" s="13">
        <f t="shared" si="1"/>
        <v>0.7</v>
      </c>
      <c r="E97" s="13">
        <v>0.7</v>
      </c>
      <c r="F97" s="44"/>
      <c r="G97" s="44"/>
    </row>
    <row r="98" spans="1:7" ht="12.75" customHeight="1" x14ac:dyDescent="0.2">
      <c r="A98" s="127"/>
      <c r="B98" s="11" t="s">
        <v>14</v>
      </c>
      <c r="C98" s="12" t="s">
        <v>32</v>
      </c>
      <c r="D98" s="13">
        <f t="shared" si="1"/>
        <v>0.1</v>
      </c>
      <c r="E98" s="13">
        <v>0.1</v>
      </c>
      <c r="F98" s="45"/>
      <c r="G98" s="43"/>
    </row>
    <row r="99" spans="1:7" ht="15" customHeight="1" x14ac:dyDescent="0.2">
      <c r="A99" s="127" t="s">
        <v>55</v>
      </c>
      <c r="B99" s="39" t="s">
        <v>56</v>
      </c>
      <c r="C99" s="40"/>
      <c r="D99" s="41">
        <f t="shared" si="1"/>
        <v>3.5000000000000004</v>
      </c>
      <c r="E99" s="41">
        <f>SUM(E100+E103+E104+E105)</f>
        <v>3.5000000000000004</v>
      </c>
      <c r="F99" s="42">
        <f>SUM(F100+F103+F104+F105)</f>
        <v>0</v>
      </c>
      <c r="G99" s="42">
        <f>SUM(G100+G103+G104+G105)</f>
        <v>0</v>
      </c>
    </row>
    <row r="100" spans="1:7" ht="12.75" customHeight="1" x14ac:dyDescent="0.2">
      <c r="A100" s="127"/>
      <c r="B100" s="11" t="s">
        <v>26</v>
      </c>
      <c r="C100" s="12" t="s">
        <v>15</v>
      </c>
      <c r="D100" s="13">
        <f t="shared" si="1"/>
        <v>2.7</v>
      </c>
      <c r="E100" s="13">
        <f>SUM(E101:E102)</f>
        <v>2.7</v>
      </c>
      <c r="F100" s="44"/>
      <c r="G100" s="44"/>
    </row>
    <row r="101" spans="1:7" ht="12.75" customHeight="1" x14ac:dyDescent="0.2">
      <c r="A101" s="127"/>
      <c r="B101" s="20" t="s">
        <v>19</v>
      </c>
      <c r="C101" s="21"/>
      <c r="D101" s="31">
        <f t="shared" si="1"/>
        <v>0.7</v>
      </c>
      <c r="E101" s="31">
        <v>0.7</v>
      </c>
      <c r="F101" s="31"/>
      <c r="G101" s="31"/>
    </row>
    <row r="102" spans="1:7" ht="12.75" customHeight="1" x14ac:dyDescent="0.2">
      <c r="A102" s="127"/>
      <c r="B102" s="20" t="s">
        <v>22</v>
      </c>
      <c r="C102" s="21"/>
      <c r="D102" s="31">
        <f t="shared" si="1"/>
        <v>2</v>
      </c>
      <c r="E102" s="31">
        <v>2</v>
      </c>
      <c r="F102" s="31"/>
      <c r="G102" s="31"/>
    </row>
    <row r="103" spans="1:7" ht="12.75" customHeight="1" x14ac:dyDescent="0.2">
      <c r="A103" s="127"/>
      <c r="B103" s="11" t="s">
        <v>14</v>
      </c>
      <c r="C103" s="12" t="s">
        <v>31</v>
      </c>
      <c r="D103" s="13">
        <f t="shared" si="1"/>
        <v>0.1</v>
      </c>
      <c r="E103" s="13">
        <v>0.1</v>
      </c>
      <c r="F103" s="44"/>
      <c r="G103" s="44"/>
    </row>
    <row r="104" spans="1:7" ht="12.75" customHeight="1" x14ac:dyDescent="0.2">
      <c r="A104" s="127"/>
      <c r="B104" s="11" t="s">
        <v>23</v>
      </c>
      <c r="C104" s="12" t="s">
        <v>31</v>
      </c>
      <c r="D104" s="13">
        <f t="shared" si="1"/>
        <v>0.60000000000000009</v>
      </c>
      <c r="E104" s="13">
        <v>0.60000000000000009</v>
      </c>
      <c r="F104" s="44"/>
      <c r="G104" s="44"/>
    </row>
    <row r="105" spans="1:7" ht="12.75" customHeight="1" x14ac:dyDescent="0.2">
      <c r="A105" s="127"/>
      <c r="B105" s="11" t="s">
        <v>14</v>
      </c>
      <c r="C105" s="12" t="s">
        <v>32</v>
      </c>
      <c r="D105" s="13">
        <f t="shared" si="1"/>
        <v>0.1</v>
      </c>
      <c r="E105" s="13">
        <v>0.1</v>
      </c>
      <c r="F105" s="45"/>
      <c r="G105" s="43"/>
    </row>
    <row r="106" spans="1:7" ht="15" customHeight="1" x14ac:dyDescent="0.2">
      <c r="A106" s="129" t="s">
        <v>57</v>
      </c>
      <c r="B106" s="39" t="s">
        <v>58</v>
      </c>
      <c r="C106" s="40"/>
      <c r="D106" s="41">
        <f t="shared" si="1"/>
        <v>0.7</v>
      </c>
      <c r="E106" s="41">
        <f>SUM(E107+E108+E109)</f>
        <v>0.7</v>
      </c>
      <c r="F106" s="42">
        <f>SUM(F107+F108+F109)</f>
        <v>0</v>
      </c>
      <c r="G106" s="42">
        <f>SUM(G107+G108+G109)</f>
        <v>0</v>
      </c>
    </row>
    <row r="107" spans="1:7" ht="12.75" customHeight="1" x14ac:dyDescent="0.2">
      <c r="A107" s="129"/>
      <c r="B107" s="11" t="s">
        <v>14</v>
      </c>
      <c r="C107" s="12" t="s">
        <v>15</v>
      </c>
      <c r="D107" s="13">
        <f t="shared" si="1"/>
        <v>0.4</v>
      </c>
      <c r="E107" s="13">
        <v>0.4</v>
      </c>
      <c r="F107" s="44"/>
      <c r="G107" s="44"/>
    </row>
    <row r="108" spans="1:7" ht="12.75" customHeight="1" x14ac:dyDescent="0.2">
      <c r="A108" s="129"/>
      <c r="B108" s="11" t="s">
        <v>14</v>
      </c>
      <c r="C108" s="12" t="s">
        <v>31</v>
      </c>
      <c r="D108" s="13">
        <f>SUM(G108+E108)</f>
        <v>0.1</v>
      </c>
      <c r="E108" s="13">
        <v>0.1</v>
      </c>
      <c r="F108" s="13"/>
      <c r="G108" s="13"/>
    </row>
    <row r="109" spans="1:7" ht="12.75" customHeight="1" x14ac:dyDescent="0.2">
      <c r="A109" s="129"/>
      <c r="B109" s="11" t="s">
        <v>23</v>
      </c>
      <c r="C109" s="12" t="s">
        <v>31</v>
      </c>
      <c r="D109" s="13">
        <f t="shared" si="1"/>
        <v>0.2</v>
      </c>
      <c r="E109" s="13">
        <v>0.2</v>
      </c>
      <c r="F109" s="44"/>
      <c r="G109" s="44"/>
    </row>
    <row r="110" spans="1:7" ht="15" customHeight="1" x14ac:dyDescent="0.2">
      <c r="A110" s="127" t="s">
        <v>59</v>
      </c>
      <c r="B110" s="39" t="s">
        <v>60</v>
      </c>
      <c r="C110" s="40"/>
      <c r="D110" s="41">
        <f t="shared" si="1"/>
        <v>58.3</v>
      </c>
      <c r="E110" s="41">
        <f>SUM(E111+E115+E118+E119)</f>
        <v>6.9999999999999991</v>
      </c>
      <c r="F110" s="42">
        <f>SUM(F111+F115+F118+F119)</f>
        <v>0</v>
      </c>
      <c r="G110" s="41">
        <f>SUM(G111+G115+G118+G119)</f>
        <v>51.3</v>
      </c>
    </row>
    <row r="111" spans="1:7" ht="12.75" customHeight="1" x14ac:dyDescent="0.2">
      <c r="A111" s="127"/>
      <c r="B111" s="11" t="s">
        <v>26</v>
      </c>
      <c r="C111" s="12" t="s">
        <v>15</v>
      </c>
      <c r="D111" s="13">
        <f t="shared" si="1"/>
        <v>5.8</v>
      </c>
      <c r="E111" s="13">
        <f>SUM(E112:E114)</f>
        <v>5.8</v>
      </c>
      <c r="F111" s="44"/>
      <c r="G111" s="44"/>
    </row>
    <row r="112" spans="1:7" ht="12.75" customHeight="1" x14ac:dyDescent="0.2">
      <c r="A112" s="127"/>
      <c r="B112" s="20" t="s">
        <v>19</v>
      </c>
      <c r="C112" s="21"/>
      <c r="D112" s="31">
        <f t="shared" si="1"/>
        <v>0.60000000000000009</v>
      </c>
      <c r="E112" s="31">
        <v>0.60000000000000009</v>
      </c>
      <c r="F112" s="31"/>
      <c r="G112" s="31"/>
    </row>
    <row r="113" spans="1:7" ht="12.75" customHeight="1" x14ac:dyDescent="0.2">
      <c r="A113" s="127"/>
      <c r="B113" s="20" t="s">
        <v>22</v>
      </c>
      <c r="C113" s="21"/>
      <c r="D113" s="31">
        <f t="shared" si="1"/>
        <v>4.5</v>
      </c>
      <c r="E113" s="31">
        <v>4.5</v>
      </c>
      <c r="F113" s="31"/>
      <c r="G113" s="31"/>
    </row>
    <row r="114" spans="1:7" ht="12.75" customHeight="1" x14ac:dyDescent="0.2">
      <c r="A114" s="127"/>
      <c r="B114" s="20" t="s">
        <v>61</v>
      </c>
      <c r="C114" s="21"/>
      <c r="D114" s="31">
        <f>SUM(G114+E114)</f>
        <v>0.7</v>
      </c>
      <c r="E114" s="31">
        <v>0.7</v>
      </c>
      <c r="F114" s="31"/>
      <c r="G114" s="31"/>
    </row>
    <row r="115" spans="1:7" ht="12.75" customHeight="1" x14ac:dyDescent="0.2">
      <c r="A115" s="127"/>
      <c r="B115" s="11" t="s">
        <v>26</v>
      </c>
      <c r="C115" s="12" t="s">
        <v>31</v>
      </c>
      <c r="D115" s="13">
        <f t="shared" si="1"/>
        <v>51.9</v>
      </c>
      <c r="E115" s="13">
        <f>SUM(E116:E117)</f>
        <v>0.6</v>
      </c>
      <c r="F115" s="13"/>
      <c r="G115" s="13">
        <f>SUM(G116:G117)</f>
        <v>51.3</v>
      </c>
    </row>
    <row r="116" spans="1:7" ht="12.75" customHeight="1" x14ac:dyDescent="0.2">
      <c r="A116" s="127"/>
      <c r="B116" s="20" t="s">
        <v>19</v>
      </c>
      <c r="C116" s="21"/>
      <c r="D116" s="31">
        <f t="shared" si="1"/>
        <v>0.1</v>
      </c>
      <c r="E116" s="31">
        <v>0.1</v>
      </c>
      <c r="F116" s="31"/>
      <c r="G116" s="31"/>
    </row>
    <row r="117" spans="1:7" ht="12.75" customHeight="1" x14ac:dyDescent="0.2">
      <c r="A117" s="127"/>
      <c r="B117" s="20" t="s">
        <v>22</v>
      </c>
      <c r="C117" s="21"/>
      <c r="D117" s="31">
        <f t="shared" si="1"/>
        <v>51.8</v>
      </c>
      <c r="E117" s="31">
        <v>0.5</v>
      </c>
      <c r="F117" s="31"/>
      <c r="G117" s="31">
        <v>51.3</v>
      </c>
    </row>
    <row r="118" spans="1:7" ht="12.75" customHeight="1" x14ac:dyDescent="0.2">
      <c r="A118" s="127"/>
      <c r="B118" s="11" t="s">
        <v>23</v>
      </c>
      <c r="C118" s="12" t="s">
        <v>31</v>
      </c>
      <c r="D118" s="13">
        <f t="shared" si="1"/>
        <v>0.5</v>
      </c>
      <c r="E118" s="13">
        <v>0.5</v>
      </c>
      <c r="F118" s="44"/>
      <c r="G118" s="44"/>
    </row>
    <row r="119" spans="1:7" ht="12.75" customHeight="1" x14ac:dyDescent="0.2">
      <c r="A119" s="127"/>
      <c r="B119" s="11" t="s">
        <v>14</v>
      </c>
      <c r="C119" s="12" t="s">
        <v>32</v>
      </c>
      <c r="D119" s="13">
        <f t="shared" si="1"/>
        <v>0.1</v>
      </c>
      <c r="E119" s="13">
        <v>0.1</v>
      </c>
      <c r="F119" s="45"/>
      <c r="G119" s="43"/>
    </row>
    <row r="120" spans="1:7" s="55" customFormat="1" ht="15" customHeight="1" x14ac:dyDescent="0.2">
      <c r="A120" s="127" t="s">
        <v>62</v>
      </c>
      <c r="B120" s="39" t="s">
        <v>63</v>
      </c>
      <c r="C120" s="40"/>
      <c r="D120" s="41">
        <f t="shared" si="1"/>
        <v>23.1</v>
      </c>
      <c r="E120" s="41">
        <f>SUM(E121+E122+E125+E126)</f>
        <v>13.1</v>
      </c>
      <c r="F120" s="42">
        <f>SUM(F121+F122+F125+F126)</f>
        <v>0</v>
      </c>
      <c r="G120" s="41">
        <f>SUM(G121+G122+G125+G126)</f>
        <v>10</v>
      </c>
    </row>
    <row r="121" spans="1:7" ht="12.75" customHeight="1" x14ac:dyDescent="0.2">
      <c r="A121" s="127"/>
      <c r="B121" s="11" t="s">
        <v>14</v>
      </c>
      <c r="C121" s="12" t="s">
        <v>15</v>
      </c>
      <c r="D121" s="13">
        <f t="shared" si="1"/>
        <v>0.8</v>
      </c>
      <c r="E121" s="13">
        <v>0.8</v>
      </c>
      <c r="F121" s="44"/>
      <c r="G121" s="44"/>
    </row>
    <row r="122" spans="1:7" ht="12.75" customHeight="1" x14ac:dyDescent="0.2">
      <c r="A122" s="127"/>
      <c r="B122" s="11" t="s">
        <v>26</v>
      </c>
      <c r="C122" s="12" t="s">
        <v>31</v>
      </c>
      <c r="D122" s="13">
        <f t="shared" si="1"/>
        <v>20.100000000000001</v>
      </c>
      <c r="E122" s="13">
        <f>SUM(E123:E124)</f>
        <v>10.1</v>
      </c>
      <c r="F122" s="13"/>
      <c r="G122" s="13">
        <f>SUM(G123:G124)</f>
        <v>10</v>
      </c>
    </row>
    <row r="123" spans="1:7" ht="12.75" customHeight="1" x14ac:dyDescent="0.2">
      <c r="A123" s="127"/>
      <c r="B123" s="20" t="s">
        <v>19</v>
      </c>
      <c r="C123" s="21"/>
      <c r="D123" s="31">
        <f t="shared" si="1"/>
        <v>0.1</v>
      </c>
      <c r="E123" s="31">
        <v>0.1</v>
      </c>
      <c r="F123" s="31"/>
      <c r="G123" s="31"/>
    </row>
    <row r="124" spans="1:7" ht="12.75" customHeight="1" x14ac:dyDescent="0.2">
      <c r="A124" s="127"/>
      <c r="B124" s="20" t="s">
        <v>22</v>
      </c>
      <c r="C124" s="21"/>
      <c r="D124" s="31">
        <f t="shared" si="1"/>
        <v>20</v>
      </c>
      <c r="E124" s="31">
        <v>10</v>
      </c>
      <c r="F124" s="31"/>
      <c r="G124" s="31">
        <v>10</v>
      </c>
    </row>
    <row r="125" spans="1:7" ht="12.75" customHeight="1" x14ac:dyDescent="0.2">
      <c r="A125" s="127"/>
      <c r="B125" s="11" t="s">
        <v>23</v>
      </c>
      <c r="C125" s="12" t="s">
        <v>31</v>
      </c>
      <c r="D125" s="13">
        <f t="shared" si="1"/>
        <v>2.1</v>
      </c>
      <c r="E125" s="13">
        <v>2.1</v>
      </c>
      <c r="F125" s="44"/>
      <c r="G125" s="44"/>
    </row>
    <row r="126" spans="1:7" ht="12.75" customHeight="1" x14ac:dyDescent="0.2">
      <c r="A126" s="127"/>
      <c r="B126" s="11" t="s">
        <v>14</v>
      </c>
      <c r="C126" s="12" t="s">
        <v>32</v>
      </c>
      <c r="D126" s="13">
        <f t="shared" si="1"/>
        <v>0.1</v>
      </c>
      <c r="E126" s="13">
        <v>0.1</v>
      </c>
      <c r="F126" s="45"/>
      <c r="G126" s="43"/>
    </row>
    <row r="127" spans="1:7" ht="15" customHeight="1" x14ac:dyDescent="0.2">
      <c r="A127" s="129" t="s">
        <v>64</v>
      </c>
      <c r="B127" s="56" t="s">
        <v>65</v>
      </c>
      <c r="C127" s="40"/>
      <c r="D127" s="41">
        <f t="shared" si="1"/>
        <v>48.2</v>
      </c>
      <c r="E127" s="41">
        <f>SUM(E128)</f>
        <v>48.2</v>
      </c>
      <c r="F127" s="42">
        <f>SUM(F128)</f>
        <v>0</v>
      </c>
      <c r="G127" s="42">
        <f>SUM(G128)</f>
        <v>0</v>
      </c>
    </row>
    <row r="128" spans="1:7" ht="12.75" customHeight="1" x14ac:dyDescent="0.2">
      <c r="A128" s="130"/>
      <c r="B128" s="11" t="s">
        <v>26</v>
      </c>
      <c r="C128" s="12" t="s">
        <v>25</v>
      </c>
      <c r="D128" s="13">
        <f t="shared" si="1"/>
        <v>48.2</v>
      </c>
      <c r="E128" s="13">
        <f>SUM(E129:E131)</f>
        <v>48.2</v>
      </c>
      <c r="F128" s="13"/>
      <c r="G128" s="13"/>
    </row>
    <row r="129" spans="1:7" ht="12.75" customHeight="1" x14ac:dyDescent="0.2">
      <c r="A129" s="130"/>
      <c r="B129" s="20" t="s">
        <v>19</v>
      </c>
      <c r="C129" s="21"/>
      <c r="D129" s="31">
        <f t="shared" si="1"/>
        <v>4.7</v>
      </c>
      <c r="E129" s="31">
        <v>4.7</v>
      </c>
      <c r="F129" s="32"/>
      <c r="G129" s="32"/>
    </row>
    <row r="130" spans="1:7" ht="12.75" customHeight="1" x14ac:dyDescent="0.2">
      <c r="A130" s="130"/>
      <c r="B130" s="20" t="s">
        <v>22</v>
      </c>
      <c r="C130" s="21"/>
      <c r="D130" s="31">
        <f t="shared" si="1"/>
        <v>40</v>
      </c>
      <c r="E130" s="31">
        <v>40</v>
      </c>
      <c r="F130" s="32"/>
      <c r="G130" s="31"/>
    </row>
    <row r="131" spans="1:7" ht="12.75" customHeight="1" x14ac:dyDescent="0.2">
      <c r="A131" s="131"/>
      <c r="B131" s="103" t="s">
        <v>66</v>
      </c>
      <c r="C131" s="46"/>
      <c r="D131" s="49">
        <f>SUM(G131+E131)</f>
        <v>3.5</v>
      </c>
      <c r="E131" s="49">
        <v>3.5</v>
      </c>
      <c r="F131" s="104"/>
      <c r="G131" s="49"/>
    </row>
    <row r="132" spans="1:7" ht="15" customHeight="1" x14ac:dyDescent="0.2">
      <c r="A132" s="132" t="s">
        <v>67</v>
      </c>
      <c r="B132" s="105" t="s">
        <v>68</v>
      </c>
      <c r="C132" s="106"/>
      <c r="D132" s="107">
        <f t="shared" ref="D132:D179" si="6">SUM(G132+E132)</f>
        <v>39.4</v>
      </c>
      <c r="E132" s="107">
        <f>SUM(E133:E133)</f>
        <v>39.4</v>
      </c>
      <c r="F132" s="108">
        <f>SUM(F133:F133)</f>
        <v>0</v>
      </c>
      <c r="G132" s="108">
        <f>SUM(G133:G133)</f>
        <v>0</v>
      </c>
    </row>
    <row r="133" spans="1:7" ht="12.75" customHeight="1" x14ac:dyDescent="0.2">
      <c r="A133" s="133"/>
      <c r="B133" s="109" t="s">
        <v>26</v>
      </c>
      <c r="C133" s="100" t="s">
        <v>25</v>
      </c>
      <c r="D133" s="110">
        <f t="shared" si="6"/>
        <v>39.4</v>
      </c>
      <c r="E133" s="110">
        <f>SUM(E134:E137)</f>
        <v>39.4</v>
      </c>
      <c r="F133" s="110"/>
      <c r="G133" s="110"/>
    </row>
    <row r="134" spans="1:7" ht="12.75" customHeight="1" x14ac:dyDescent="0.2">
      <c r="A134" s="133"/>
      <c r="B134" s="99" t="s">
        <v>19</v>
      </c>
      <c r="C134" s="111"/>
      <c r="D134" s="101">
        <f t="shared" si="6"/>
        <v>8.9</v>
      </c>
      <c r="E134" s="101">
        <v>8.9</v>
      </c>
      <c r="F134" s="112"/>
      <c r="G134" s="112"/>
    </row>
    <row r="135" spans="1:7" ht="12.75" customHeight="1" x14ac:dyDescent="0.2">
      <c r="A135" s="133"/>
      <c r="B135" s="99" t="s">
        <v>22</v>
      </c>
      <c r="C135" s="111"/>
      <c r="D135" s="101">
        <f t="shared" si="6"/>
        <v>30</v>
      </c>
      <c r="E135" s="101">
        <v>30</v>
      </c>
      <c r="F135" s="112"/>
      <c r="G135" s="101"/>
    </row>
    <row r="136" spans="1:7" ht="12.75" customHeight="1" x14ac:dyDescent="0.2">
      <c r="A136" s="133"/>
      <c r="B136" s="99" t="s">
        <v>69</v>
      </c>
      <c r="C136" s="111"/>
      <c r="D136" s="101">
        <f t="shared" si="6"/>
        <v>0.4</v>
      </c>
      <c r="E136" s="101">
        <v>0.4</v>
      </c>
      <c r="F136" s="112"/>
      <c r="G136" s="101"/>
    </row>
    <row r="137" spans="1:7" ht="12.75" customHeight="1" x14ac:dyDescent="0.2">
      <c r="A137" s="134"/>
      <c r="B137" s="99" t="s">
        <v>70</v>
      </c>
      <c r="C137" s="111"/>
      <c r="D137" s="101">
        <v>0.1</v>
      </c>
      <c r="E137" s="101">
        <v>0.1</v>
      </c>
      <c r="F137" s="112"/>
      <c r="G137" s="101"/>
    </row>
    <row r="138" spans="1:7" ht="15" customHeight="1" x14ac:dyDescent="0.2">
      <c r="A138" s="128" t="s">
        <v>71</v>
      </c>
      <c r="B138" s="105" t="s">
        <v>72</v>
      </c>
      <c r="C138" s="106"/>
      <c r="D138" s="107">
        <f t="shared" si="6"/>
        <v>40.200000000000003</v>
      </c>
      <c r="E138" s="107">
        <f>SUM(E139+E142)</f>
        <v>5.2</v>
      </c>
      <c r="F138" s="108">
        <f>SUM(F139+F142)</f>
        <v>0</v>
      </c>
      <c r="G138" s="107">
        <f>SUM(G139+G142)</f>
        <v>35</v>
      </c>
    </row>
    <row r="139" spans="1:7" ht="12.75" customHeight="1" x14ac:dyDescent="0.2">
      <c r="A139" s="128"/>
      <c r="B139" s="109" t="s">
        <v>26</v>
      </c>
      <c r="C139" s="100" t="s">
        <v>25</v>
      </c>
      <c r="D139" s="110">
        <f t="shared" si="6"/>
        <v>39.299999999999997</v>
      </c>
      <c r="E139" s="110">
        <f>SUM(E140:E141)</f>
        <v>4.3</v>
      </c>
      <c r="F139" s="110"/>
      <c r="G139" s="110">
        <f>SUM(G140:G141)</f>
        <v>35</v>
      </c>
    </row>
    <row r="140" spans="1:7" ht="12.75" customHeight="1" x14ac:dyDescent="0.2">
      <c r="A140" s="128"/>
      <c r="B140" s="99" t="s">
        <v>19</v>
      </c>
      <c r="C140" s="111"/>
      <c r="D140" s="101">
        <f t="shared" si="6"/>
        <v>4.3</v>
      </c>
      <c r="E140" s="101">
        <v>4.3</v>
      </c>
      <c r="F140" s="112"/>
      <c r="G140" s="112"/>
    </row>
    <row r="141" spans="1:7" ht="12.75" customHeight="1" x14ac:dyDescent="0.2">
      <c r="A141" s="128"/>
      <c r="B141" s="99" t="s">
        <v>22</v>
      </c>
      <c r="C141" s="111"/>
      <c r="D141" s="101">
        <f t="shared" si="6"/>
        <v>35</v>
      </c>
      <c r="E141" s="101"/>
      <c r="F141" s="112"/>
      <c r="G141" s="101">
        <v>35</v>
      </c>
    </row>
    <row r="142" spans="1:7" ht="12.75" customHeight="1" x14ac:dyDescent="0.2">
      <c r="A142" s="128"/>
      <c r="B142" s="109" t="s">
        <v>23</v>
      </c>
      <c r="C142" s="100" t="s">
        <v>25</v>
      </c>
      <c r="D142" s="110">
        <f t="shared" si="6"/>
        <v>0.9</v>
      </c>
      <c r="E142" s="110">
        <v>0.9</v>
      </c>
      <c r="F142" s="113"/>
      <c r="G142" s="114"/>
    </row>
    <row r="143" spans="1:7" ht="15" customHeight="1" x14ac:dyDescent="0.2">
      <c r="A143" s="132" t="s">
        <v>73</v>
      </c>
      <c r="B143" s="105" t="s">
        <v>74</v>
      </c>
      <c r="C143" s="106"/>
      <c r="D143" s="107">
        <f t="shared" si="6"/>
        <v>16.600000000000001</v>
      </c>
      <c r="E143" s="107">
        <f>SUM(E144)</f>
        <v>16.600000000000001</v>
      </c>
      <c r="F143" s="108">
        <f>SUM(F144)</f>
        <v>0</v>
      </c>
      <c r="G143" s="108">
        <f>SUM(G144)</f>
        <v>0</v>
      </c>
    </row>
    <row r="144" spans="1:7" ht="12.75" customHeight="1" x14ac:dyDescent="0.2">
      <c r="A144" s="132"/>
      <c r="B144" s="109" t="s">
        <v>26</v>
      </c>
      <c r="C144" s="100" t="s">
        <v>25</v>
      </c>
      <c r="D144" s="110">
        <f>SUM(G144+E144)</f>
        <v>16.600000000000001</v>
      </c>
      <c r="E144" s="110">
        <f>SUM(E145:E148)</f>
        <v>16.600000000000001</v>
      </c>
      <c r="F144" s="110"/>
      <c r="G144" s="116"/>
    </row>
    <row r="145" spans="1:7" ht="12.75" customHeight="1" x14ac:dyDescent="0.2">
      <c r="A145" s="132"/>
      <c r="B145" s="99" t="s">
        <v>19</v>
      </c>
      <c r="C145" s="111"/>
      <c r="D145" s="101">
        <f>SUM(G145+E145)</f>
        <v>3.3</v>
      </c>
      <c r="E145" s="101">
        <v>3.3</v>
      </c>
      <c r="F145" s="112"/>
      <c r="G145" s="112"/>
    </row>
    <row r="146" spans="1:7" ht="12.75" customHeight="1" x14ac:dyDescent="0.2">
      <c r="A146" s="132"/>
      <c r="B146" s="99" t="s">
        <v>22</v>
      </c>
      <c r="C146" s="111"/>
      <c r="D146" s="101">
        <f>SUM(G146+E146)</f>
        <v>10</v>
      </c>
      <c r="E146" s="101">
        <v>10</v>
      </c>
      <c r="F146" s="112"/>
      <c r="G146" s="101"/>
    </row>
    <row r="147" spans="1:7" ht="12.75" customHeight="1" x14ac:dyDescent="0.2">
      <c r="A147" s="115"/>
      <c r="B147" s="99" t="s">
        <v>70</v>
      </c>
      <c r="C147" s="111"/>
      <c r="D147" s="101">
        <v>0.30000000000000004</v>
      </c>
      <c r="E147" s="101">
        <v>0.30000000000000004</v>
      </c>
      <c r="F147" s="112"/>
      <c r="G147" s="101"/>
    </row>
    <row r="148" spans="1:7" ht="12.75" customHeight="1" x14ac:dyDescent="0.2">
      <c r="A148" s="115"/>
      <c r="B148" s="99" t="s">
        <v>75</v>
      </c>
      <c r="C148" s="111"/>
      <c r="D148" s="101">
        <f>SUM(G148+E148)</f>
        <v>3</v>
      </c>
      <c r="E148" s="101">
        <v>3</v>
      </c>
      <c r="F148" s="112"/>
      <c r="G148" s="101"/>
    </row>
    <row r="149" spans="1:7" s="10" customFormat="1" ht="15" customHeight="1" x14ac:dyDescent="0.2">
      <c r="A149" s="128" t="s">
        <v>76</v>
      </c>
      <c r="B149" s="105" t="s">
        <v>77</v>
      </c>
      <c r="C149" s="106"/>
      <c r="D149" s="107">
        <f t="shared" si="6"/>
        <v>51.1</v>
      </c>
      <c r="E149" s="107">
        <f>SUM(E150)</f>
        <v>46.1</v>
      </c>
      <c r="F149" s="108">
        <f>SUM(F150)</f>
        <v>0</v>
      </c>
      <c r="G149" s="107">
        <f>SUM(G150)</f>
        <v>5</v>
      </c>
    </row>
    <row r="150" spans="1:7" s="10" customFormat="1" ht="12.75" customHeight="1" x14ac:dyDescent="0.2">
      <c r="A150" s="128"/>
      <c r="B150" s="109" t="s">
        <v>26</v>
      </c>
      <c r="C150" s="100" t="s">
        <v>25</v>
      </c>
      <c r="D150" s="110">
        <f t="shared" si="6"/>
        <v>51.1</v>
      </c>
      <c r="E150" s="110">
        <f>SUM(E151:E152)</f>
        <v>46.1</v>
      </c>
      <c r="F150" s="110"/>
      <c r="G150" s="110">
        <f>SUM(G151:G152)</f>
        <v>5</v>
      </c>
    </row>
    <row r="151" spans="1:7" s="10" customFormat="1" ht="12.75" customHeight="1" x14ac:dyDescent="0.2">
      <c r="A151" s="128"/>
      <c r="B151" s="99" t="s">
        <v>19</v>
      </c>
      <c r="C151" s="111"/>
      <c r="D151" s="101">
        <f t="shared" si="6"/>
        <v>11.1</v>
      </c>
      <c r="E151" s="101">
        <v>11.1</v>
      </c>
      <c r="F151" s="112"/>
      <c r="G151" s="112"/>
    </row>
    <row r="152" spans="1:7" s="10" customFormat="1" ht="12.75" customHeight="1" x14ac:dyDescent="0.2">
      <c r="A152" s="128"/>
      <c r="B152" s="99" t="s">
        <v>22</v>
      </c>
      <c r="C152" s="111"/>
      <c r="D152" s="101">
        <f t="shared" si="6"/>
        <v>40</v>
      </c>
      <c r="E152" s="101">
        <v>35</v>
      </c>
      <c r="F152" s="112"/>
      <c r="G152" s="101">
        <v>5</v>
      </c>
    </row>
    <row r="153" spans="1:7" ht="15" customHeight="1" x14ac:dyDescent="0.2">
      <c r="A153" s="128" t="s">
        <v>78</v>
      </c>
      <c r="B153" s="105" t="s">
        <v>79</v>
      </c>
      <c r="C153" s="106"/>
      <c r="D153" s="107">
        <f t="shared" si="6"/>
        <v>45.9</v>
      </c>
      <c r="E153" s="107">
        <f>SUM(E154+E157)</f>
        <v>15.9</v>
      </c>
      <c r="F153" s="108">
        <f>SUM(F154+F157)</f>
        <v>0</v>
      </c>
      <c r="G153" s="107">
        <f>SUM(G154+G157)</f>
        <v>30</v>
      </c>
    </row>
    <row r="154" spans="1:7" ht="12.75" customHeight="1" x14ac:dyDescent="0.2">
      <c r="A154" s="127"/>
      <c r="B154" s="98" t="s">
        <v>26</v>
      </c>
      <c r="C154" s="51" t="s">
        <v>25</v>
      </c>
      <c r="D154" s="28">
        <f>SUM(G154+E154)</f>
        <v>42.9</v>
      </c>
      <c r="E154" s="28">
        <f>SUM(E155:E156)</f>
        <v>12.9</v>
      </c>
      <c r="F154" s="28"/>
      <c r="G154" s="28">
        <f>SUM(G155:G156)</f>
        <v>30</v>
      </c>
    </row>
    <row r="155" spans="1:7" ht="12.75" customHeight="1" x14ac:dyDescent="0.2">
      <c r="A155" s="127"/>
      <c r="B155" s="20" t="s">
        <v>19</v>
      </c>
      <c r="C155" s="21"/>
      <c r="D155" s="31">
        <f>SUM(G155+E155)</f>
        <v>8.9</v>
      </c>
      <c r="E155" s="31">
        <v>8.9</v>
      </c>
      <c r="F155" s="32"/>
      <c r="G155" s="32"/>
    </row>
    <row r="156" spans="1:7" ht="12.75" customHeight="1" x14ac:dyDescent="0.2">
      <c r="A156" s="127"/>
      <c r="B156" s="20" t="s">
        <v>22</v>
      </c>
      <c r="C156" s="21"/>
      <c r="D156" s="31">
        <f>SUM(G156+E156)</f>
        <v>34</v>
      </c>
      <c r="E156" s="31">
        <v>4</v>
      </c>
      <c r="F156" s="32"/>
      <c r="G156" s="31">
        <v>30</v>
      </c>
    </row>
    <row r="157" spans="1:7" ht="12.75" customHeight="1" x14ac:dyDescent="0.2">
      <c r="A157" s="127"/>
      <c r="B157" s="11" t="s">
        <v>23</v>
      </c>
      <c r="C157" s="12" t="s">
        <v>25</v>
      </c>
      <c r="D157" s="13">
        <f t="shared" si="6"/>
        <v>3</v>
      </c>
      <c r="E157" s="13">
        <v>3</v>
      </c>
      <c r="F157" s="44"/>
      <c r="G157" s="57"/>
    </row>
    <row r="158" spans="1:7" ht="15" customHeight="1" x14ac:dyDescent="0.2">
      <c r="A158" s="127" t="s">
        <v>80</v>
      </c>
      <c r="B158" s="56" t="s">
        <v>81</v>
      </c>
      <c r="C158" s="40"/>
      <c r="D158" s="41">
        <f t="shared" si="6"/>
        <v>47.099999999999994</v>
      </c>
      <c r="E158" s="41">
        <f>SUM(E159+E163)</f>
        <v>47.099999999999994</v>
      </c>
      <c r="F158" s="41">
        <f>SUM(F159+F163)</f>
        <v>0.30000000000000004</v>
      </c>
      <c r="G158" s="42">
        <f>SUM(G159+G163)</f>
        <v>0</v>
      </c>
    </row>
    <row r="159" spans="1:7" ht="12.75" customHeight="1" x14ac:dyDescent="0.2">
      <c r="A159" s="127"/>
      <c r="B159" s="11" t="s">
        <v>26</v>
      </c>
      <c r="C159" s="12" t="s">
        <v>25</v>
      </c>
      <c r="D159" s="13">
        <v>46.3</v>
      </c>
      <c r="E159" s="13">
        <f>SUM(E160:E162)</f>
        <v>46.3</v>
      </c>
      <c r="F159" s="13">
        <v>0.30000000000000004</v>
      </c>
      <c r="G159" s="30"/>
    </row>
    <row r="160" spans="1:7" ht="12.75" customHeight="1" x14ac:dyDescent="0.2">
      <c r="A160" s="127"/>
      <c r="B160" s="20" t="s">
        <v>19</v>
      </c>
      <c r="C160" s="21"/>
      <c r="D160" s="31">
        <f t="shared" si="6"/>
        <v>18.8</v>
      </c>
      <c r="E160" s="31">
        <v>18.8</v>
      </c>
      <c r="F160" s="32"/>
      <c r="G160" s="32"/>
    </row>
    <row r="161" spans="1:7" ht="12.75" customHeight="1" x14ac:dyDescent="0.2">
      <c r="A161" s="127"/>
      <c r="B161" s="20" t="s">
        <v>22</v>
      </c>
      <c r="C161" s="21"/>
      <c r="D161" s="31">
        <f t="shared" si="6"/>
        <v>25</v>
      </c>
      <c r="E161" s="31">
        <v>25</v>
      </c>
      <c r="F161" s="32"/>
      <c r="G161" s="31"/>
    </row>
    <row r="162" spans="1:7" ht="12.75" customHeight="1" x14ac:dyDescent="0.2">
      <c r="A162" s="127"/>
      <c r="B162" s="20" t="s">
        <v>70</v>
      </c>
      <c r="C162" s="21"/>
      <c r="D162" s="31">
        <v>2.5</v>
      </c>
      <c r="E162" s="31">
        <v>2.5</v>
      </c>
      <c r="F162" s="31">
        <v>0.30000000000000004</v>
      </c>
      <c r="G162" s="31"/>
    </row>
    <row r="163" spans="1:7" ht="12.75" customHeight="1" x14ac:dyDescent="0.2">
      <c r="A163" s="127"/>
      <c r="B163" s="11" t="s">
        <v>23</v>
      </c>
      <c r="C163" s="12" t="s">
        <v>25</v>
      </c>
      <c r="D163" s="13">
        <f t="shared" si="6"/>
        <v>0.8</v>
      </c>
      <c r="E163" s="13">
        <v>0.8</v>
      </c>
      <c r="F163" s="44"/>
      <c r="G163" s="57"/>
    </row>
    <row r="164" spans="1:7" ht="15" customHeight="1" x14ac:dyDescent="0.2">
      <c r="A164" s="127" t="s">
        <v>82</v>
      </c>
      <c r="B164" s="39" t="s">
        <v>83</v>
      </c>
      <c r="C164" s="40"/>
      <c r="D164" s="41">
        <f t="shared" si="6"/>
        <v>12.6</v>
      </c>
      <c r="E164" s="41">
        <f>SUM(E165)</f>
        <v>12.6</v>
      </c>
      <c r="F164" s="42">
        <f>SUM(F165:F165)</f>
        <v>0</v>
      </c>
      <c r="G164" s="42">
        <f>SUM(G165:G165)</f>
        <v>0</v>
      </c>
    </row>
    <row r="165" spans="1:7" ht="12.75" customHeight="1" x14ac:dyDescent="0.2">
      <c r="A165" s="127"/>
      <c r="B165" s="11" t="s">
        <v>26</v>
      </c>
      <c r="C165" s="12" t="s">
        <v>25</v>
      </c>
      <c r="D165" s="13">
        <f>SUM(G165+E165)</f>
        <v>12.6</v>
      </c>
      <c r="E165" s="13">
        <f>SUM(E166:E167)</f>
        <v>12.6</v>
      </c>
      <c r="F165" s="13"/>
      <c r="G165" s="30"/>
    </row>
    <row r="166" spans="1:7" ht="12.75" customHeight="1" x14ac:dyDescent="0.2">
      <c r="A166" s="127"/>
      <c r="B166" s="20" t="s">
        <v>19</v>
      </c>
      <c r="C166" s="21"/>
      <c r="D166" s="31">
        <f>SUM(G166+E166)</f>
        <v>2.6</v>
      </c>
      <c r="E166" s="31">
        <v>2.6</v>
      </c>
      <c r="F166" s="32"/>
      <c r="G166" s="32"/>
    </row>
    <row r="167" spans="1:7" ht="12.75" customHeight="1" x14ac:dyDescent="0.2">
      <c r="A167" s="127"/>
      <c r="B167" s="20" t="s">
        <v>22</v>
      </c>
      <c r="C167" s="21"/>
      <c r="D167" s="31">
        <f>SUM(G167+E167)</f>
        <v>10</v>
      </c>
      <c r="E167" s="31">
        <v>10</v>
      </c>
      <c r="F167" s="32"/>
      <c r="G167" s="31"/>
    </row>
    <row r="168" spans="1:7" ht="15" customHeight="1" x14ac:dyDescent="0.2">
      <c r="A168" s="129" t="s">
        <v>84</v>
      </c>
      <c r="B168" s="39" t="s">
        <v>85</v>
      </c>
      <c r="C168" s="40"/>
      <c r="D168" s="41">
        <f t="shared" si="6"/>
        <v>9.1999999999999993</v>
      </c>
      <c r="E168" s="41">
        <f>SUM(E169:E170)</f>
        <v>9.1999999999999993</v>
      </c>
      <c r="F168" s="42">
        <f>SUM(F169:F170)</f>
        <v>0</v>
      </c>
      <c r="G168" s="42">
        <f>SUM(G169:G170)</f>
        <v>0</v>
      </c>
    </row>
    <row r="169" spans="1:7" ht="12.75" customHeight="1" x14ac:dyDescent="0.2">
      <c r="A169" s="129"/>
      <c r="B169" s="11" t="s">
        <v>14</v>
      </c>
      <c r="C169" s="12" t="s">
        <v>25</v>
      </c>
      <c r="D169" s="13">
        <f t="shared" si="6"/>
        <v>5.7</v>
      </c>
      <c r="E169" s="13">
        <v>5.7</v>
      </c>
      <c r="F169" s="57"/>
      <c r="G169" s="57"/>
    </row>
    <row r="170" spans="1:7" ht="12.75" customHeight="1" x14ac:dyDescent="0.2">
      <c r="A170" s="129"/>
      <c r="B170" s="11" t="s">
        <v>23</v>
      </c>
      <c r="C170" s="12" t="s">
        <v>25</v>
      </c>
      <c r="D170" s="13">
        <f t="shared" si="6"/>
        <v>3.5</v>
      </c>
      <c r="E170" s="13">
        <v>3.5</v>
      </c>
      <c r="F170" s="57"/>
      <c r="G170" s="57"/>
    </row>
    <row r="171" spans="1:7" ht="15" customHeight="1" x14ac:dyDescent="0.2">
      <c r="A171" s="129" t="s">
        <v>86</v>
      </c>
      <c r="B171" s="39" t="s">
        <v>87</v>
      </c>
      <c r="C171" s="40"/>
      <c r="D171" s="41">
        <f t="shared" si="6"/>
        <v>4.2</v>
      </c>
      <c r="E171" s="41">
        <f>SUM(E172:E172)</f>
        <v>4.2</v>
      </c>
      <c r="F171" s="42">
        <f>SUM(F172:F172)</f>
        <v>0</v>
      </c>
      <c r="G171" s="42">
        <f>SUM(G172:G172)</f>
        <v>0</v>
      </c>
    </row>
    <row r="172" spans="1:7" ht="12.75" customHeight="1" x14ac:dyDescent="0.2">
      <c r="A172" s="129"/>
      <c r="B172" s="11" t="s">
        <v>14</v>
      </c>
      <c r="C172" s="12" t="s">
        <v>25</v>
      </c>
      <c r="D172" s="13">
        <f t="shared" si="6"/>
        <v>4.2</v>
      </c>
      <c r="E172" s="13">
        <v>4.2</v>
      </c>
      <c r="F172" s="44"/>
      <c r="G172" s="57"/>
    </row>
    <row r="173" spans="1:7" ht="15" customHeight="1" x14ac:dyDescent="0.2">
      <c r="A173" s="129" t="s">
        <v>88</v>
      </c>
      <c r="B173" s="39" t="s">
        <v>89</v>
      </c>
      <c r="C173" s="40"/>
      <c r="D173" s="41">
        <f t="shared" si="6"/>
        <v>1.6</v>
      </c>
      <c r="E173" s="41">
        <f>SUM(E174:E175)</f>
        <v>1.6</v>
      </c>
      <c r="F173" s="42">
        <f>SUM(F174:F175)</f>
        <v>0</v>
      </c>
      <c r="G173" s="42">
        <f>SUM(G174:G175)</f>
        <v>0</v>
      </c>
    </row>
    <row r="174" spans="1:7" ht="12.75" customHeight="1" x14ac:dyDescent="0.2">
      <c r="A174" s="129"/>
      <c r="B174" s="11" t="s">
        <v>14</v>
      </c>
      <c r="C174" s="12" t="s">
        <v>25</v>
      </c>
      <c r="D174" s="13">
        <f t="shared" si="6"/>
        <v>0.7</v>
      </c>
      <c r="E174" s="13">
        <v>0.7</v>
      </c>
      <c r="F174" s="57"/>
      <c r="G174" s="57"/>
    </row>
    <row r="175" spans="1:7" ht="12.75" customHeight="1" x14ac:dyDescent="0.2">
      <c r="A175" s="129"/>
      <c r="B175" s="11" t="s">
        <v>23</v>
      </c>
      <c r="C175" s="12" t="s">
        <v>25</v>
      </c>
      <c r="D175" s="13">
        <f t="shared" si="6"/>
        <v>0.9</v>
      </c>
      <c r="E175" s="13">
        <v>0.9</v>
      </c>
      <c r="F175" s="57"/>
      <c r="G175" s="57"/>
    </row>
    <row r="176" spans="1:7" s="10" customFormat="1" ht="15" customHeight="1" x14ac:dyDescent="0.2">
      <c r="A176" s="129" t="s">
        <v>90</v>
      </c>
      <c r="B176" s="39" t="s">
        <v>91</v>
      </c>
      <c r="C176" s="40"/>
      <c r="D176" s="41">
        <f t="shared" si="6"/>
        <v>2.9</v>
      </c>
      <c r="E176" s="41">
        <f>SUM(E177+E180)</f>
        <v>2.9</v>
      </c>
      <c r="F176" s="42">
        <f>SUM(F177+F180)</f>
        <v>0</v>
      </c>
      <c r="G176" s="42">
        <f>SUM(G177+G180)</f>
        <v>0</v>
      </c>
    </row>
    <row r="177" spans="1:7" s="10" customFormat="1" ht="12.75" customHeight="1" x14ac:dyDescent="0.2">
      <c r="A177" s="129"/>
      <c r="B177" s="11" t="s">
        <v>26</v>
      </c>
      <c r="C177" s="12" t="s">
        <v>25</v>
      </c>
      <c r="D177" s="13">
        <f t="shared" si="6"/>
        <v>2</v>
      </c>
      <c r="E177" s="13">
        <f>SUM(E178:E179)</f>
        <v>2</v>
      </c>
      <c r="F177" s="30"/>
      <c r="G177" s="13"/>
    </row>
    <row r="178" spans="1:7" s="10" customFormat="1" ht="12.75" customHeight="1" x14ac:dyDescent="0.2">
      <c r="A178" s="129"/>
      <c r="B178" s="20" t="s">
        <v>19</v>
      </c>
      <c r="C178" s="21"/>
      <c r="D178" s="31">
        <f t="shared" si="6"/>
        <v>0.30000000000000004</v>
      </c>
      <c r="E178" s="31">
        <v>0.30000000000000004</v>
      </c>
      <c r="F178" s="32"/>
      <c r="G178" s="32"/>
    </row>
    <row r="179" spans="1:7" s="10" customFormat="1" ht="12.75" customHeight="1" x14ac:dyDescent="0.2">
      <c r="A179" s="129"/>
      <c r="B179" s="20" t="s">
        <v>22</v>
      </c>
      <c r="C179" s="21"/>
      <c r="D179" s="31">
        <f t="shared" si="6"/>
        <v>1.7000000000000002</v>
      </c>
      <c r="E179" s="31">
        <v>1.7000000000000002</v>
      </c>
      <c r="F179" s="32"/>
      <c r="G179" s="31"/>
    </row>
    <row r="180" spans="1:7" s="10" customFormat="1" ht="12.75" customHeight="1" x14ac:dyDescent="0.2">
      <c r="A180" s="129"/>
      <c r="B180" s="11" t="s">
        <v>23</v>
      </c>
      <c r="C180" s="12" t="s">
        <v>25</v>
      </c>
      <c r="D180" s="13">
        <f>SUM(G180+E180)</f>
        <v>0.9</v>
      </c>
      <c r="E180" s="13">
        <v>0.9</v>
      </c>
      <c r="F180" s="44"/>
      <c r="G180" s="57"/>
    </row>
    <row r="181" spans="1:7" ht="15" customHeight="1" x14ac:dyDescent="0.2">
      <c r="A181" s="129" t="s">
        <v>92</v>
      </c>
      <c r="B181" s="39" t="s">
        <v>93</v>
      </c>
      <c r="C181" s="40"/>
      <c r="D181" s="41">
        <f t="shared" ref="D181:D239" si="7">SUM(G181+E181)</f>
        <v>36.4</v>
      </c>
      <c r="E181" s="41">
        <f>SUM(E182+E186)</f>
        <v>16.399999999999999</v>
      </c>
      <c r="F181" s="42">
        <f>SUM(F182+F186)</f>
        <v>0</v>
      </c>
      <c r="G181" s="41">
        <f>SUM(G186+G182)</f>
        <v>20</v>
      </c>
    </row>
    <row r="182" spans="1:7" ht="12.75" customHeight="1" x14ac:dyDescent="0.2">
      <c r="A182" s="129"/>
      <c r="B182" s="11" t="s">
        <v>26</v>
      </c>
      <c r="C182" s="12" t="s">
        <v>25</v>
      </c>
      <c r="D182" s="13">
        <f>SUM(G182+E182)</f>
        <v>36</v>
      </c>
      <c r="E182" s="13">
        <f>SUM(E183:E184)</f>
        <v>16</v>
      </c>
      <c r="F182" s="30"/>
      <c r="G182" s="13">
        <f>SUM(G185+G184+G183)</f>
        <v>20</v>
      </c>
    </row>
    <row r="183" spans="1:7" ht="12.75" customHeight="1" x14ac:dyDescent="0.2">
      <c r="A183" s="129"/>
      <c r="B183" s="20" t="s">
        <v>19</v>
      </c>
      <c r="C183" s="21"/>
      <c r="D183" s="31">
        <f t="shared" si="7"/>
        <v>6</v>
      </c>
      <c r="E183" s="31">
        <v>6</v>
      </c>
      <c r="F183" s="32"/>
      <c r="G183" s="32"/>
    </row>
    <row r="184" spans="1:7" ht="12.75" customHeight="1" x14ac:dyDescent="0.2">
      <c r="A184" s="129"/>
      <c r="B184" s="20" t="s">
        <v>22</v>
      </c>
      <c r="C184" s="21"/>
      <c r="D184" s="31">
        <f t="shared" si="7"/>
        <v>10</v>
      </c>
      <c r="E184" s="31">
        <v>10</v>
      </c>
      <c r="F184" s="32"/>
      <c r="G184" s="31"/>
    </row>
    <row r="185" spans="1:7" ht="12.75" customHeight="1" x14ac:dyDescent="0.2">
      <c r="A185" s="129"/>
      <c r="B185" s="20" t="s">
        <v>94</v>
      </c>
      <c r="C185" s="21"/>
      <c r="D185" s="31">
        <f>SUM(G185+E185)</f>
        <v>20</v>
      </c>
      <c r="E185" s="31"/>
      <c r="F185" s="32"/>
      <c r="G185" s="31">
        <v>20</v>
      </c>
    </row>
    <row r="186" spans="1:7" ht="12.75" customHeight="1" x14ac:dyDescent="0.2">
      <c r="A186" s="129"/>
      <c r="B186" s="11" t="s">
        <v>23</v>
      </c>
      <c r="C186" s="12" t="s">
        <v>25</v>
      </c>
      <c r="D186" s="13">
        <f t="shared" si="7"/>
        <v>0.4</v>
      </c>
      <c r="E186" s="13">
        <v>0.4</v>
      </c>
      <c r="F186" s="44"/>
      <c r="G186" s="57"/>
    </row>
    <row r="187" spans="1:7" ht="15" customHeight="1" x14ac:dyDescent="0.2">
      <c r="A187" s="129" t="s">
        <v>95</v>
      </c>
      <c r="B187" s="39" t="s">
        <v>96</v>
      </c>
      <c r="C187" s="40"/>
      <c r="D187" s="41">
        <f t="shared" si="7"/>
        <v>12.8</v>
      </c>
      <c r="E187" s="41">
        <f>SUM(E188+E193)</f>
        <v>10.5</v>
      </c>
      <c r="F187" s="42">
        <f>SUM(F188+F193)</f>
        <v>0</v>
      </c>
      <c r="G187" s="41">
        <f>SUM(G188+G193)</f>
        <v>2.2999999999999998</v>
      </c>
    </row>
    <row r="188" spans="1:7" ht="12.75" customHeight="1" x14ac:dyDescent="0.2">
      <c r="A188" s="129"/>
      <c r="B188" s="11" t="s">
        <v>26</v>
      </c>
      <c r="C188" s="12" t="s">
        <v>25</v>
      </c>
      <c r="D188" s="13">
        <f>SUM(G188+E188)</f>
        <v>11.899999999999999</v>
      </c>
      <c r="E188" s="13">
        <f>SUM(E189:E192)</f>
        <v>9.6</v>
      </c>
      <c r="F188" s="30"/>
      <c r="G188" s="13">
        <f>SUM(G189:G190)</f>
        <v>2.2999999999999998</v>
      </c>
    </row>
    <row r="189" spans="1:7" ht="12.75" customHeight="1" x14ac:dyDescent="0.2">
      <c r="A189" s="129"/>
      <c r="B189" s="20" t="s">
        <v>19</v>
      </c>
      <c r="C189" s="21"/>
      <c r="D189" s="31">
        <f>SUM(G189+E189)</f>
        <v>0.1</v>
      </c>
      <c r="E189" s="31">
        <v>0.1</v>
      </c>
      <c r="F189" s="32"/>
      <c r="G189" s="32"/>
    </row>
    <row r="190" spans="1:7" ht="12.75" customHeight="1" x14ac:dyDescent="0.2">
      <c r="A190" s="129"/>
      <c r="B190" s="20" t="s">
        <v>22</v>
      </c>
      <c r="C190" s="21"/>
      <c r="D190" s="31">
        <f>SUM(G190+E190)</f>
        <v>8</v>
      </c>
      <c r="E190" s="31">
        <v>5.7</v>
      </c>
      <c r="F190" s="32"/>
      <c r="G190" s="31">
        <v>2.2999999999999998</v>
      </c>
    </row>
    <row r="191" spans="1:7" ht="12.75" customHeight="1" x14ac:dyDescent="0.2">
      <c r="A191" s="129"/>
      <c r="B191" s="20" t="s">
        <v>70</v>
      </c>
      <c r="C191" s="21"/>
      <c r="D191" s="31">
        <v>0.1</v>
      </c>
      <c r="E191" s="31">
        <v>0.1</v>
      </c>
      <c r="F191" s="32"/>
      <c r="G191" s="31"/>
    </row>
    <row r="192" spans="1:7" ht="12.75" customHeight="1" x14ac:dyDescent="0.2">
      <c r="A192" s="129"/>
      <c r="B192" s="20" t="s">
        <v>97</v>
      </c>
      <c r="C192" s="21"/>
      <c r="D192" s="31">
        <f>SUM(G192+E192)</f>
        <v>3.7</v>
      </c>
      <c r="E192" s="31">
        <v>3.7</v>
      </c>
      <c r="F192" s="32"/>
      <c r="G192" s="31"/>
    </row>
    <row r="193" spans="1:7" x14ac:dyDescent="0.2">
      <c r="A193" s="129"/>
      <c r="B193" s="11" t="s">
        <v>23</v>
      </c>
      <c r="C193" s="12" t="s">
        <v>25</v>
      </c>
      <c r="D193" s="13">
        <f>SUM(G193+E193)</f>
        <v>0.9</v>
      </c>
      <c r="E193" s="13">
        <v>0.9</v>
      </c>
      <c r="F193" s="44"/>
      <c r="G193" s="57"/>
    </row>
    <row r="194" spans="1:7" ht="15" customHeight="1" x14ac:dyDescent="0.2">
      <c r="A194" s="129" t="s">
        <v>98</v>
      </c>
      <c r="B194" s="39" t="s">
        <v>99</v>
      </c>
      <c r="C194" s="40"/>
      <c r="D194" s="41">
        <f t="shared" si="7"/>
        <v>34.200000000000003</v>
      </c>
      <c r="E194" s="41">
        <f>SUM(E195+E198)</f>
        <v>11.100000000000001</v>
      </c>
      <c r="F194" s="42">
        <f>SUM(F195+F198)</f>
        <v>0</v>
      </c>
      <c r="G194" s="41">
        <f>SUM(G195+G198)</f>
        <v>23.1</v>
      </c>
    </row>
    <row r="195" spans="1:7" ht="12.75" customHeight="1" x14ac:dyDescent="0.2">
      <c r="A195" s="129"/>
      <c r="B195" s="11" t="s">
        <v>26</v>
      </c>
      <c r="C195" s="12" t="s">
        <v>25</v>
      </c>
      <c r="D195" s="13">
        <f>SUM(G195+E195)</f>
        <v>31</v>
      </c>
      <c r="E195" s="13">
        <f>SUM(E196:E197)</f>
        <v>7.9</v>
      </c>
      <c r="F195" s="30"/>
      <c r="G195" s="13">
        <f>SUM(G196:G197)</f>
        <v>23.1</v>
      </c>
    </row>
    <row r="196" spans="1:7" ht="12.75" customHeight="1" x14ac:dyDescent="0.2">
      <c r="A196" s="129"/>
      <c r="B196" s="20" t="s">
        <v>19</v>
      </c>
      <c r="C196" s="21"/>
      <c r="D196" s="31">
        <f>SUM(G196+E196)</f>
        <v>6</v>
      </c>
      <c r="E196" s="31">
        <v>6</v>
      </c>
      <c r="F196" s="32"/>
      <c r="G196" s="32"/>
    </row>
    <row r="197" spans="1:7" ht="12.75" customHeight="1" x14ac:dyDescent="0.2">
      <c r="A197" s="129"/>
      <c r="B197" s="20" t="s">
        <v>22</v>
      </c>
      <c r="C197" s="21"/>
      <c r="D197" s="31">
        <f>SUM(G197+E197)</f>
        <v>25</v>
      </c>
      <c r="E197" s="31">
        <v>1.9</v>
      </c>
      <c r="F197" s="32"/>
      <c r="G197" s="31">
        <v>23.1</v>
      </c>
    </row>
    <row r="198" spans="1:7" ht="12.75" customHeight="1" x14ac:dyDescent="0.2">
      <c r="A198" s="129"/>
      <c r="B198" s="11" t="s">
        <v>23</v>
      </c>
      <c r="C198" s="12" t="s">
        <v>25</v>
      </c>
      <c r="D198" s="13">
        <f t="shared" si="7"/>
        <v>3.2</v>
      </c>
      <c r="E198" s="13">
        <v>3.2</v>
      </c>
      <c r="F198" s="44"/>
      <c r="G198" s="57"/>
    </row>
    <row r="199" spans="1:7" ht="15" customHeight="1" x14ac:dyDescent="0.2">
      <c r="A199" s="129" t="s">
        <v>100</v>
      </c>
      <c r="B199" s="39" t="s">
        <v>101</v>
      </c>
      <c r="C199" s="40"/>
      <c r="D199" s="41">
        <f t="shared" si="7"/>
        <v>20.099999999999998</v>
      </c>
      <c r="E199" s="41">
        <f>SUM(E200+E203)</f>
        <v>15.799999999999999</v>
      </c>
      <c r="F199" s="42">
        <f>SUM(F200+F203)</f>
        <v>0</v>
      </c>
      <c r="G199" s="41">
        <f>SUM(G200+G203)</f>
        <v>4.3</v>
      </c>
    </row>
    <row r="200" spans="1:7" ht="12.75" customHeight="1" x14ac:dyDescent="0.2">
      <c r="A200" s="129"/>
      <c r="B200" s="11" t="s">
        <v>26</v>
      </c>
      <c r="C200" s="12" t="s">
        <v>25</v>
      </c>
      <c r="D200" s="13">
        <f t="shared" si="7"/>
        <v>19.599999999999998</v>
      </c>
      <c r="E200" s="13">
        <f>SUM(E201:E202)</f>
        <v>15.299999999999999</v>
      </c>
      <c r="F200" s="30"/>
      <c r="G200" s="13">
        <f>SUM(G201:G202)</f>
        <v>4.3</v>
      </c>
    </row>
    <row r="201" spans="1:7" ht="12.75" customHeight="1" x14ac:dyDescent="0.2">
      <c r="A201" s="129"/>
      <c r="B201" s="20" t="s">
        <v>19</v>
      </c>
      <c r="C201" s="21"/>
      <c r="D201" s="31">
        <f t="shared" si="7"/>
        <v>4.5999999999999996</v>
      </c>
      <c r="E201" s="31">
        <v>4.5999999999999996</v>
      </c>
      <c r="F201" s="32"/>
      <c r="G201" s="32"/>
    </row>
    <row r="202" spans="1:7" ht="12.75" customHeight="1" x14ac:dyDescent="0.2">
      <c r="A202" s="129"/>
      <c r="B202" s="20" t="s">
        <v>22</v>
      </c>
      <c r="C202" s="21"/>
      <c r="D202" s="31">
        <f t="shared" si="7"/>
        <v>15</v>
      </c>
      <c r="E202" s="31">
        <v>10.7</v>
      </c>
      <c r="F202" s="32"/>
      <c r="G202" s="31">
        <v>4.3</v>
      </c>
    </row>
    <row r="203" spans="1:7" ht="12.75" customHeight="1" x14ac:dyDescent="0.2">
      <c r="A203" s="129"/>
      <c r="B203" s="11" t="s">
        <v>23</v>
      </c>
      <c r="C203" s="12" t="s">
        <v>25</v>
      </c>
      <c r="D203" s="13">
        <f>SUM(G203+E203)</f>
        <v>0.5</v>
      </c>
      <c r="E203" s="13">
        <v>0.5</v>
      </c>
      <c r="F203" s="44"/>
      <c r="G203" s="57"/>
    </row>
    <row r="204" spans="1:7" ht="15" customHeight="1" x14ac:dyDescent="0.2">
      <c r="A204" s="129" t="s">
        <v>102</v>
      </c>
      <c r="B204" s="39" t="s">
        <v>103</v>
      </c>
      <c r="C204" s="40"/>
      <c r="D204" s="41">
        <f t="shared" si="7"/>
        <v>8.6</v>
      </c>
      <c r="E204" s="41">
        <f>SUM(E205+E208)</f>
        <v>8.6</v>
      </c>
      <c r="F204" s="42">
        <f>SUM(F205+F208)</f>
        <v>0</v>
      </c>
      <c r="G204" s="42">
        <f>SUM(G205+G208)</f>
        <v>0</v>
      </c>
    </row>
    <row r="205" spans="1:7" ht="12.75" customHeight="1" x14ac:dyDescent="0.2">
      <c r="A205" s="129"/>
      <c r="B205" s="11" t="s">
        <v>26</v>
      </c>
      <c r="C205" s="12" t="s">
        <v>25</v>
      </c>
      <c r="D205" s="13">
        <f t="shared" si="7"/>
        <v>5.5</v>
      </c>
      <c r="E205" s="13">
        <f>SUM(E206:E207)</f>
        <v>5.5</v>
      </c>
      <c r="F205" s="30"/>
      <c r="G205" s="13"/>
    </row>
    <row r="206" spans="1:7" ht="12.75" customHeight="1" x14ac:dyDescent="0.2">
      <c r="A206" s="129"/>
      <c r="B206" s="20" t="s">
        <v>19</v>
      </c>
      <c r="C206" s="21"/>
      <c r="D206" s="31">
        <f t="shared" si="7"/>
        <v>4.5</v>
      </c>
      <c r="E206" s="31">
        <v>4.5</v>
      </c>
      <c r="F206" s="32"/>
      <c r="G206" s="32"/>
    </row>
    <row r="207" spans="1:7" ht="12.75" customHeight="1" x14ac:dyDescent="0.2">
      <c r="A207" s="129"/>
      <c r="B207" s="20" t="s">
        <v>22</v>
      </c>
      <c r="C207" s="21"/>
      <c r="D207" s="31">
        <f t="shared" si="7"/>
        <v>1</v>
      </c>
      <c r="E207" s="31">
        <v>1</v>
      </c>
      <c r="F207" s="32"/>
      <c r="G207" s="31"/>
    </row>
    <row r="208" spans="1:7" ht="12.75" customHeight="1" x14ac:dyDescent="0.2">
      <c r="A208" s="129"/>
      <c r="B208" s="11" t="s">
        <v>23</v>
      </c>
      <c r="C208" s="12" t="s">
        <v>25</v>
      </c>
      <c r="D208" s="13">
        <f t="shared" si="7"/>
        <v>3.1</v>
      </c>
      <c r="E208" s="13">
        <v>3.1</v>
      </c>
      <c r="F208" s="44"/>
      <c r="G208" s="57"/>
    </row>
    <row r="209" spans="1:7" s="10" customFormat="1" ht="15" customHeight="1" x14ac:dyDescent="0.2">
      <c r="A209" s="129" t="s">
        <v>104</v>
      </c>
      <c r="B209" s="39" t="s">
        <v>105</v>
      </c>
      <c r="C209" s="40"/>
      <c r="D209" s="41">
        <f t="shared" si="7"/>
        <v>4.3000000000000007</v>
      </c>
      <c r="E209" s="41">
        <f t="shared" ref="E209:F209" si="8">SUM(E210+E213)</f>
        <v>3.7</v>
      </c>
      <c r="F209" s="42">
        <f t="shared" si="8"/>
        <v>0</v>
      </c>
      <c r="G209" s="41">
        <f>SUM(G210+G213)</f>
        <v>0.60000000000000009</v>
      </c>
    </row>
    <row r="210" spans="1:7" s="10" customFormat="1" ht="12.75" customHeight="1" x14ac:dyDescent="0.2">
      <c r="A210" s="129"/>
      <c r="B210" s="89" t="s">
        <v>26</v>
      </c>
      <c r="C210" s="59" t="s">
        <v>25</v>
      </c>
      <c r="D210" s="60">
        <f>SUM(G210+E210)</f>
        <v>3.1</v>
      </c>
      <c r="E210" s="60">
        <f t="shared" ref="E210" si="9">SUM(E211:E212)</f>
        <v>2.5</v>
      </c>
      <c r="F210" s="60"/>
      <c r="G210" s="60">
        <f>SUM(G211:G212)</f>
        <v>0.60000000000000009</v>
      </c>
    </row>
    <row r="211" spans="1:7" s="10" customFormat="1" ht="12.75" customHeight="1" x14ac:dyDescent="0.2">
      <c r="A211" s="132"/>
      <c r="B211" s="20" t="s">
        <v>19</v>
      </c>
      <c r="C211" s="88"/>
      <c r="D211" s="31">
        <f t="shared" ref="D211" si="10">SUM(G211+E211)</f>
        <v>2.5</v>
      </c>
      <c r="E211" s="31">
        <v>2.5</v>
      </c>
      <c r="F211" s="61"/>
      <c r="G211" s="62"/>
    </row>
    <row r="212" spans="1:7" s="10" customFormat="1" ht="12.75" customHeight="1" x14ac:dyDescent="0.2">
      <c r="A212" s="129"/>
      <c r="B212" s="90" t="s">
        <v>106</v>
      </c>
      <c r="C212" s="12"/>
      <c r="D212" s="91">
        <f>SUM(G212+E212)</f>
        <v>0.60000000000000009</v>
      </c>
      <c r="E212" s="63"/>
      <c r="F212" s="63"/>
      <c r="G212" s="91">
        <v>0.60000000000000009</v>
      </c>
    </row>
    <row r="213" spans="1:7" s="10" customFormat="1" ht="12.75" customHeight="1" x14ac:dyDescent="0.2">
      <c r="A213" s="58"/>
      <c r="B213" s="11" t="s">
        <v>23</v>
      </c>
      <c r="C213" s="51" t="s">
        <v>25</v>
      </c>
      <c r="D213" s="28">
        <f>SUM(G213+E213)</f>
        <v>1.2</v>
      </c>
      <c r="E213" s="28">
        <v>1.2</v>
      </c>
      <c r="F213" s="64"/>
      <c r="G213" s="64"/>
    </row>
    <row r="214" spans="1:7" ht="15" customHeight="1" x14ac:dyDescent="0.2">
      <c r="A214" s="129" t="s">
        <v>107</v>
      </c>
      <c r="B214" s="39" t="s">
        <v>108</v>
      </c>
      <c r="C214" s="40"/>
      <c r="D214" s="41">
        <f t="shared" si="7"/>
        <v>25.1</v>
      </c>
      <c r="E214" s="41">
        <f>SUM(E215+E218)</f>
        <v>6.1</v>
      </c>
      <c r="F214" s="42">
        <f>SUM(F215+F218)</f>
        <v>0</v>
      </c>
      <c r="G214" s="41">
        <f>SUM(G215+G218)</f>
        <v>19</v>
      </c>
    </row>
    <row r="215" spans="1:7" ht="12.75" customHeight="1" x14ac:dyDescent="0.2">
      <c r="A215" s="129"/>
      <c r="B215" s="11" t="s">
        <v>26</v>
      </c>
      <c r="C215" s="12" t="s">
        <v>25</v>
      </c>
      <c r="D215" s="13">
        <f t="shared" si="7"/>
        <v>20.9</v>
      </c>
      <c r="E215" s="13">
        <f>SUM(E216:E217)</f>
        <v>1.9</v>
      </c>
      <c r="F215" s="13"/>
      <c r="G215" s="13">
        <f>SUM(G216:G217)</f>
        <v>19</v>
      </c>
    </row>
    <row r="216" spans="1:7" ht="12.75" customHeight="1" x14ac:dyDescent="0.2">
      <c r="A216" s="129"/>
      <c r="B216" s="20" t="s">
        <v>19</v>
      </c>
      <c r="C216" s="21"/>
      <c r="D216" s="31">
        <f t="shared" si="7"/>
        <v>1.9</v>
      </c>
      <c r="E216" s="31">
        <v>1.9</v>
      </c>
      <c r="F216" s="32"/>
      <c r="G216" s="32"/>
    </row>
    <row r="217" spans="1:7" ht="12.75" customHeight="1" x14ac:dyDescent="0.2">
      <c r="A217" s="129"/>
      <c r="B217" s="20" t="s">
        <v>22</v>
      </c>
      <c r="C217" s="21"/>
      <c r="D217" s="31">
        <f t="shared" si="7"/>
        <v>19</v>
      </c>
      <c r="E217" s="31"/>
      <c r="F217" s="32"/>
      <c r="G217" s="31">
        <v>19</v>
      </c>
    </row>
    <row r="218" spans="1:7" ht="12.75" customHeight="1" x14ac:dyDescent="0.2">
      <c r="A218" s="129"/>
      <c r="B218" s="11" t="s">
        <v>23</v>
      </c>
      <c r="C218" s="12" t="s">
        <v>25</v>
      </c>
      <c r="D218" s="13">
        <f t="shared" si="7"/>
        <v>4.2</v>
      </c>
      <c r="E218" s="13">
        <v>4.2</v>
      </c>
      <c r="F218" s="44"/>
      <c r="G218" s="57"/>
    </row>
    <row r="219" spans="1:7" ht="15" customHeight="1" x14ac:dyDescent="0.2">
      <c r="A219" s="129" t="s">
        <v>109</v>
      </c>
      <c r="B219" s="39" t="s">
        <v>110</v>
      </c>
      <c r="C219" s="40"/>
      <c r="D219" s="41">
        <f t="shared" si="7"/>
        <v>16.400000000000002</v>
      </c>
      <c r="E219" s="41">
        <f t="shared" ref="E219:F219" si="11">SUM(E220+E224)</f>
        <v>15.8</v>
      </c>
      <c r="F219" s="42">
        <f t="shared" si="11"/>
        <v>0</v>
      </c>
      <c r="G219" s="41">
        <f>SUM(G220+G224)</f>
        <v>0.60000000000000009</v>
      </c>
    </row>
    <row r="220" spans="1:7" ht="12.75" customHeight="1" x14ac:dyDescent="0.2">
      <c r="A220" s="129"/>
      <c r="B220" s="11" t="s">
        <v>26</v>
      </c>
      <c r="C220" s="12"/>
      <c r="D220" s="60">
        <f>SUM(G220+E220)</f>
        <v>8.3000000000000007</v>
      </c>
      <c r="E220" s="60">
        <f t="shared" ref="E220" si="12">SUM(E221:E223)</f>
        <v>7.7</v>
      </c>
      <c r="F220" s="60"/>
      <c r="G220" s="60">
        <f>SUM(G221:G223)</f>
        <v>0.60000000000000009</v>
      </c>
    </row>
    <row r="221" spans="1:7" ht="12.75" customHeight="1" x14ac:dyDescent="0.2">
      <c r="A221" s="129"/>
      <c r="B221" s="20" t="s">
        <v>19</v>
      </c>
      <c r="C221" s="65" t="s">
        <v>25</v>
      </c>
      <c r="D221" s="92">
        <f>SUM(G221+E221)</f>
        <v>0.3</v>
      </c>
      <c r="E221" s="92">
        <v>0.3</v>
      </c>
      <c r="F221" s="61"/>
      <c r="G221" s="62"/>
    </row>
    <row r="222" spans="1:7" ht="12.75" customHeight="1" x14ac:dyDescent="0.2">
      <c r="A222" s="129"/>
      <c r="B222" s="20" t="s">
        <v>9</v>
      </c>
      <c r="C222" s="65" t="s">
        <v>25</v>
      </c>
      <c r="D222" s="92">
        <f>SUM(G222+E222)</f>
        <v>7.4</v>
      </c>
      <c r="E222" s="92">
        <v>7.4</v>
      </c>
      <c r="F222" s="93"/>
      <c r="G222" s="93"/>
    </row>
    <row r="223" spans="1:7" ht="12.75" customHeight="1" x14ac:dyDescent="0.2">
      <c r="A223" s="129"/>
      <c r="B223" s="20" t="s">
        <v>111</v>
      </c>
      <c r="C223" s="65" t="s">
        <v>31</v>
      </c>
      <c r="D223" s="31">
        <f>SUM(G223+E223)</f>
        <v>0.60000000000000009</v>
      </c>
      <c r="E223" s="31"/>
      <c r="F223" s="32"/>
      <c r="G223" s="31">
        <v>0.60000000000000009</v>
      </c>
    </row>
    <row r="224" spans="1:7" ht="12.75" customHeight="1" x14ac:dyDescent="0.2">
      <c r="A224" s="66"/>
      <c r="B224" s="11" t="s">
        <v>23</v>
      </c>
      <c r="C224" s="65" t="s">
        <v>25</v>
      </c>
      <c r="D224" s="13">
        <f>SUM(G224+E224)</f>
        <v>8.1</v>
      </c>
      <c r="E224" s="13">
        <v>8.1</v>
      </c>
      <c r="F224" s="57"/>
      <c r="G224" s="57"/>
    </row>
    <row r="225" spans="1:7" ht="15" customHeight="1" x14ac:dyDescent="0.2">
      <c r="A225" s="129" t="s">
        <v>112</v>
      </c>
      <c r="B225" s="39" t="s">
        <v>113</v>
      </c>
      <c r="C225" s="68"/>
      <c r="D225" s="41">
        <f t="shared" si="7"/>
        <v>14.4</v>
      </c>
      <c r="E225" s="41">
        <f>SUM(E226+E230)</f>
        <v>11.4</v>
      </c>
      <c r="F225" s="42">
        <f>SUM(F226+F230)</f>
        <v>0</v>
      </c>
      <c r="G225" s="41">
        <f>SUM(G226+G230)</f>
        <v>3</v>
      </c>
    </row>
    <row r="226" spans="1:7" ht="12.75" customHeight="1" x14ac:dyDescent="0.2">
      <c r="A226" s="129"/>
      <c r="B226" s="11" t="s">
        <v>26</v>
      </c>
      <c r="C226" s="12" t="s">
        <v>25</v>
      </c>
      <c r="D226" s="28">
        <f>SUM(G226+E226)</f>
        <v>7.4</v>
      </c>
      <c r="E226" s="28">
        <f>SUM(E227:E229)</f>
        <v>4.4000000000000004</v>
      </c>
      <c r="F226" s="28"/>
      <c r="G226" s="28">
        <f>SUM(G227:G228)</f>
        <v>3</v>
      </c>
    </row>
    <row r="227" spans="1:7" ht="12.75" customHeight="1" x14ac:dyDescent="0.2">
      <c r="A227" s="129"/>
      <c r="B227" s="20" t="s">
        <v>19</v>
      </c>
      <c r="C227" s="21"/>
      <c r="D227" s="31">
        <f>SUM(G227+E227)</f>
        <v>1.6</v>
      </c>
      <c r="E227" s="31">
        <v>1.6</v>
      </c>
      <c r="F227" s="32"/>
      <c r="G227" s="32"/>
    </row>
    <row r="228" spans="1:7" ht="12.75" customHeight="1" x14ac:dyDescent="0.2">
      <c r="A228" s="129"/>
      <c r="B228" s="20" t="s">
        <v>22</v>
      </c>
      <c r="C228" s="21"/>
      <c r="D228" s="31">
        <f>SUM(G228+E228)</f>
        <v>3</v>
      </c>
      <c r="E228" s="31"/>
      <c r="F228" s="32"/>
      <c r="G228" s="31">
        <v>3</v>
      </c>
    </row>
    <row r="229" spans="1:7" ht="12.75" customHeight="1" x14ac:dyDescent="0.2">
      <c r="A229" s="129"/>
      <c r="B229" s="20" t="s">
        <v>9</v>
      </c>
      <c r="C229" s="21"/>
      <c r="D229" s="31">
        <f>SUM(G229+E229)</f>
        <v>2.8</v>
      </c>
      <c r="E229" s="31">
        <v>2.8</v>
      </c>
      <c r="F229" s="32"/>
      <c r="G229" s="31"/>
    </row>
    <row r="230" spans="1:7" ht="12.75" customHeight="1" x14ac:dyDescent="0.2">
      <c r="A230" s="129"/>
      <c r="B230" s="11" t="s">
        <v>23</v>
      </c>
      <c r="C230" s="12" t="s">
        <v>25</v>
      </c>
      <c r="D230" s="13">
        <f t="shared" si="7"/>
        <v>7</v>
      </c>
      <c r="E230" s="13">
        <v>7</v>
      </c>
      <c r="F230" s="44"/>
      <c r="G230" s="57"/>
    </row>
    <row r="231" spans="1:7" ht="15" customHeight="1" x14ac:dyDescent="0.2">
      <c r="A231" s="129" t="s">
        <v>114</v>
      </c>
      <c r="B231" s="39" t="s">
        <v>115</v>
      </c>
      <c r="C231" s="40"/>
      <c r="D231" s="41">
        <f t="shared" si="7"/>
        <v>9.1</v>
      </c>
      <c r="E231" s="41">
        <f t="shared" ref="E231:F231" si="13">SUM(E232+E235)</f>
        <v>9.1</v>
      </c>
      <c r="F231" s="42">
        <f t="shared" si="13"/>
        <v>0</v>
      </c>
      <c r="G231" s="42">
        <f>SUM(G232+G235)</f>
        <v>0</v>
      </c>
    </row>
    <row r="232" spans="1:7" ht="12.75" customHeight="1" x14ac:dyDescent="0.2">
      <c r="A232" s="129"/>
      <c r="B232" s="11" t="s">
        <v>26</v>
      </c>
      <c r="C232" s="12" t="s">
        <v>25</v>
      </c>
      <c r="D232" s="13">
        <f>SUM(G232+E232)</f>
        <v>5.2</v>
      </c>
      <c r="E232" s="13">
        <f>SUM(E233:E234)</f>
        <v>5.2</v>
      </c>
      <c r="F232" s="57"/>
      <c r="G232" s="30"/>
    </row>
    <row r="233" spans="1:7" ht="12.75" customHeight="1" x14ac:dyDescent="0.2">
      <c r="A233" s="129"/>
      <c r="B233" s="20" t="s">
        <v>19</v>
      </c>
      <c r="C233" s="12"/>
      <c r="D233" s="31">
        <f>SUM(G233+E233)</f>
        <v>2.5</v>
      </c>
      <c r="E233" s="31">
        <v>2.5</v>
      </c>
      <c r="F233" s="57"/>
      <c r="G233" s="30"/>
    </row>
    <row r="234" spans="1:7" ht="12.75" customHeight="1" x14ac:dyDescent="0.2">
      <c r="A234" s="129"/>
      <c r="B234" s="20" t="s">
        <v>179</v>
      </c>
      <c r="C234" s="34"/>
      <c r="D234" s="31">
        <f>SUM(G234+E234)</f>
        <v>2.7</v>
      </c>
      <c r="E234" s="31">
        <v>2.7</v>
      </c>
      <c r="F234" s="57"/>
      <c r="G234" s="30"/>
    </row>
    <row r="235" spans="1:7" ht="12.75" customHeight="1" x14ac:dyDescent="0.2">
      <c r="A235" s="129"/>
      <c r="B235" s="11" t="s">
        <v>23</v>
      </c>
      <c r="C235" s="12" t="s">
        <v>25</v>
      </c>
      <c r="D235" s="13">
        <f>SUM(G235+E235)</f>
        <v>3.9</v>
      </c>
      <c r="E235" s="13">
        <v>3.9</v>
      </c>
      <c r="F235" s="57"/>
      <c r="G235" s="57"/>
    </row>
    <row r="236" spans="1:7" ht="15" customHeight="1" x14ac:dyDescent="0.2">
      <c r="A236" s="129" t="s">
        <v>116</v>
      </c>
      <c r="B236" s="39" t="s">
        <v>117</v>
      </c>
      <c r="C236" s="40"/>
      <c r="D236" s="41">
        <f t="shared" si="7"/>
        <v>6.1</v>
      </c>
      <c r="E236" s="41">
        <f>SUM(E237:E238)</f>
        <v>6.1</v>
      </c>
      <c r="F236" s="42">
        <f>SUM(F237:F238)</f>
        <v>0</v>
      </c>
      <c r="G236" s="42">
        <f>SUM(G237:G238)</f>
        <v>0</v>
      </c>
    </row>
    <row r="237" spans="1:7" ht="12.75" customHeight="1" x14ac:dyDescent="0.2">
      <c r="A237" s="129"/>
      <c r="B237" s="11" t="s">
        <v>14</v>
      </c>
      <c r="C237" s="12" t="s">
        <v>25</v>
      </c>
      <c r="D237" s="13">
        <f t="shared" si="7"/>
        <v>2</v>
      </c>
      <c r="E237" s="13">
        <v>2</v>
      </c>
      <c r="F237" s="44"/>
      <c r="G237" s="30"/>
    </row>
    <row r="238" spans="1:7" ht="12.75" customHeight="1" x14ac:dyDescent="0.2">
      <c r="A238" s="129"/>
      <c r="B238" s="11" t="s">
        <v>23</v>
      </c>
      <c r="C238" s="12" t="s">
        <v>25</v>
      </c>
      <c r="D238" s="13">
        <f t="shared" si="7"/>
        <v>4.0999999999999996</v>
      </c>
      <c r="E238" s="13">
        <v>4.0999999999999996</v>
      </c>
      <c r="F238" s="44"/>
      <c r="G238" s="57"/>
    </row>
    <row r="239" spans="1:7" ht="15" customHeight="1" x14ac:dyDescent="0.2">
      <c r="A239" s="129" t="s">
        <v>118</v>
      </c>
      <c r="B239" s="39" t="s">
        <v>119</v>
      </c>
      <c r="C239" s="40"/>
      <c r="D239" s="41">
        <f t="shared" si="7"/>
        <v>6</v>
      </c>
      <c r="E239" s="41">
        <f>SUM(E240:E241)</f>
        <v>6</v>
      </c>
      <c r="F239" s="42">
        <f>SUM(F240:F241)</f>
        <v>0</v>
      </c>
      <c r="G239" s="42">
        <f>SUM(G240:G241)</f>
        <v>0</v>
      </c>
    </row>
    <row r="240" spans="1:7" x14ac:dyDescent="0.2">
      <c r="A240" s="129"/>
      <c r="B240" s="11" t="s">
        <v>14</v>
      </c>
      <c r="C240" s="12" t="s">
        <v>25</v>
      </c>
      <c r="D240" s="13">
        <f>SUM(G240+E240)</f>
        <v>2.7</v>
      </c>
      <c r="E240" s="13">
        <v>2.7</v>
      </c>
      <c r="F240" s="30"/>
      <c r="G240" s="57"/>
    </row>
    <row r="241" spans="1:7" x14ac:dyDescent="0.2">
      <c r="A241" s="129"/>
      <c r="B241" s="11" t="s">
        <v>23</v>
      </c>
      <c r="C241" s="12" t="s">
        <v>25</v>
      </c>
      <c r="D241" s="13">
        <f>SUM(G241+E241)</f>
        <v>3.3</v>
      </c>
      <c r="E241" s="13">
        <v>3.3</v>
      </c>
      <c r="F241" s="30"/>
      <c r="G241" s="57"/>
    </row>
    <row r="242" spans="1:7" ht="15" customHeight="1" x14ac:dyDescent="0.2">
      <c r="A242" s="129" t="s">
        <v>120</v>
      </c>
      <c r="B242" s="39" t="s">
        <v>121</v>
      </c>
      <c r="C242" s="69"/>
      <c r="D242" s="41">
        <f t="shared" ref="D242:D262" si="14">SUM(G242+E242)</f>
        <v>11.2</v>
      </c>
      <c r="E242" s="41">
        <f>SUM(E247+E243)</f>
        <v>11.2</v>
      </c>
      <c r="F242" s="42">
        <f>SUM(F247+F243)</f>
        <v>0</v>
      </c>
      <c r="G242" s="42">
        <f>SUM(G247+G243)</f>
        <v>0</v>
      </c>
    </row>
    <row r="243" spans="1:7" x14ac:dyDescent="0.2">
      <c r="A243" s="129"/>
      <c r="B243" s="11" t="s">
        <v>26</v>
      </c>
      <c r="C243" s="12" t="s">
        <v>25</v>
      </c>
      <c r="D243" s="13">
        <f t="shared" si="14"/>
        <v>9</v>
      </c>
      <c r="E243" s="13">
        <f>SUM(E244:E246)</f>
        <v>9</v>
      </c>
      <c r="F243" s="13"/>
      <c r="G243" s="13"/>
    </row>
    <row r="244" spans="1:7" x14ac:dyDescent="0.2">
      <c r="A244" s="129"/>
      <c r="B244" s="20" t="s">
        <v>19</v>
      </c>
      <c r="C244" s="21"/>
      <c r="D244" s="31">
        <f t="shared" si="14"/>
        <v>3.3</v>
      </c>
      <c r="E244" s="31">
        <v>3.3</v>
      </c>
      <c r="F244" s="32"/>
      <c r="G244" s="32"/>
    </row>
    <row r="245" spans="1:7" x14ac:dyDescent="0.2">
      <c r="A245" s="129"/>
      <c r="B245" s="20" t="s">
        <v>22</v>
      </c>
      <c r="C245" s="21"/>
      <c r="D245" s="31">
        <f t="shared" si="14"/>
        <v>5</v>
      </c>
      <c r="E245" s="31">
        <v>5</v>
      </c>
      <c r="F245" s="32"/>
      <c r="G245" s="31"/>
    </row>
    <row r="246" spans="1:7" x14ac:dyDescent="0.2">
      <c r="A246" s="129"/>
      <c r="B246" s="20" t="s">
        <v>9</v>
      </c>
      <c r="C246" s="21"/>
      <c r="D246" s="31">
        <f>SUM(G246+E246)</f>
        <v>0.7</v>
      </c>
      <c r="E246" s="31">
        <v>0.7</v>
      </c>
      <c r="F246" s="32"/>
      <c r="G246" s="31"/>
    </row>
    <row r="247" spans="1:7" x14ac:dyDescent="0.2">
      <c r="A247" s="129"/>
      <c r="B247" s="11" t="s">
        <v>23</v>
      </c>
      <c r="C247" s="12" t="s">
        <v>25</v>
      </c>
      <c r="D247" s="13">
        <f t="shared" si="14"/>
        <v>2.2000000000000002</v>
      </c>
      <c r="E247" s="13">
        <v>2.2000000000000002</v>
      </c>
      <c r="F247" s="44"/>
      <c r="G247" s="57"/>
    </row>
    <row r="248" spans="1:7" ht="15" customHeight="1" x14ac:dyDescent="0.2">
      <c r="A248" s="129" t="s">
        <v>122</v>
      </c>
      <c r="B248" s="39" t="s">
        <v>123</v>
      </c>
      <c r="C248" s="69"/>
      <c r="D248" s="41">
        <f t="shared" si="14"/>
        <v>21.1</v>
      </c>
      <c r="E248" s="41">
        <f>SUM(E252+E249)</f>
        <v>21.1</v>
      </c>
      <c r="F248" s="42">
        <f>SUM(F252+F249)</f>
        <v>0</v>
      </c>
      <c r="G248" s="42">
        <f>SUM(G252+G249)</f>
        <v>0</v>
      </c>
    </row>
    <row r="249" spans="1:7" x14ac:dyDescent="0.2">
      <c r="A249" s="129"/>
      <c r="B249" s="11" t="s">
        <v>26</v>
      </c>
      <c r="C249" s="12" t="s">
        <v>25</v>
      </c>
      <c r="D249" s="13">
        <f>SUM(G249+E249)</f>
        <v>3.5</v>
      </c>
      <c r="E249" s="13">
        <f>SUM(E250:E251)</f>
        <v>3.5</v>
      </c>
      <c r="F249" s="13"/>
      <c r="G249" s="13"/>
    </row>
    <row r="250" spans="1:7" x14ac:dyDescent="0.2">
      <c r="A250" s="129"/>
      <c r="B250" s="20" t="s">
        <v>19</v>
      </c>
      <c r="C250" s="34"/>
      <c r="D250" s="31">
        <f>SUM(G250+E250)</f>
        <v>2.6</v>
      </c>
      <c r="E250" s="31">
        <v>2.6</v>
      </c>
      <c r="F250" s="32"/>
      <c r="G250" s="32"/>
    </row>
    <row r="251" spans="1:7" x14ac:dyDescent="0.2">
      <c r="A251" s="129"/>
      <c r="B251" s="20" t="s">
        <v>22</v>
      </c>
      <c r="C251" s="34"/>
      <c r="D251" s="31">
        <f>SUM(G251+E251)</f>
        <v>0.9</v>
      </c>
      <c r="E251" s="31">
        <v>0.9</v>
      </c>
      <c r="F251" s="32"/>
      <c r="G251" s="31"/>
    </row>
    <row r="252" spans="1:7" x14ac:dyDescent="0.2">
      <c r="A252" s="129"/>
      <c r="B252" s="11" t="s">
        <v>23</v>
      </c>
      <c r="C252" s="12" t="s">
        <v>25</v>
      </c>
      <c r="D252" s="13">
        <f>SUM(G252+E252)</f>
        <v>17.600000000000001</v>
      </c>
      <c r="E252" s="13">
        <v>17.600000000000001</v>
      </c>
      <c r="F252" s="57"/>
      <c r="G252" s="57"/>
    </row>
    <row r="253" spans="1:7" ht="15" customHeight="1" x14ac:dyDescent="0.2">
      <c r="A253" s="129" t="s">
        <v>124</v>
      </c>
      <c r="B253" s="39" t="s">
        <v>125</v>
      </c>
      <c r="C253" s="70"/>
      <c r="D253" s="71">
        <f t="shared" si="14"/>
        <v>6.3000000000000007</v>
      </c>
      <c r="E253" s="71">
        <f>SUM(E255:E257)</f>
        <v>6.3000000000000007</v>
      </c>
      <c r="F253" s="72">
        <f>SUM(F255:F257)</f>
        <v>0</v>
      </c>
      <c r="G253" s="72">
        <f>SUM(G255:G257)</f>
        <v>0</v>
      </c>
    </row>
    <row r="254" spans="1:7" x14ac:dyDescent="0.2">
      <c r="A254" s="129"/>
      <c r="B254" s="73" t="s">
        <v>126</v>
      </c>
      <c r="C254" s="12" t="s">
        <v>25</v>
      </c>
      <c r="D254" s="53">
        <v>4.2</v>
      </c>
      <c r="E254" s="53">
        <v>4.2</v>
      </c>
      <c r="F254" s="53"/>
      <c r="G254" s="53"/>
    </row>
    <row r="255" spans="1:7" x14ac:dyDescent="0.2">
      <c r="A255" s="129"/>
      <c r="B255" s="20" t="s">
        <v>127</v>
      </c>
      <c r="C255" s="94"/>
      <c r="D255" s="27">
        <f>SUM(G255+E255)</f>
        <v>1</v>
      </c>
      <c r="E255" s="27">
        <v>1</v>
      </c>
      <c r="F255" s="54"/>
      <c r="G255" s="54"/>
    </row>
    <row r="256" spans="1:7" x14ac:dyDescent="0.2">
      <c r="A256" s="129"/>
      <c r="B256" s="20" t="s">
        <v>20</v>
      </c>
      <c r="C256" s="12"/>
      <c r="D256" s="31">
        <v>3.2</v>
      </c>
      <c r="E256" s="31">
        <v>3.2</v>
      </c>
      <c r="F256" s="44"/>
      <c r="G256" s="44"/>
    </row>
    <row r="257" spans="1:7" x14ac:dyDescent="0.2">
      <c r="A257" s="129"/>
      <c r="B257" s="11" t="s">
        <v>23</v>
      </c>
      <c r="C257" s="12" t="s">
        <v>25</v>
      </c>
      <c r="D257" s="13">
        <f t="shared" si="14"/>
        <v>2.1</v>
      </c>
      <c r="E257" s="13">
        <v>2.1</v>
      </c>
      <c r="F257" s="44"/>
      <c r="G257" s="44"/>
    </row>
    <row r="258" spans="1:7" ht="15" customHeight="1" x14ac:dyDescent="0.2">
      <c r="A258" s="129" t="s">
        <v>128</v>
      </c>
      <c r="B258" s="39" t="s">
        <v>129</v>
      </c>
      <c r="C258" s="40"/>
      <c r="D258" s="41">
        <f t="shared" si="14"/>
        <v>0.7</v>
      </c>
      <c r="E258" s="41">
        <f>SUM(E259)</f>
        <v>0.7</v>
      </c>
      <c r="F258" s="42">
        <f>SUM(F261:F261)</f>
        <v>0</v>
      </c>
      <c r="G258" s="42">
        <f>SUM(G261:G261)</f>
        <v>0</v>
      </c>
    </row>
    <row r="259" spans="1:7" ht="12.75" customHeight="1" x14ac:dyDescent="0.2">
      <c r="A259" s="129"/>
      <c r="B259" s="11" t="s">
        <v>26</v>
      </c>
      <c r="C259" s="12" t="s">
        <v>25</v>
      </c>
      <c r="D259" s="13">
        <f>SUM(G259+E259)</f>
        <v>0.7</v>
      </c>
      <c r="E259" s="13">
        <f>SUM(E260:E261)</f>
        <v>0.7</v>
      </c>
      <c r="F259" s="42"/>
      <c r="G259" s="42"/>
    </row>
    <row r="260" spans="1:7" ht="12.75" customHeight="1" x14ac:dyDescent="0.2">
      <c r="A260" s="129"/>
      <c r="B260" s="20" t="s">
        <v>19</v>
      </c>
      <c r="C260" s="40"/>
      <c r="D260" s="31">
        <f t="shared" ref="D260" si="15">SUM(G260+E260)</f>
        <v>0.4</v>
      </c>
      <c r="E260" s="31">
        <v>0.4</v>
      </c>
      <c r="F260" s="42"/>
      <c r="G260" s="42"/>
    </row>
    <row r="261" spans="1:7" x14ac:dyDescent="0.2">
      <c r="A261" s="129"/>
      <c r="B261" s="20" t="s">
        <v>9</v>
      </c>
      <c r="C261" s="21"/>
      <c r="D261" s="31">
        <f>SUM(G261+E261)</f>
        <v>0.3</v>
      </c>
      <c r="E261" s="31">
        <v>0.3</v>
      </c>
      <c r="F261" s="13"/>
      <c r="G261" s="44"/>
    </row>
    <row r="262" spans="1:7" ht="15" customHeight="1" x14ac:dyDescent="0.2">
      <c r="A262" s="129" t="s">
        <v>130</v>
      </c>
      <c r="B262" s="39" t="s">
        <v>131</v>
      </c>
      <c r="C262" s="40"/>
      <c r="D262" s="41">
        <f t="shared" si="14"/>
        <v>2.2000000000000002</v>
      </c>
      <c r="E262" s="41">
        <f>SUM(E263:E264)</f>
        <v>2.2000000000000002</v>
      </c>
      <c r="F262" s="42">
        <f>SUM(F263:F264)</f>
        <v>0</v>
      </c>
      <c r="G262" s="42">
        <f>SUM(G263+G264)</f>
        <v>0</v>
      </c>
    </row>
    <row r="263" spans="1:7" x14ac:dyDescent="0.2">
      <c r="A263" s="129"/>
      <c r="B263" s="11" t="s">
        <v>14</v>
      </c>
      <c r="C263" s="12" t="s">
        <v>25</v>
      </c>
      <c r="D263" s="13">
        <f t="shared" ref="D263:D318" si="16">SUM(G263+E263)</f>
        <v>0.2</v>
      </c>
      <c r="E263" s="13">
        <v>0.2</v>
      </c>
      <c r="F263" s="13"/>
      <c r="G263" s="13"/>
    </row>
    <row r="264" spans="1:7" x14ac:dyDescent="0.2">
      <c r="A264" s="129"/>
      <c r="B264" s="11" t="s">
        <v>23</v>
      </c>
      <c r="C264" s="12" t="s">
        <v>25</v>
      </c>
      <c r="D264" s="13">
        <f t="shared" si="16"/>
        <v>2</v>
      </c>
      <c r="E264" s="13">
        <v>2</v>
      </c>
      <c r="F264" s="57"/>
      <c r="G264" s="57"/>
    </row>
    <row r="265" spans="1:7" ht="15" customHeight="1" x14ac:dyDescent="0.2">
      <c r="A265" s="127" t="s">
        <v>132</v>
      </c>
      <c r="B265" s="39" t="s">
        <v>133</v>
      </c>
      <c r="C265" s="40"/>
      <c r="D265" s="41">
        <f t="shared" si="16"/>
        <v>46</v>
      </c>
      <c r="E265" s="41">
        <f t="shared" ref="E265:F265" si="17">SUM(E266+E270)</f>
        <v>38.4</v>
      </c>
      <c r="F265" s="42">
        <f t="shared" si="17"/>
        <v>0</v>
      </c>
      <c r="G265" s="41">
        <f>SUM(G266+G270)</f>
        <v>7.6</v>
      </c>
    </row>
    <row r="266" spans="1:7" x14ac:dyDescent="0.2">
      <c r="A266" s="127"/>
      <c r="B266" s="11" t="s">
        <v>26</v>
      </c>
      <c r="C266" s="12" t="s">
        <v>27</v>
      </c>
      <c r="D266" s="13">
        <f t="shared" si="16"/>
        <v>45.4</v>
      </c>
      <c r="E266" s="13">
        <f t="shared" ref="E266" si="18">SUM(E267:E269)</f>
        <v>37.799999999999997</v>
      </c>
      <c r="F266" s="13"/>
      <c r="G266" s="13">
        <f>SUM(G267:G269)</f>
        <v>7.6</v>
      </c>
    </row>
    <row r="267" spans="1:7" x14ac:dyDescent="0.2">
      <c r="A267" s="127"/>
      <c r="B267" s="20" t="s">
        <v>19</v>
      </c>
      <c r="C267" s="21"/>
      <c r="D267" s="31">
        <f t="shared" si="16"/>
        <v>3.3</v>
      </c>
      <c r="E267" s="31">
        <v>3.3</v>
      </c>
      <c r="F267" s="32"/>
      <c r="G267" s="32"/>
    </row>
    <row r="268" spans="1:7" x14ac:dyDescent="0.2">
      <c r="A268" s="127"/>
      <c r="B268" s="20" t="s">
        <v>22</v>
      </c>
      <c r="C268" s="21"/>
      <c r="D268" s="31">
        <f t="shared" si="16"/>
        <v>39.5</v>
      </c>
      <c r="E268" s="31">
        <v>34.5</v>
      </c>
      <c r="F268" s="32"/>
      <c r="G268" s="31">
        <v>5</v>
      </c>
    </row>
    <row r="269" spans="1:7" x14ac:dyDescent="0.2">
      <c r="A269" s="127"/>
      <c r="B269" s="20" t="s">
        <v>181</v>
      </c>
      <c r="C269" s="21"/>
      <c r="D269" s="31">
        <f>SUM(G269+E269)</f>
        <v>2.6</v>
      </c>
      <c r="E269" s="31"/>
      <c r="F269" s="31"/>
      <c r="G269" s="31">
        <v>2.6</v>
      </c>
    </row>
    <row r="270" spans="1:7" x14ac:dyDescent="0.2">
      <c r="A270" s="127"/>
      <c r="B270" s="11" t="s">
        <v>23</v>
      </c>
      <c r="C270" s="12" t="s">
        <v>27</v>
      </c>
      <c r="D270" s="13">
        <f t="shared" si="16"/>
        <v>0.60000000000000009</v>
      </c>
      <c r="E270" s="13">
        <v>0.60000000000000009</v>
      </c>
      <c r="F270" s="57"/>
      <c r="G270" s="57"/>
    </row>
    <row r="271" spans="1:7" ht="15" customHeight="1" x14ac:dyDescent="0.2">
      <c r="A271" s="127" t="s">
        <v>134</v>
      </c>
      <c r="B271" s="39" t="s">
        <v>135</v>
      </c>
      <c r="C271" s="40"/>
      <c r="D271" s="41">
        <f>SUM(G271+E271)</f>
        <v>5</v>
      </c>
      <c r="E271" s="41">
        <f>SUM(E272:E273)</f>
        <v>5</v>
      </c>
      <c r="F271" s="42">
        <f>SUM(F272:F273)</f>
        <v>0</v>
      </c>
      <c r="G271" s="42">
        <f>SUM(G272:G273)</f>
        <v>0</v>
      </c>
    </row>
    <row r="272" spans="1:7" ht="12.75" customHeight="1" x14ac:dyDescent="0.2">
      <c r="A272" s="127"/>
      <c r="B272" s="11" t="s">
        <v>14</v>
      </c>
      <c r="C272" s="12" t="s">
        <v>27</v>
      </c>
      <c r="D272" s="13">
        <f>SUM(G272+E272)</f>
        <v>0.8</v>
      </c>
      <c r="E272" s="13">
        <v>0.8</v>
      </c>
      <c r="F272" s="44"/>
      <c r="G272" s="57"/>
    </row>
    <row r="273" spans="1:7" ht="12.75" customHeight="1" x14ac:dyDescent="0.2">
      <c r="A273" s="127"/>
      <c r="B273" s="11" t="s">
        <v>23</v>
      </c>
      <c r="C273" s="12" t="s">
        <v>27</v>
      </c>
      <c r="D273" s="13">
        <f>SUM(G273+E273)</f>
        <v>4.2</v>
      </c>
      <c r="E273" s="13">
        <v>4.2</v>
      </c>
      <c r="F273" s="44"/>
      <c r="G273" s="57"/>
    </row>
    <row r="274" spans="1:7" ht="15" customHeight="1" x14ac:dyDescent="0.2">
      <c r="A274" s="129" t="s">
        <v>136</v>
      </c>
      <c r="B274" s="39" t="s">
        <v>137</v>
      </c>
      <c r="C274" s="40"/>
      <c r="D274" s="41">
        <f t="shared" si="16"/>
        <v>5.4</v>
      </c>
      <c r="E274" s="41">
        <f>SUM(E275+E278)</f>
        <v>5.4</v>
      </c>
      <c r="F274" s="42">
        <f>SUM(F275+F278)</f>
        <v>0</v>
      </c>
      <c r="G274" s="42">
        <f>SUM(G275+G278)</f>
        <v>0</v>
      </c>
    </row>
    <row r="275" spans="1:7" ht="12.75" customHeight="1" x14ac:dyDescent="0.2">
      <c r="A275" s="129"/>
      <c r="B275" s="11" t="s">
        <v>26</v>
      </c>
      <c r="C275" s="12" t="s">
        <v>27</v>
      </c>
      <c r="D275" s="13">
        <f t="shared" si="16"/>
        <v>3.4000000000000004</v>
      </c>
      <c r="E275" s="13">
        <f>SUM(E276:E277)</f>
        <v>3.4000000000000004</v>
      </c>
      <c r="F275" s="13"/>
      <c r="G275" s="30"/>
    </row>
    <row r="276" spans="1:7" ht="12.75" customHeight="1" x14ac:dyDescent="0.2">
      <c r="A276" s="129"/>
      <c r="B276" s="20" t="s">
        <v>19</v>
      </c>
      <c r="C276" s="21"/>
      <c r="D276" s="31">
        <f t="shared" si="16"/>
        <v>2.6</v>
      </c>
      <c r="E276" s="31">
        <v>2.6</v>
      </c>
      <c r="F276" s="32"/>
      <c r="G276" s="32"/>
    </row>
    <row r="277" spans="1:7" ht="12.75" customHeight="1" x14ac:dyDescent="0.2">
      <c r="A277" s="129"/>
      <c r="B277" s="20" t="s">
        <v>22</v>
      </c>
      <c r="C277" s="21"/>
      <c r="D277" s="31">
        <f t="shared" si="16"/>
        <v>0.8</v>
      </c>
      <c r="E277" s="31">
        <v>0.8</v>
      </c>
      <c r="F277" s="32"/>
      <c r="G277" s="31"/>
    </row>
    <row r="278" spans="1:7" ht="12.75" customHeight="1" x14ac:dyDescent="0.2">
      <c r="A278" s="129"/>
      <c r="B278" s="11" t="s">
        <v>23</v>
      </c>
      <c r="C278" s="12" t="s">
        <v>27</v>
      </c>
      <c r="D278" s="13">
        <f t="shared" si="16"/>
        <v>2</v>
      </c>
      <c r="E278" s="13">
        <v>2</v>
      </c>
      <c r="F278" s="44"/>
      <c r="G278" s="57"/>
    </row>
    <row r="279" spans="1:7" ht="15" customHeight="1" x14ac:dyDescent="0.2">
      <c r="A279" s="129" t="s">
        <v>138</v>
      </c>
      <c r="B279" s="39" t="s">
        <v>139</v>
      </c>
      <c r="C279" s="40"/>
      <c r="D279" s="41">
        <f t="shared" si="16"/>
        <v>28.299999999999997</v>
      </c>
      <c r="E279" s="41">
        <f>SUM(E280+E283)</f>
        <v>2.4</v>
      </c>
      <c r="F279" s="42">
        <f>SUM(F280+F283)</f>
        <v>0</v>
      </c>
      <c r="G279" s="41">
        <f>SUM(G280+G283)</f>
        <v>25.9</v>
      </c>
    </row>
    <row r="280" spans="1:7" ht="12.75" customHeight="1" x14ac:dyDescent="0.2">
      <c r="A280" s="129"/>
      <c r="B280" s="11" t="s">
        <v>26</v>
      </c>
      <c r="C280" s="12" t="s">
        <v>27</v>
      </c>
      <c r="D280" s="13">
        <f>SUM(G280+E280)</f>
        <v>27.9</v>
      </c>
      <c r="E280" s="13">
        <f>SUM(E281:E282)</f>
        <v>2</v>
      </c>
      <c r="F280" s="13"/>
      <c r="G280" s="13">
        <f>SUM(G281:G282)</f>
        <v>25.9</v>
      </c>
    </row>
    <row r="281" spans="1:7" ht="12.75" customHeight="1" x14ac:dyDescent="0.2">
      <c r="A281" s="129"/>
      <c r="B281" s="20" t="s">
        <v>19</v>
      </c>
      <c r="C281" s="21"/>
      <c r="D281" s="31">
        <f>SUM(G281+E281)</f>
        <v>2</v>
      </c>
      <c r="E281" s="31">
        <v>2</v>
      </c>
      <c r="F281" s="32"/>
      <c r="G281" s="32"/>
    </row>
    <row r="282" spans="1:7" ht="12.75" customHeight="1" x14ac:dyDescent="0.2">
      <c r="A282" s="129"/>
      <c r="B282" s="20" t="s">
        <v>22</v>
      </c>
      <c r="C282" s="21"/>
      <c r="D282" s="31">
        <f>SUM(G282+E282)</f>
        <v>25.9</v>
      </c>
      <c r="E282" s="31"/>
      <c r="F282" s="32"/>
      <c r="G282" s="31">
        <v>25.9</v>
      </c>
    </row>
    <row r="283" spans="1:7" ht="12.75" customHeight="1" x14ac:dyDescent="0.2">
      <c r="A283" s="129"/>
      <c r="B283" s="11" t="s">
        <v>23</v>
      </c>
      <c r="C283" s="12" t="s">
        <v>27</v>
      </c>
      <c r="D283" s="13">
        <f>SUM(G283+E283)</f>
        <v>0.4</v>
      </c>
      <c r="E283" s="13">
        <v>0.4</v>
      </c>
      <c r="F283" s="44"/>
      <c r="G283" s="57"/>
    </row>
    <row r="284" spans="1:7" ht="15" customHeight="1" x14ac:dyDescent="0.2">
      <c r="A284" s="129" t="s">
        <v>140</v>
      </c>
      <c r="B284" s="39" t="s">
        <v>141</v>
      </c>
      <c r="C284" s="40"/>
      <c r="D284" s="41">
        <f t="shared" si="16"/>
        <v>35.4</v>
      </c>
      <c r="E284" s="41">
        <f t="shared" ref="E284:F284" si="19">SUM(E285+E288)</f>
        <v>2.9</v>
      </c>
      <c r="F284" s="42">
        <f t="shared" si="19"/>
        <v>0</v>
      </c>
      <c r="G284" s="41">
        <f>SUM(G285+G288)</f>
        <v>32.5</v>
      </c>
    </row>
    <row r="285" spans="1:7" x14ac:dyDescent="0.2">
      <c r="A285" s="129"/>
      <c r="B285" s="11" t="s">
        <v>26</v>
      </c>
      <c r="C285" s="12" t="s">
        <v>27</v>
      </c>
      <c r="D285" s="13">
        <f t="shared" si="16"/>
        <v>34.4</v>
      </c>
      <c r="E285" s="13">
        <f>SUM(E286:E287)</f>
        <v>1.9</v>
      </c>
      <c r="F285" s="13"/>
      <c r="G285" s="13">
        <f>SUM(G286:G287)</f>
        <v>32.5</v>
      </c>
    </row>
    <row r="286" spans="1:7" x14ac:dyDescent="0.2">
      <c r="A286" s="129"/>
      <c r="B286" s="20" t="s">
        <v>19</v>
      </c>
      <c r="C286" s="21"/>
      <c r="D286" s="31">
        <f t="shared" si="16"/>
        <v>1.9</v>
      </c>
      <c r="E286" s="31">
        <v>1.9</v>
      </c>
      <c r="F286" s="31"/>
      <c r="G286" s="31"/>
    </row>
    <row r="287" spans="1:7" x14ac:dyDescent="0.2">
      <c r="A287" s="129"/>
      <c r="B287" s="20" t="s">
        <v>20</v>
      </c>
      <c r="C287" s="21"/>
      <c r="D287" s="31">
        <f t="shared" si="16"/>
        <v>32.5</v>
      </c>
      <c r="E287" s="31"/>
      <c r="F287" s="31"/>
      <c r="G287" s="31">
        <v>32.5</v>
      </c>
    </row>
    <row r="288" spans="1:7" x14ac:dyDescent="0.2">
      <c r="A288" s="129"/>
      <c r="B288" s="11" t="s">
        <v>23</v>
      </c>
      <c r="C288" s="12" t="s">
        <v>27</v>
      </c>
      <c r="D288" s="13">
        <f t="shared" si="16"/>
        <v>1</v>
      </c>
      <c r="E288" s="13">
        <v>1</v>
      </c>
      <c r="F288" s="13"/>
      <c r="G288" s="13"/>
    </row>
    <row r="289" spans="1:7" ht="15" customHeight="1" x14ac:dyDescent="0.2">
      <c r="A289" s="129" t="s">
        <v>142</v>
      </c>
      <c r="B289" s="39" t="s">
        <v>143</v>
      </c>
      <c r="C289" s="40"/>
      <c r="D289" s="41">
        <f t="shared" si="16"/>
        <v>2.4</v>
      </c>
      <c r="E289" s="41">
        <f>SUM(E290:E291)</f>
        <v>2.4</v>
      </c>
      <c r="F289" s="42">
        <f>SUM(F290:F291)</f>
        <v>0</v>
      </c>
      <c r="G289" s="42">
        <f>SUM(G290:G291)</f>
        <v>0</v>
      </c>
    </row>
    <row r="290" spans="1:7" x14ac:dyDescent="0.2">
      <c r="A290" s="129"/>
      <c r="B290" s="11" t="s">
        <v>14</v>
      </c>
      <c r="C290" s="12" t="s">
        <v>27</v>
      </c>
      <c r="D290" s="13">
        <f>SUM(G290+E290)</f>
        <v>2.2999999999999998</v>
      </c>
      <c r="E290" s="13">
        <v>2.2999999999999998</v>
      </c>
      <c r="F290" s="44"/>
      <c r="G290" s="44"/>
    </row>
    <row r="291" spans="1:7" x14ac:dyDescent="0.2">
      <c r="A291" s="129"/>
      <c r="B291" s="11" t="s">
        <v>23</v>
      </c>
      <c r="C291" s="12" t="s">
        <v>27</v>
      </c>
      <c r="D291" s="13">
        <f>SUM(G291+E291)</f>
        <v>0.1</v>
      </c>
      <c r="E291" s="13">
        <v>0.1</v>
      </c>
      <c r="F291" s="44"/>
      <c r="G291" s="57"/>
    </row>
    <row r="292" spans="1:7" ht="15" customHeight="1" x14ac:dyDescent="0.2">
      <c r="A292" s="129" t="s">
        <v>144</v>
      </c>
      <c r="B292" s="39" t="s">
        <v>145</v>
      </c>
      <c r="C292" s="40"/>
      <c r="D292" s="41">
        <f t="shared" si="16"/>
        <v>54.2</v>
      </c>
      <c r="E292" s="41">
        <f>SUM(E293+E296)</f>
        <v>7</v>
      </c>
      <c r="F292" s="42">
        <f>SUM(F293+F296)</f>
        <v>0</v>
      </c>
      <c r="G292" s="41">
        <f>SUM(G293+G296)</f>
        <v>47.2</v>
      </c>
    </row>
    <row r="293" spans="1:7" s="74" customFormat="1" ht="12.75" customHeight="1" x14ac:dyDescent="0.2">
      <c r="A293" s="129"/>
      <c r="B293" s="11" t="s">
        <v>26</v>
      </c>
      <c r="C293" s="12" t="s">
        <v>27</v>
      </c>
      <c r="D293" s="13">
        <f t="shared" si="16"/>
        <v>50</v>
      </c>
      <c r="E293" s="13">
        <v>2.8</v>
      </c>
      <c r="F293" s="30"/>
      <c r="G293" s="13">
        <f>SUM(G294:G295)</f>
        <v>47.2</v>
      </c>
    </row>
    <row r="294" spans="1:7" s="74" customFormat="1" ht="12.75" customHeight="1" x14ac:dyDescent="0.2">
      <c r="A294" s="129"/>
      <c r="B294" s="20" t="s">
        <v>19</v>
      </c>
      <c r="C294" s="21"/>
      <c r="D294" s="31">
        <f>SUM(G294+E294)</f>
        <v>2.8</v>
      </c>
      <c r="E294" s="31">
        <v>2.8</v>
      </c>
      <c r="F294" s="32"/>
      <c r="G294" s="32"/>
    </row>
    <row r="295" spans="1:7" s="74" customFormat="1" ht="12.75" customHeight="1" x14ac:dyDescent="0.2">
      <c r="A295" s="129"/>
      <c r="B295" s="20" t="s">
        <v>22</v>
      </c>
      <c r="C295" s="21"/>
      <c r="D295" s="31">
        <f>SUM(G295+E295)</f>
        <v>47.2</v>
      </c>
      <c r="E295" s="31"/>
      <c r="F295" s="32"/>
      <c r="G295" s="31">
        <v>47.2</v>
      </c>
    </row>
    <row r="296" spans="1:7" s="74" customFormat="1" ht="12.75" customHeight="1" x14ac:dyDescent="0.2">
      <c r="A296" s="129"/>
      <c r="B296" s="11" t="s">
        <v>23</v>
      </c>
      <c r="C296" s="12" t="s">
        <v>27</v>
      </c>
      <c r="D296" s="13">
        <f t="shared" si="16"/>
        <v>4.2</v>
      </c>
      <c r="E296" s="13">
        <v>4.2</v>
      </c>
      <c r="F296" s="30"/>
      <c r="G296" s="30"/>
    </row>
    <row r="297" spans="1:7" ht="15" customHeight="1" x14ac:dyDescent="0.2">
      <c r="A297" s="129" t="s">
        <v>146</v>
      </c>
      <c r="B297" s="39" t="s">
        <v>147</v>
      </c>
      <c r="C297" s="40"/>
      <c r="D297" s="41">
        <f t="shared" si="16"/>
        <v>3.3</v>
      </c>
      <c r="E297" s="41">
        <f>SUM(E298:E298)</f>
        <v>3.3</v>
      </c>
      <c r="F297" s="42">
        <f>SUM(F298:F298)</f>
        <v>0</v>
      </c>
      <c r="G297" s="42">
        <f>SUM(G298:G298)</f>
        <v>0</v>
      </c>
    </row>
    <row r="298" spans="1:7" x14ac:dyDescent="0.2">
      <c r="A298" s="129"/>
      <c r="B298" s="11" t="s">
        <v>14</v>
      </c>
      <c r="C298" s="12" t="s">
        <v>27</v>
      </c>
      <c r="D298" s="13">
        <f>SUM(G298+E298)</f>
        <v>3.3</v>
      </c>
      <c r="E298" s="13">
        <v>3.3</v>
      </c>
      <c r="F298" s="44"/>
      <c r="G298" s="57"/>
    </row>
    <row r="299" spans="1:7" ht="15" customHeight="1" x14ac:dyDescent="0.2">
      <c r="A299" s="129" t="s">
        <v>148</v>
      </c>
      <c r="B299" s="39" t="s">
        <v>149</v>
      </c>
      <c r="C299" s="40"/>
      <c r="D299" s="41">
        <f t="shared" si="16"/>
        <v>1.4000000000000001</v>
      </c>
      <c r="E299" s="41">
        <f>SUM(E300:E301)</f>
        <v>1.4000000000000001</v>
      </c>
      <c r="F299" s="42">
        <f>SUM(F300:F301)</f>
        <v>0</v>
      </c>
      <c r="G299" s="42">
        <f>SUM(G300:G301)</f>
        <v>0</v>
      </c>
    </row>
    <row r="300" spans="1:7" x14ac:dyDescent="0.2">
      <c r="A300" s="129"/>
      <c r="B300" s="11" t="s">
        <v>14</v>
      </c>
      <c r="C300" s="12" t="s">
        <v>27</v>
      </c>
      <c r="D300" s="13">
        <f>SUM(G300+E300)</f>
        <v>0.8</v>
      </c>
      <c r="E300" s="13">
        <v>0.8</v>
      </c>
      <c r="F300" s="57"/>
      <c r="G300" s="44"/>
    </row>
    <row r="301" spans="1:7" x14ac:dyDescent="0.2">
      <c r="A301" s="129"/>
      <c r="B301" s="11" t="s">
        <v>23</v>
      </c>
      <c r="C301" s="12" t="s">
        <v>27</v>
      </c>
      <c r="D301" s="13">
        <f>SUM(G301+E301)</f>
        <v>0.60000000000000009</v>
      </c>
      <c r="E301" s="13">
        <v>0.60000000000000009</v>
      </c>
      <c r="F301" s="57"/>
      <c r="G301" s="57"/>
    </row>
    <row r="302" spans="1:7" ht="15" customHeight="1" x14ac:dyDescent="0.2">
      <c r="A302" s="129" t="s">
        <v>150</v>
      </c>
      <c r="B302" s="39" t="s">
        <v>151</v>
      </c>
      <c r="C302" s="40"/>
      <c r="D302" s="41">
        <f t="shared" si="16"/>
        <v>6.5</v>
      </c>
      <c r="E302" s="41">
        <f t="shared" ref="E302:F302" si="20">SUM(E303+E306)</f>
        <v>6.5</v>
      </c>
      <c r="F302" s="42">
        <f t="shared" si="20"/>
        <v>0</v>
      </c>
      <c r="G302" s="42">
        <f>SUM(G303+G306)</f>
        <v>0</v>
      </c>
    </row>
    <row r="303" spans="1:7" x14ac:dyDescent="0.2">
      <c r="A303" s="129"/>
      <c r="B303" s="11" t="s">
        <v>26</v>
      </c>
      <c r="C303" s="12" t="s">
        <v>27</v>
      </c>
      <c r="D303" s="13">
        <f t="shared" si="16"/>
        <v>4.5</v>
      </c>
      <c r="E303" s="13">
        <f t="shared" ref="E303" si="21">SUM(E304:E305)</f>
        <v>4.5</v>
      </c>
      <c r="F303" s="30"/>
      <c r="G303" s="30"/>
    </row>
    <row r="304" spans="1:7" x14ac:dyDescent="0.2">
      <c r="A304" s="129"/>
      <c r="B304" s="20" t="s">
        <v>19</v>
      </c>
      <c r="C304" s="21"/>
      <c r="D304" s="31">
        <f>SUM(G304+E304)</f>
        <v>2.2999999999999998</v>
      </c>
      <c r="E304" s="31">
        <v>2.2999999999999998</v>
      </c>
      <c r="F304" s="57"/>
      <c r="G304" s="57"/>
    </row>
    <row r="305" spans="1:7" x14ac:dyDescent="0.2">
      <c r="A305" s="129"/>
      <c r="B305" s="20" t="s">
        <v>152</v>
      </c>
      <c r="C305" s="12"/>
      <c r="D305" s="31">
        <f t="shared" si="16"/>
        <v>2.2000000000000002</v>
      </c>
      <c r="E305" s="31">
        <v>2.2000000000000002</v>
      </c>
      <c r="F305" s="57"/>
      <c r="G305" s="57"/>
    </row>
    <row r="306" spans="1:7" x14ac:dyDescent="0.2">
      <c r="A306" s="129"/>
      <c r="B306" s="11" t="s">
        <v>23</v>
      </c>
      <c r="C306" s="12" t="s">
        <v>27</v>
      </c>
      <c r="D306" s="13">
        <f t="shared" si="16"/>
        <v>2</v>
      </c>
      <c r="E306" s="13">
        <v>2</v>
      </c>
      <c r="F306" s="44"/>
      <c r="G306" s="57"/>
    </row>
    <row r="307" spans="1:7" ht="15" customHeight="1" x14ac:dyDescent="0.2">
      <c r="A307" s="129" t="s">
        <v>153</v>
      </c>
      <c r="B307" s="39" t="s">
        <v>154</v>
      </c>
      <c r="C307" s="40"/>
      <c r="D307" s="41">
        <f t="shared" si="16"/>
        <v>28</v>
      </c>
      <c r="E307" s="41">
        <f>SUM(E308+E312)</f>
        <v>9.4999999999999982</v>
      </c>
      <c r="F307" s="42">
        <f>SUM(F308+F312)</f>
        <v>0</v>
      </c>
      <c r="G307" s="41">
        <f>SUM(G308+G312)</f>
        <v>18.5</v>
      </c>
    </row>
    <row r="308" spans="1:7" x14ac:dyDescent="0.2">
      <c r="A308" s="129"/>
      <c r="B308" s="11" t="s">
        <v>26</v>
      </c>
      <c r="C308" s="12" t="s">
        <v>27</v>
      </c>
      <c r="D308" s="13">
        <f>SUM(G308+E308)</f>
        <v>27.9</v>
      </c>
      <c r="E308" s="13">
        <f>SUM(E309:E311)</f>
        <v>9.3999999999999986</v>
      </c>
      <c r="F308" s="13"/>
      <c r="G308" s="13">
        <f>SUM(G309:G310)</f>
        <v>18.5</v>
      </c>
    </row>
    <row r="309" spans="1:7" x14ac:dyDescent="0.2">
      <c r="A309" s="129"/>
      <c r="B309" s="20" t="s">
        <v>19</v>
      </c>
      <c r="C309" s="21"/>
      <c r="D309" s="31">
        <f>SUM(G309+E309)</f>
        <v>3.3</v>
      </c>
      <c r="E309" s="31">
        <v>3.3</v>
      </c>
      <c r="F309" s="32"/>
      <c r="G309" s="32"/>
    </row>
    <row r="310" spans="1:7" x14ac:dyDescent="0.2">
      <c r="A310" s="129"/>
      <c r="B310" s="20" t="s">
        <v>22</v>
      </c>
      <c r="C310" s="21"/>
      <c r="D310" s="31">
        <f>SUM(G310+E310)</f>
        <v>18.5</v>
      </c>
      <c r="E310" s="31"/>
      <c r="F310" s="32"/>
      <c r="G310" s="31">
        <v>18.5</v>
      </c>
    </row>
    <row r="311" spans="1:7" x14ac:dyDescent="0.2">
      <c r="A311" s="129"/>
      <c r="B311" s="20" t="s">
        <v>155</v>
      </c>
      <c r="C311" s="21"/>
      <c r="D311" s="31">
        <f>SUM(G311+E311)</f>
        <v>6.1</v>
      </c>
      <c r="E311" s="31">
        <v>6.1</v>
      </c>
      <c r="F311" s="32"/>
      <c r="G311" s="31"/>
    </row>
    <row r="312" spans="1:7" x14ac:dyDescent="0.2">
      <c r="A312" s="129"/>
      <c r="B312" s="11" t="s">
        <v>23</v>
      </c>
      <c r="C312" s="12" t="s">
        <v>27</v>
      </c>
      <c r="D312" s="13">
        <f>SUM(G312+E312)</f>
        <v>0.1</v>
      </c>
      <c r="E312" s="13">
        <v>0.1</v>
      </c>
      <c r="F312" s="57"/>
      <c r="G312" s="57"/>
    </row>
    <row r="313" spans="1:7" ht="15" customHeight="1" x14ac:dyDescent="0.2">
      <c r="A313" s="129" t="s">
        <v>156</v>
      </c>
      <c r="B313" s="39" t="s">
        <v>157</v>
      </c>
      <c r="C313" s="40"/>
      <c r="D313" s="41">
        <f t="shared" si="16"/>
        <v>4.5999999999999996</v>
      </c>
      <c r="E313" s="41">
        <f>SUM(E314+E317)</f>
        <v>4.5999999999999996</v>
      </c>
      <c r="F313" s="42">
        <f>SUM(F314+F317)</f>
        <v>0</v>
      </c>
      <c r="G313" s="42">
        <f>SUM(G314+G317)</f>
        <v>0</v>
      </c>
    </row>
    <row r="314" spans="1:7" x14ac:dyDescent="0.2">
      <c r="A314" s="129"/>
      <c r="B314" s="11" t="s">
        <v>26</v>
      </c>
      <c r="C314" s="12" t="s">
        <v>27</v>
      </c>
      <c r="D314" s="13">
        <f t="shared" si="16"/>
        <v>4.0999999999999996</v>
      </c>
      <c r="E314" s="13">
        <f>SUM(E315:E316)</f>
        <v>4.0999999999999996</v>
      </c>
      <c r="F314" s="13"/>
      <c r="G314" s="13"/>
    </row>
    <row r="315" spans="1:7" x14ac:dyDescent="0.2">
      <c r="A315" s="129"/>
      <c r="B315" s="20" t="s">
        <v>19</v>
      </c>
      <c r="C315" s="21"/>
      <c r="D315" s="31">
        <f t="shared" si="16"/>
        <v>2.1</v>
      </c>
      <c r="E315" s="31">
        <v>2.1</v>
      </c>
      <c r="F315" s="32"/>
      <c r="G315" s="32"/>
    </row>
    <row r="316" spans="1:7" x14ac:dyDescent="0.2">
      <c r="A316" s="129"/>
      <c r="B316" s="20" t="s">
        <v>22</v>
      </c>
      <c r="C316" s="21"/>
      <c r="D316" s="31">
        <f t="shared" si="16"/>
        <v>2</v>
      </c>
      <c r="E316" s="31">
        <v>2</v>
      </c>
      <c r="F316" s="32"/>
      <c r="G316" s="31"/>
    </row>
    <row r="317" spans="1:7" x14ac:dyDescent="0.2">
      <c r="A317" s="129"/>
      <c r="B317" s="11" t="s">
        <v>23</v>
      </c>
      <c r="C317" s="12" t="s">
        <v>27</v>
      </c>
      <c r="D317" s="13">
        <f t="shared" si="16"/>
        <v>0.5</v>
      </c>
      <c r="E317" s="13">
        <v>0.5</v>
      </c>
      <c r="F317" s="57"/>
      <c r="G317" s="57"/>
    </row>
    <row r="318" spans="1:7" ht="15" customHeight="1" x14ac:dyDescent="0.2">
      <c r="A318" s="129" t="s">
        <v>158</v>
      </c>
      <c r="B318" s="39" t="s">
        <v>159</v>
      </c>
      <c r="C318" s="40"/>
      <c r="D318" s="41">
        <f t="shared" si="16"/>
        <v>1.1000000000000001</v>
      </c>
      <c r="E318" s="41">
        <f>SUM(E319:E320)</f>
        <v>1.1000000000000001</v>
      </c>
      <c r="F318" s="42">
        <f>SUM(F319:F320)</f>
        <v>0</v>
      </c>
      <c r="G318" s="42">
        <f>SUM(G319:G320)</f>
        <v>0</v>
      </c>
    </row>
    <row r="319" spans="1:7" ht="12.75" customHeight="1" x14ac:dyDescent="0.2">
      <c r="A319" s="129"/>
      <c r="B319" s="11" t="s">
        <v>14</v>
      </c>
      <c r="C319" s="12" t="s">
        <v>27</v>
      </c>
      <c r="D319" s="13">
        <f t="shared" ref="D319:D329" si="22">SUM(G319+E319)</f>
        <v>0.5</v>
      </c>
      <c r="E319" s="13">
        <v>0.5</v>
      </c>
      <c r="F319" s="44"/>
      <c r="G319" s="44"/>
    </row>
    <row r="320" spans="1:7" ht="12.75" customHeight="1" x14ac:dyDescent="0.2">
      <c r="A320" s="129"/>
      <c r="B320" s="11" t="s">
        <v>23</v>
      </c>
      <c r="C320" s="12" t="s">
        <v>27</v>
      </c>
      <c r="D320" s="13">
        <f t="shared" si="22"/>
        <v>0.60000000000000009</v>
      </c>
      <c r="E320" s="13">
        <v>0.60000000000000009</v>
      </c>
      <c r="F320" s="44"/>
      <c r="G320" s="57"/>
    </row>
    <row r="321" spans="1:7" ht="15" customHeight="1" x14ac:dyDescent="0.2">
      <c r="A321" s="129" t="s">
        <v>160</v>
      </c>
      <c r="B321" s="39" t="s">
        <v>161</v>
      </c>
      <c r="C321" s="40"/>
      <c r="D321" s="41">
        <f t="shared" si="22"/>
        <v>74</v>
      </c>
      <c r="E321" s="41">
        <f>SUM(E322:E322)</f>
        <v>74</v>
      </c>
      <c r="F321" s="42">
        <f>SUM(F322:F322)</f>
        <v>0</v>
      </c>
      <c r="G321" s="42">
        <f>SUM(G322:G322)</f>
        <v>0</v>
      </c>
    </row>
    <row r="322" spans="1:7" x14ac:dyDescent="0.2">
      <c r="A322" s="129"/>
      <c r="B322" s="11" t="s">
        <v>23</v>
      </c>
      <c r="C322" s="12" t="s">
        <v>32</v>
      </c>
      <c r="D322" s="13">
        <f t="shared" si="22"/>
        <v>74</v>
      </c>
      <c r="E322" s="13">
        <v>74</v>
      </c>
      <c r="F322" s="44"/>
      <c r="G322" s="44"/>
    </row>
    <row r="323" spans="1:7" ht="15" customHeight="1" x14ac:dyDescent="0.2">
      <c r="A323" s="127" t="s">
        <v>162</v>
      </c>
      <c r="B323" s="39" t="s">
        <v>163</v>
      </c>
      <c r="C323" s="40"/>
      <c r="D323" s="41">
        <f t="shared" si="22"/>
        <v>12.6</v>
      </c>
      <c r="E323" s="41">
        <f>SUM(E327+E324)</f>
        <v>12.6</v>
      </c>
      <c r="F323" s="42">
        <f>SUM(F327+F324)</f>
        <v>0</v>
      </c>
      <c r="G323" s="42">
        <f>SUM(G327+G324)</f>
        <v>0</v>
      </c>
    </row>
    <row r="324" spans="1:7" x14ac:dyDescent="0.2">
      <c r="A324" s="127"/>
      <c r="B324" s="11" t="s">
        <v>26</v>
      </c>
      <c r="C324" s="12" t="s">
        <v>27</v>
      </c>
      <c r="D324" s="13">
        <f t="shared" si="22"/>
        <v>11.7</v>
      </c>
      <c r="E324" s="13">
        <f>SUM(E325:E326)</f>
        <v>11.7</v>
      </c>
      <c r="F324" s="13"/>
      <c r="G324" s="13"/>
    </row>
    <row r="325" spans="1:7" x14ac:dyDescent="0.2">
      <c r="A325" s="127"/>
      <c r="B325" s="20" t="s">
        <v>19</v>
      </c>
      <c r="C325" s="21"/>
      <c r="D325" s="31">
        <f t="shared" si="22"/>
        <v>1.7000000000000002</v>
      </c>
      <c r="E325" s="31">
        <v>1.7000000000000002</v>
      </c>
      <c r="F325" s="32"/>
      <c r="G325" s="32"/>
    </row>
    <row r="326" spans="1:7" x14ac:dyDescent="0.2">
      <c r="A326" s="127"/>
      <c r="B326" s="20" t="s">
        <v>22</v>
      </c>
      <c r="C326" s="21"/>
      <c r="D326" s="31">
        <f t="shared" si="22"/>
        <v>10</v>
      </c>
      <c r="E326" s="31">
        <v>10</v>
      </c>
      <c r="F326" s="32"/>
      <c r="G326" s="31"/>
    </row>
    <row r="327" spans="1:7" x14ac:dyDescent="0.2">
      <c r="A327" s="127"/>
      <c r="B327" s="11" t="s">
        <v>23</v>
      </c>
      <c r="C327" s="12" t="s">
        <v>32</v>
      </c>
      <c r="D327" s="13">
        <f t="shared" si="22"/>
        <v>0.9</v>
      </c>
      <c r="E327" s="13">
        <v>0.9</v>
      </c>
      <c r="F327" s="44"/>
      <c r="G327" s="57"/>
    </row>
    <row r="328" spans="1:7" ht="18" customHeight="1" x14ac:dyDescent="0.2">
      <c r="A328" s="135" t="s">
        <v>164</v>
      </c>
      <c r="B328" s="135"/>
      <c r="C328" s="75"/>
      <c r="D328" s="76">
        <f t="shared" si="22"/>
        <v>2211.6999999999998</v>
      </c>
      <c r="E328" s="76">
        <f>SUM(E371+E366+E361+E353+E345+E337+E329+E376)</f>
        <v>1110.3999999999999</v>
      </c>
      <c r="F328" s="76">
        <v>0.30000000000000004</v>
      </c>
      <c r="G328" s="76">
        <f>SUM(G371+G366+G361+G353+G345+G337+G329+G376)</f>
        <v>1101.3000000000002</v>
      </c>
    </row>
    <row r="329" spans="1:7" ht="15" customHeight="1" x14ac:dyDescent="0.2">
      <c r="A329" s="136" t="s">
        <v>165</v>
      </c>
      <c r="B329" s="136"/>
      <c r="C329" s="77" t="s">
        <v>15</v>
      </c>
      <c r="D329" s="78">
        <f t="shared" si="22"/>
        <v>223.2</v>
      </c>
      <c r="E329" s="78">
        <f>SUM(E330+E336)</f>
        <v>47.699999999999996</v>
      </c>
      <c r="F329" s="79">
        <f>SUM(F330+F336+F333)</f>
        <v>0</v>
      </c>
      <c r="G329" s="78">
        <f>SUM(G330+G336)</f>
        <v>175.5</v>
      </c>
    </row>
    <row r="330" spans="1:7" ht="12.95" customHeight="1" x14ac:dyDescent="0.2">
      <c r="A330" s="137"/>
      <c r="B330" s="11" t="s">
        <v>18</v>
      </c>
      <c r="C330" s="80"/>
      <c r="D330" s="13">
        <f>SUM(G330+E330)</f>
        <v>207.7</v>
      </c>
      <c r="E330" s="13">
        <f>SUM(E335+E334+E333+E332+E331)</f>
        <v>32.199999999999996</v>
      </c>
      <c r="F330" s="13"/>
      <c r="G330" s="13">
        <f>SUM(G331:G334)</f>
        <v>175.5</v>
      </c>
    </row>
    <row r="331" spans="1:7" ht="12.95" customHeight="1" x14ac:dyDescent="0.2">
      <c r="A331" s="137"/>
      <c r="B331" s="20" t="s">
        <v>19</v>
      </c>
      <c r="C331" s="80"/>
      <c r="D331" s="31">
        <f t="shared" ref="D331:D360" si="23">SUM(G331+E331)</f>
        <v>19.099999999999998</v>
      </c>
      <c r="E331" s="31">
        <f>SUM(E17+E44+E49+E55+E64+E72+E80+E86+E93+E101+E107+E112+E121+E14)</f>
        <v>19.099999999999998</v>
      </c>
      <c r="F331" s="31"/>
      <c r="G331" s="31"/>
    </row>
    <row r="332" spans="1:7" ht="12.95" customHeight="1" x14ac:dyDescent="0.2">
      <c r="A332" s="137"/>
      <c r="B332" s="20" t="s">
        <v>20</v>
      </c>
      <c r="C332" s="80"/>
      <c r="D332" s="31">
        <f t="shared" si="23"/>
        <v>10</v>
      </c>
      <c r="E332" s="31"/>
      <c r="F332" s="31"/>
      <c r="G332" s="31">
        <f>SUM(G18)</f>
        <v>10</v>
      </c>
    </row>
    <row r="333" spans="1:7" ht="12.95" customHeight="1" x14ac:dyDescent="0.2">
      <c r="A333" s="137"/>
      <c r="B333" s="20" t="s">
        <v>21</v>
      </c>
      <c r="C333" s="80"/>
      <c r="D333" s="31">
        <f t="shared" si="23"/>
        <v>153.19999999999999</v>
      </c>
      <c r="E333" s="31"/>
      <c r="F333" s="31"/>
      <c r="G333" s="31">
        <f>SUM(G19)</f>
        <v>153.19999999999999</v>
      </c>
    </row>
    <row r="334" spans="1:7" ht="12.95" customHeight="1" x14ac:dyDescent="0.2">
      <c r="A334" s="137"/>
      <c r="B334" s="20" t="s">
        <v>22</v>
      </c>
      <c r="C334" s="80"/>
      <c r="D334" s="31">
        <f t="shared" si="23"/>
        <v>20.8</v>
      </c>
      <c r="E334" s="31">
        <f>SUM(E20+E65+E102+E113)</f>
        <v>8.5</v>
      </c>
      <c r="F334" s="31"/>
      <c r="G334" s="31">
        <f>SUM(G20+G65+G102+G113)</f>
        <v>12.3</v>
      </c>
    </row>
    <row r="335" spans="1:7" ht="12.95" customHeight="1" x14ac:dyDescent="0.2">
      <c r="A335" s="137"/>
      <c r="B335" s="99" t="s">
        <v>167</v>
      </c>
      <c r="C335" s="80"/>
      <c r="D335" s="31">
        <f>SUM(G335+E335)</f>
        <v>4.5999999999999996</v>
      </c>
      <c r="E335" s="31">
        <v>4.5999999999999996</v>
      </c>
      <c r="F335" s="31"/>
      <c r="G335" s="31"/>
    </row>
    <row r="336" spans="1:7" ht="12.95" customHeight="1" x14ac:dyDescent="0.2">
      <c r="A336" s="137"/>
      <c r="B336" s="11" t="s">
        <v>23</v>
      </c>
      <c r="C336" s="80"/>
      <c r="D336" s="13">
        <f t="shared" si="23"/>
        <v>15.5</v>
      </c>
      <c r="E336" s="13">
        <f>SUM(E21)</f>
        <v>15.5</v>
      </c>
      <c r="F336" s="13"/>
      <c r="G336" s="13"/>
    </row>
    <row r="337" spans="1:7" ht="15" customHeight="1" x14ac:dyDescent="0.2">
      <c r="A337" s="138" t="s">
        <v>166</v>
      </c>
      <c r="B337" s="136"/>
      <c r="C337" s="77" t="s">
        <v>25</v>
      </c>
      <c r="D337" s="78">
        <f>SUM(G337+E337)</f>
        <v>768.59999999999991</v>
      </c>
      <c r="E337" s="78">
        <f>SUM(E338+E344)</f>
        <v>411.09999999999997</v>
      </c>
      <c r="F337" s="78">
        <v>0.30000000000000004</v>
      </c>
      <c r="G337" s="78">
        <f>SUM(G338+G344)</f>
        <v>357.5</v>
      </c>
    </row>
    <row r="338" spans="1:7" ht="12.95" customHeight="1" x14ac:dyDescent="0.2">
      <c r="A338" s="139"/>
      <c r="B338" s="109" t="s">
        <v>18</v>
      </c>
      <c r="C338" s="120"/>
      <c r="D338" s="110">
        <f>SUM(G338+E338)</f>
        <v>694.8</v>
      </c>
      <c r="E338" s="110">
        <f>SUM(E339:E343)</f>
        <v>337.29999999999995</v>
      </c>
      <c r="F338" s="110">
        <v>0.30000000000000004</v>
      </c>
      <c r="G338" s="110">
        <f>SUM(G339:G343)</f>
        <v>357.5</v>
      </c>
    </row>
    <row r="339" spans="1:7" ht="12.95" customHeight="1" x14ac:dyDescent="0.2">
      <c r="A339" s="139"/>
      <c r="B339" s="99" t="s">
        <v>19</v>
      </c>
      <c r="C339" s="121"/>
      <c r="D339" s="101">
        <f t="shared" si="23"/>
        <v>115.69999999999999</v>
      </c>
      <c r="E339" s="101">
        <f>SUM(E129+E140+E145+E151+E155+E160+E166+E169+E172+E174+E178+E183+E189+E196+E201+E206+E211+E216+E221+E227+E233+E237+E240+E244+E250+E255+E260+E134+E263)</f>
        <v>115.69999999999999</v>
      </c>
      <c r="F339" s="101"/>
      <c r="G339" s="101"/>
    </row>
    <row r="340" spans="1:7" ht="12.95" customHeight="1" x14ac:dyDescent="0.2">
      <c r="A340" s="139"/>
      <c r="B340" s="99" t="s">
        <v>28</v>
      </c>
      <c r="C340" s="121"/>
      <c r="D340" s="101">
        <f t="shared" si="23"/>
        <v>218.39999999999998</v>
      </c>
      <c r="E340" s="101">
        <v>3.2</v>
      </c>
      <c r="F340" s="101"/>
      <c r="G340" s="101">
        <v>215.2</v>
      </c>
    </row>
    <row r="341" spans="1:7" ht="12.95" customHeight="1" x14ac:dyDescent="0.2">
      <c r="A341" s="139"/>
      <c r="B341" s="99" t="s">
        <v>22</v>
      </c>
      <c r="C341" s="121"/>
      <c r="D341" s="101">
        <f t="shared" si="23"/>
        <v>312.59999999999997</v>
      </c>
      <c r="E341" s="101">
        <f>SUM(E130+E135+E141+E146+E152+E156+E161+E167+E179+E184+E190+E197+E202+E207+E217+E228+E245+E251)</f>
        <v>190.89999999999998</v>
      </c>
      <c r="F341" s="101"/>
      <c r="G341" s="101">
        <f>SUM(G130+G135+G141+G146+G152+G156+G161+G167+G179+G184+G190+G197+G202+G207+G217+G228+G245+G251)</f>
        <v>121.7</v>
      </c>
    </row>
    <row r="342" spans="1:7" ht="12.95" customHeight="1" x14ac:dyDescent="0.2">
      <c r="A342" s="139"/>
      <c r="B342" s="99" t="s">
        <v>70</v>
      </c>
      <c r="C342" s="121"/>
      <c r="D342" s="101">
        <v>3</v>
      </c>
      <c r="E342" s="101">
        <v>3</v>
      </c>
      <c r="F342" s="101">
        <v>0.30000000000000004</v>
      </c>
      <c r="G342" s="101"/>
    </row>
    <row r="343" spans="1:7" ht="12.95" customHeight="1" x14ac:dyDescent="0.2">
      <c r="A343" s="139"/>
      <c r="B343" s="99" t="s">
        <v>167</v>
      </c>
      <c r="C343" s="121"/>
      <c r="D343" s="101">
        <f>SUM(G343+E343)</f>
        <v>45.1</v>
      </c>
      <c r="E343" s="101">
        <v>24.5</v>
      </c>
      <c r="F343" s="101"/>
      <c r="G343" s="101">
        <v>20.6</v>
      </c>
    </row>
    <row r="344" spans="1:7" ht="12.95" customHeight="1" x14ac:dyDescent="0.2">
      <c r="A344" s="139"/>
      <c r="B344" s="109" t="s">
        <v>23</v>
      </c>
      <c r="C344" s="120"/>
      <c r="D344" s="110">
        <f t="shared" si="23"/>
        <v>73.8</v>
      </c>
      <c r="E344" s="110">
        <f>SUM(E142+E157+E163+E170+E175+E180+E186+E193+E198+E203+E208+E218+E213+E224+E230+E235+E238+E241+E247+E252+E257+E264)</f>
        <v>73.8</v>
      </c>
      <c r="F344" s="110"/>
      <c r="G344" s="110"/>
    </row>
    <row r="345" spans="1:7" ht="15" customHeight="1" x14ac:dyDescent="0.2">
      <c r="A345" s="138" t="s">
        <v>168</v>
      </c>
      <c r="B345" s="140"/>
      <c r="C345" s="117" t="s">
        <v>27</v>
      </c>
      <c r="D345" s="118">
        <f>SUM(G345+E345)</f>
        <v>367.1</v>
      </c>
      <c r="E345" s="118">
        <f t="shared" ref="E345:F345" si="24">SUM(E346+E352)</f>
        <v>175.40000000000003</v>
      </c>
      <c r="F345" s="119">
        <f t="shared" si="24"/>
        <v>0</v>
      </c>
      <c r="G345" s="118">
        <f>SUM(G346+G352)</f>
        <v>191.7</v>
      </c>
    </row>
    <row r="346" spans="1:7" ht="12.95" customHeight="1" x14ac:dyDescent="0.2">
      <c r="A346" s="137"/>
      <c r="B346" s="11" t="s">
        <v>18</v>
      </c>
      <c r="C346" s="80"/>
      <c r="D346" s="13">
        <f t="shared" si="23"/>
        <v>350.8</v>
      </c>
      <c r="E346" s="13">
        <f>SUM(E347:E351)</f>
        <v>159.10000000000002</v>
      </c>
      <c r="F346" s="13"/>
      <c r="G346" s="13">
        <f>SUM(G347:G351)</f>
        <v>191.7</v>
      </c>
    </row>
    <row r="347" spans="1:7" ht="12.95" customHeight="1" x14ac:dyDescent="0.2">
      <c r="A347" s="137"/>
      <c r="B347" s="20" t="s">
        <v>19</v>
      </c>
      <c r="C347" s="82"/>
      <c r="D347" s="31">
        <f t="shared" si="23"/>
        <v>28.100000000000005</v>
      </c>
      <c r="E347" s="31">
        <f>SUM(E24+E267+E272+E276+E281+E286+E290+E294+E298+E300+E304+E309+E315+E319)</f>
        <v>28.100000000000005</v>
      </c>
      <c r="F347" s="31"/>
      <c r="G347" s="31"/>
    </row>
    <row r="348" spans="1:7" ht="12.95" customHeight="1" x14ac:dyDescent="0.2">
      <c r="A348" s="137"/>
      <c r="B348" s="20" t="s">
        <v>28</v>
      </c>
      <c r="C348" s="82"/>
      <c r="D348" s="31">
        <f t="shared" si="23"/>
        <v>142.9</v>
      </c>
      <c r="E348" s="31">
        <f>SUM(E25+E287)</f>
        <v>50.4</v>
      </c>
      <c r="F348" s="31"/>
      <c r="G348" s="31">
        <f>SUM(G25+G287)</f>
        <v>92.5</v>
      </c>
    </row>
    <row r="349" spans="1:7" ht="12.95" customHeight="1" x14ac:dyDescent="0.2">
      <c r="A349" s="137"/>
      <c r="B349" s="20" t="s">
        <v>29</v>
      </c>
      <c r="C349" s="82"/>
      <c r="D349" s="31">
        <f t="shared" si="23"/>
        <v>25</v>
      </c>
      <c r="E349" s="31">
        <f>SUM(E26)</f>
        <v>25</v>
      </c>
      <c r="F349" s="36"/>
      <c r="G349" s="36"/>
    </row>
    <row r="350" spans="1:7" ht="12.95" customHeight="1" x14ac:dyDescent="0.2">
      <c r="A350" s="137"/>
      <c r="B350" s="20" t="s">
        <v>22</v>
      </c>
      <c r="C350" s="82"/>
      <c r="D350" s="31">
        <f t="shared" si="23"/>
        <v>133.89999999999998</v>
      </c>
      <c r="E350" s="31">
        <f>SUM(E268+E277+E282+E295+E310+E316)</f>
        <v>37.299999999999997</v>
      </c>
      <c r="F350" s="31"/>
      <c r="G350" s="31">
        <f>SUM(G268+G277+G282+G295+G310+G316)</f>
        <v>96.6</v>
      </c>
    </row>
    <row r="351" spans="1:7" ht="12.95" customHeight="1" x14ac:dyDescent="0.2">
      <c r="A351" s="137"/>
      <c r="B351" s="20" t="s">
        <v>167</v>
      </c>
      <c r="C351" s="82"/>
      <c r="D351" s="31">
        <f>SUM(G351+E351)</f>
        <v>20.900000000000002</v>
      </c>
      <c r="E351" s="31">
        <v>18.3</v>
      </c>
      <c r="F351" s="31"/>
      <c r="G351" s="31">
        <v>2.6</v>
      </c>
    </row>
    <row r="352" spans="1:7" ht="12.95" customHeight="1" x14ac:dyDescent="0.2">
      <c r="A352" s="137"/>
      <c r="B352" s="11" t="s">
        <v>23</v>
      </c>
      <c r="C352" s="80"/>
      <c r="D352" s="36">
        <f t="shared" si="23"/>
        <v>16.3</v>
      </c>
      <c r="E352" s="13">
        <f>SUM(E270+E273+E278+E283+E288+E291+E296+E301+E306+E312+E317+E320)</f>
        <v>16.3</v>
      </c>
      <c r="F352" s="13"/>
      <c r="G352" s="13"/>
    </row>
    <row r="353" spans="1:7" ht="15" customHeight="1" x14ac:dyDescent="0.2">
      <c r="A353" s="138" t="s">
        <v>169</v>
      </c>
      <c r="B353" s="138"/>
      <c r="C353" s="69" t="s">
        <v>31</v>
      </c>
      <c r="D353" s="81">
        <f>SUM(G353+E353)</f>
        <v>486.6</v>
      </c>
      <c r="E353" s="81">
        <f>SUM(E354+E360)</f>
        <v>194.79999999999998</v>
      </c>
      <c r="F353" s="83">
        <f>SUM(F354+F360)</f>
        <v>0</v>
      </c>
      <c r="G353" s="81">
        <f>SUM(G354+G360)</f>
        <v>291.80000000000007</v>
      </c>
    </row>
    <row r="354" spans="1:7" ht="12.75" customHeight="1" x14ac:dyDescent="0.2">
      <c r="A354" s="137"/>
      <c r="B354" s="11" t="s">
        <v>18</v>
      </c>
      <c r="C354" s="80"/>
      <c r="D354" s="13">
        <f t="shared" si="23"/>
        <v>475.70000000000005</v>
      </c>
      <c r="E354" s="13">
        <f>SUM(E355:E358)</f>
        <v>183.89999999999998</v>
      </c>
      <c r="F354" s="13"/>
      <c r="G354" s="13">
        <f>SUM(G355:G359)</f>
        <v>291.80000000000007</v>
      </c>
    </row>
    <row r="355" spans="1:7" ht="12.75" customHeight="1" x14ac:dyDescent="0.2">
      <c r="A355" s="137"/>
      <c r="B355" s="20" t="s">
        <v>19</v>
      </c>
      <c r="C355" s="82"/>
      <c r="D355" s="31">
        <f t="shared" si="23"/>
        <v>26.499999999999996</v>
      </c>
      <c r="E355" s="31">
        <f>SUM(E30+E45+E50+E58+E67+E74+E82+E88+E95+E103+E108+E116+E123)</f>
        <v>15.599999999999996</v>
      </c>
      <c r="F355" s="31"/>
      <c r="G355" s="31">
        <f>SUM(G30+G45+G50+G58+G67+G74+G82+G88+G95+G103+G108+G116+G123)</f>
        <v>10.9</v>
      </c>
    </row>
    <row r="356" spans="1:7" ht="12.75" customHeight="1" x14ac:dyDescent="0.2">
      <c r="A356" s="137"/>
      <c r="B356" s="20" t="s">
        <v>28</v>
      </c>
      <c r="C356" s="82"/>
      <c r="D356" s="31">
        <f t="shared" si="23"/>
        <v>193.3</v>
      </c>
      <c r="E356" s="31"/>
      <c r="F356" s="31"/>
      <c r="G356" s="31">
        <f>SUM(G31)</f>
        <v>193.3</v>
      </c>
    </row>
    <row r="357" spans="1:7" ht="12.75" customHeight="1" x14ac:dyDescent="0.2">
      <c r="A357" s="137"/>
      <c r="B357" s="20" t="s">
        <v>22</v>
      </c>
      <c r="C357" s="82"/>
      <c r="D357" s="31">
        <f t="shared" si="23"/>
        <v>250.29999999999998</v>
      </c>
      <c r="E357" s="31">
        <f>SUM(E32+E59+E75+E89+E96+E117+E124)</f>
        <v>168.29999999999998</v>
      </c>
      <c r="F357" s="31"/>
      <c r="G357" s="31">
        <f>SUM(G32+G59+G75+G89+G96+G117+G124)</f>
        <v>82</v>
      </c>
    </row>
    <row r="358" spans="1:7" ht="12.75" customHeight="1" x14ac:dyDescent="0.2">
      <c r="A358" s="137"/>
      <c r="B358" s="20" t="s">
        <v>170</v>
      </c>
      <c r="C358" s="80"/>
      <c r="D358" s="31">
        <f t="shared" si="23"/>
        <v>0.60000000000000009</v>
      </c>
      <c r="E358" s="31"/>
      <c r="F358" s="31"/>
      <c r="G358" s="31">
        <f>SUM(G223)</f>
        <v>0.60000000000000009</v>
      </c>
    </row>
    <row r="359" spans="1:7" ht="12.75" customHeight="1" x14ac:dyDescent="0.2">
      <c r="A359" s="137"/>
      <c r="B359" s="20" t="s">
        <v>167</v>
      </c>
      <c r="C359" s="80"/>
      <c r="D359" s="31">
        <f>SUM(G359+E359)</f>
        <v>5</v>
      </c>
      <c r="E359" s="31"/>
      <c r="F359" s="31"/>
      <c r="G359" s="31">
        <v>5</v>
      </c>
    </row>
    <row r="360" spans="1:7" ht="12.75" customHeight="1" x14ac:dyDescent="0.2">
      <c r="A360" s="137"/>
      <c r="B360" s="11" t="s">
        <v>23</v>
      </c>
      <c r="C360" s="80"/>
      <c r="D360" s="13">
        <f t="shared" si="23"/>
        <v>10.9</v>
      </c>
      <c r="E360" s="13">
        <f>SUM(E46+E51+E60+E69+E76+E83+E91+E97+E104+E109+E118+E125)</f>
        <v>10.9</v>
      </c>
      <c r="F360" s="13"/>
      <c r="G360" s="13"/>
    </row>
    <row r="361" spans="1:7" ht="15" customHeight="1" x14ac:dyDescent="0.2">
      <c r="A361" s="138" t="s">
        <v>171</v>
      </c>
      <c r="B361" s="138"/>
      <c r="C361" s="69" t="s">
        <v>32</v>
      </c>
      <c r="D361" s="81">
        <f t="shared" ref="D361:D376" si="25">SUM(G361+E361)</f>
        <v>217.79999999999993</v>
      </c>
      <c r="E361" s="81">
        <f>SUM(E362+E365)</f>
        <v>217.79999999999993</v>
      </c>
      <c r="F361" s="83">
        <f>SUM(F362+F365)</f>
        <v>0</v>
      </c>
      <c r="G361" s="83">
        <f>SUM(G362+G365)</f>
        <v>0</v>
      </c>
    </row>
    <row r="362" spans="1:7" ht="12.75" customHeight="1" x14ac:dyDescent="0.2">
      <c r="A362" s="137"/>
      <c r="B362" s="11" t="s">
        <v>26</v>
      </c>
      <c r="C362" s="80"/>
      <c r="D362" s="13">
        <f t="shared" si="25"/>
        <v>142.89999999999992</v>
      </c>
      <c r="E362" s="13">
        <f>SUM(E363:E364)</f>
        <v>142.89999999999992</v>
      </c>
      <c r="F362" s="13"/>
      <c r="G362" s="13"/>
    </row>
    <row r="363" spans="1:7" ht="12.75" customHeight="1" x14ac:dyDescent="0.2">
      <c r="A363" s="137"/>
      <c r="B363" s="20" t="s">
        <v>19</v>
      </c>
      <c r="C363" s="82"/>
      <c r="D363" s="31">
        <f t="shared" si="25"/>
        <v>132.89999999999992</v>
      </c>
      <c r="E363" s="31">
        <f>SUM(E33+E47+E52+E61+E70+E77+E84+E98+E105+E119+E126+E325)</f>
        <v>132.89999999999992</v>
      </c>
      <c r="F363" s="31"/>
      <c r="G363" s="31"/>
    </row>
    <row r="364" spans="1:7" ht="12.75" customHeight="1" x14ac:dyDescent="0.2">
      <c r="A364" s="137"/>
      <c r="B364" s="20" t="s">
        <v>22</v>
      </c>
      <c r="C364" s="82"/>
      <c r="D364" s="31">
        <f t="shared" si="25"/>
        <v>10</v>
      </c>
      <c r="E364" s="31">
        <f>SUM(E326)</f>
        <v>10</v>
      </c>
      <c r="F364" s="31"/>
      <c r="G364" s="31"/>
    </row>
    <row r="365" spans="1:7" ht="12.75" customHeight="1" x14ac:dyDescent="0.2">
      <c r="A365" s="137"/>
      <c r="B365" s="11" t="s">
        <v>23</v>
      </c>
      <c r="C365" s="80"/>
      <c r="D365" s="13">
        <f t="shared" si="25"/>
        <v>74.900000000000006</v>
      </c>
      <c r="E365" s="13">
        <f>SUM(E322+E327)</f>
        <v>74.900000000000006</v>
      </c>
      <c r="F365" s="13"/>
      <c r="G365" s="13"/>
    </row>
    <row r="366" spans="1:7" ht="15" customHeight="1" x14ac:dyDescent="0.2">
      <c r="A366" s="138" t="s">
        <v>172</v>
      </c>
      <c r="B366" s="138"/>
      <c r="C366" s="69" t="s">
        <v>33</v>
      </c>
      <c r="D366" s="81">
        <f t="shared" si="25"/>
        <v>32.6</v>
      </c>
      <c r="E366" s="81">
        <f>SUM(E370+E367)</f>
        <v>27.6</v>
      </c>
      <c r="F366" s="83">
        <f>SUM(F370+F367)</f>
        <v>0</v>
      </c>
      <c r="G366" s="81">
        <f>SUM(G370+G367)</f>
        <v>5</v>
      </c>
    </row>
    <row r="367" spans="1:7" ht="12.75" customHeight="1" x14ac:dyDescent="0.2">
      <c r="A367" s="137"/>
      <c r="B367" s="11" t="s">
        <v>26</v>
      </c>
      <c r="C367" s="80"/>
      <c r="D367" s="13">
        <f t="shared" si="25"/>
        <v>20</v>
      </c>
      <c r="E367" s="13">
        <f>SUM(E368:E369)</f>
        <v>15</v>
      </c>
      <c r="F367" s="13"/>
      <c r="G367" s="13">
        <f>SUM(G368:G369)</f>
        <v>5</v>
      </c>
    </row>
    <row r="368" spans="1:7" ht="12.75" customHeight="1" x14ac:dyDescent="0.2">
      <c r="A368" s="137"/>
      <c r="B368" s="20" t="s">
        <v>28</v>
      </c>
      <c r="C368" s="82"/>
      <c r="D368" s="31">
        <f t="shared" si="25"/>
        <v>5</v>
      </c>
      <c r="E368" s="31">
        <f>SUM(E35)</f>
        <v>0</v>
      </c>
      <c r="F368" s="31"/>
      <c r="G368" s="31">
        <f>SUM(G35)</f>
        <v>5</v>
      </c>
    </row>
    <row r="369" spans="1:7" ht="12.75" customHeight="1" x14ac:dyDescent="0.2">
      <c r="A369" s="137"/>
      <c r="B369" s="20" t="s">
        <v>22</v>
      </c>
      <c r="C369" s="82"/>
      <c r="D369" s="31">
        <f t="shared" si="25"/>
        <v>15</v>
      </c>
      <c r="E369" s="31">
        <f>SUM(E36)</f>
        <v>15</v>
      </c>
      <c r="F369" s="31"/>
      <c r="G369" s="31"/>
    </row>
    <row r="370" spans="1:7" ht="12.75" customHeight="1" x14ac:dyDescent="0.2">
      <c r="A370" s="137"/>
      <c r="B370" s="11" t="s">
        <v>173</v>
      </c>
      <c r="C370" s="84"/>
      <c r="D370" s="13">
        <f t="shared" si="25"/>
        <v>12.6</v>
      </c>
      <c r="E370" s="52">
        <f>SUM(E37)</f>
        <v>12.6</v>
      </c>
      <c r="F370" s="85"/>
      <c r="G370" s="85"/>
    </row>
    <row r="371" spans="1:7" ht="15" customHeight="1" x14ac:dyDescent="0.2">
      <c r="A371" s="138" t="s">
        <v>174</v>
      </c>
      <c r="B371" s="138"/>
      <c r="C371" s="69" t="s">
        <v>35</v>
      </c>
      <c r="D371" s="81">
        <f t="shared" si="25"/>
        <v>63.3</v>
      </c>
      <c r="E371" s="81">
        <f>SUM(E372+E375)</f>
        <v>35.9</v>
      </c>
      <c r="F371" s="83">
        <f>SUM(F372+F375)</f>
        <v>0</v>
      </c>
      <c r="G371" s="81">
        <f>SUM(G372+G375)</f>
        <v>27.4</v>
      </c>
    </row>
    <row r="372" spans="1:7" ht="12.75" customHeight="1" x14ac:dyDescent="0.2">
      <c r="A372" s="137"/>
      <c r="B372" s="11" t="s">
        <v>18</v>
      </c>
      <c r="C372" s="80"/>
      <c r="D372" s="13">
        <f t="shared" si="25"/>
        <v>31.5</v>
      </c>
      <c r="E372" s="13">
        <f>SUM(E373:E374)</f>
        <v>4.0999999999999996</v>
      </c>
      <c r="F372" s="13"/>
      <c r="G372" s="13">
        <f>SUM(G373:G374)</f>
        <v>27.4</v>
      </c>
    </row>
    <row r="373" spans="1:7" ht="12.75" customHeight="1" x14ac:dyDescent="0.2">
      <c r="A373" s="137"/>
      <c r="B373" s="20" t="s">
        <v>19</v>
      </c>
      <c r="C373" s="82"/>
      <c r="D373" s="31">
        <f t="shared" si="25"/>
        <v>4.0999999999999996</v>
      </c>
      <c r="E373" s="31">
        <f>SUM(E39)</f>
        <v>4.0999999999999996</v>
      </c>
      <c r="F373" s="31"/>
      <c r="G373" s="31"/>
    </row>
    <row r="374" spans="1:7" ht="12.75" customHeight="1" x14ac:dyDescent="0.2">
      <c r="A374" s="137"/>
      <c r="B374" s="20" t="s">
        <v>28</v>
      </c>
      <c r="C374" s="82"/>
      <c r="D374" s="31">
        <f t="shared" si="25"/>
        <v>27.4</v>
      </c>
      <c r="E374" s="31"/>
      <c r="F374" s="31"/>
      <c r="G374" s="31">
        <f>SUM(G40)</f>
        <v>27.4</v>
      </c>
    </row>
    <row r="375" spans="1:7" ht="12.75" customHeight="1" x14ac:dyDescent="0.2">
      <c r="A375" s="137"/>
      <c r="B375" s="11" t="s">
        <v>173</v>
      </c>
      <c r="C375" s="84"/>
      <c r="D375" s="13">
        <f t="shared" si="25"/>
        <v>31.8</v>
      </c>
      <c r="E375" s="52">
        <f>SUM(E41)</f>
        <v>31.8</v>
      </c>
      <c r="F375" s="52"/>
      <c r="G375" s="52"/>
    </row>
    <row r="376" spans="1:7" ht="15" customHeight="1" x14ac:dyDescent="0.2">
      <c r="A376" s="138" t="s">
        <v>175</v>
      </c>
      <c r="B376" s="138"/>
      <c r="C376" s="69" t="s">
        <v>36</v>
      </c>
      <c r="D376" s="81">
        <f t="shared" si="25"/>
        <v>52.5</v>
      </c>
      <c r="E376" s="81">
        <f>SUM(E377+E380)</f>
        <v>0.1</v>
      </c>
      <c r="F376" s="83">
        <f>SUM(F377+F380)</f>
        <v>0</v>
      </c>
      <c r="G376" s="81">
        <f>SUM(G377+G380)</f>
        <v>52.4</v>
      </c>
    </row>
    <row r="377" spans="1:7" x14ac:dyDescent="0.2">
      <c r="A377" s="141"/>
      <c r="B377" s="11" t="s">
        <v>26</v>
      </c>
      <c r="C377" s="67"/>
      <c r="D377" s="52">
        <f>SUM(D378)</f>
        <v>52.5</v>
      </c>
      <c r="E377" s="52">
        <f>SUM(E378)</f>
        <v>0.1</v>
      </c>
      <c r="F377" s="52"/>
      <c r="G377" s="52">
        <f>SUM(G378)</f>
        <v>52.4</v>
      </c>
    </row>
    <row r="378" spans="1:7" x14ac:dyDescent="0.2">
      <c r="A378" s="141"/>
      <c r="B378" s="20" t="s">
        <v>28</v>
      </c>
      <c r="C378" s="86"/>
      <c r="D378" s="31">
        <f>SUM(G378+E378)</f>
        <v>52.5</v>
      </c>
      <c r="E378" s="87">
        <f>SUM(E42)</f>
        <v>0.1</v>
      </c>
      <c r="F378" s="87"/>
      <c r="G378" s="87">
        <f>SUM(G42)</f>
        <v>52.4</v>
      </c>
    </row>
  </sheetData>
  <sheetProtection selectLockedCells="1" selectUnlockedCells="1"/>
  <mergeCells count="84">
    <mergeCell ref="A353:B353"/>
    <mergeCell ref="A372:A375"/>
    <mergeCell ref="A376:B376"/>
    <mergeCell ref="A377:A378"/>
    <mergeCell ref="A354:A360"/>
    <mergeCell ref="A361:B361"/>
    <mergeCell ref="A362:A365"/>
    <mergeCell ref="A366:B366"/>
    <mergeCell ref="A367:A370"/>
    <mergeCell ref="A371:B371"/>
    <mergeCell ref="A330:A336"/>
    <mergeCell ref="A337:B337"/>
    <mergeCell ref="A338:A344"/>
    <mergeCell ref="A345:B345"/>
    <mergeCell ref="A346:A352"/>
    <mergeCell ref="A318:A320"/>
    <mergeCell ref="A321:A322"/>
    <mergeCell ref="A323:A327"/>
    <mergeCell ref="A328:B328"/>
    <mergeCell ref="A329:B329"/>
    <mergeCell ref="A297:A298"/>
    <mergeCell ref="A299:A301"/>
    <mergeCell ref="A302:A306"/>
    <mergeCell ref="A307:A312"/>
    <mergeCell ref="A313:A317"/>
    <mergeCell ref="A274:A278"/>
    <mergeCell ref="A279:A283"/>
    <mergeCell ref="A284:A288"/>
    <mergeCell ref="A289:A291"/>
    <mergeCell ref="A292:A296"/>
    <mergeCell ref="A253:A257"/>
    <mergeCell ref="A258:A261"/>
    <mergeCell ref="A262:A264"/>
    <mergeCell ref="A265:A270"/>
    <mergeCell ref="A271:A273"/>
    <mergeCell ref="A231:A235"/>
    <mergeCell ref="A236:A238"/>
    <mergeCell ref="A239:A241"/>
    <mergeCell ref="A242:A247"/>
    <mergeCell ref="A248:A252"/>
    <mergeCell ref="A204:A208"/>
    <mergeCell ref="A209:A212"/>
    <mergeCell ref="A214:A218"/>
    <mergeCell ref="A219:A223"/>
    <mergeCell ref="A225:A230"/>
    <mergeCell ref="A176:A180"/>
    <mergeCell ref="A181:A186"/>
    <mergeCell ref="A187:A193"/>
    <mergeCell ref="A194:A198"/>
    <mergeCell ref="A199:A203"/>
    <mergeCell ref="A158:A163"/>
    <mergeCell ref="A164:A167"/>
    <mergeCell ref="A168:A170"/>
    <mergeCell ref="A171:A172"/>
    <mergeCell ref="A173:A175"/>
    <mergeCell ref="A138:A142"/>
    <mergeCell ref="A143:A146"/>
    <mergeCell ref="A149:A152"/>
    <mergeCell ref="A153:A157"/>
    <mergeCell ref="A132:A137"/>
    <mergeCell ref="A99:A105"/>
    <mergeCell ref="A106:A109"/>
    <mergeCell ref="A110:A119"/>
    <mergeCell ref="A120:A126"/>
    <mergeCell ref="A127:A131"/>
    <mergeCell ref="A62:A70"/>
    <mergeCell ref="A71:A77"/>
    <mergeCell ref="A78:A84"/>
    <mergeCell ref="A85:A91"/>
    <mergeCell ref="A92:A98"/>
    <mergeCell ref="A13:A14"/>
    <mergeCell ref="A15:A42"/>
    <mergeCell ref="A43:A47"/>
    <mergeCell ref="A48:A52"/>
    <mergeCell ref="A53:A6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39374999999999999" right="0.15763888888888888" top="0.5" bottom="0.2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Apyvartinės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2017-04-26T04:54:46Z</cp:lastPrinted>
  <dcterms:created xsi:type="dcterms:W3CDTF">2017-04-25T05:27:46Z</dcterms:created>
  <dcterms:modified xsi:type="dcterms:W3CDTF">2017-04-26T07:48:08Z</dcterms:modified>
</cp:coreProperties>
</file>