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8378CC8F-3211-4BCC-83AD-66B78AADF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-2024-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76" i="1" l="1"/>
  <c r="I71" i="1"/>
  <c r="I70" i="1"/>
  <c r="I65" i="1"/>
  <c r="I63" i="1"/>
  <c r="I59" i="1"/>
  <c r="I54" i="1"/>
  <c r="I44" i="1"/>
  <c r="I42" i="1"/>
  <c r="I34" i="1"/>
  <c r="I75" i="1" s="1"/>
  <c r="I72" i="1" l="1"/>
  <c r="I74" i="1"/>
  <c r="I73" i="1"/>
</calcChain>
</file>

<file path=xl/sharedStrings.xml><?xml version="1.0" encoding="utf-8"?>
<sst xmlns="http://schemas.openxmlformats.org/spreadsheetml/2006/main" count="159" uniqueCount="110">
  <si>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</si>
  <si>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</si>
  <si>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</si>
  <si>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</si>
  <si>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</si>
  <si>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</si>
  <si>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</si>
  <si>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</si>
  <si>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</si>
  <si>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</si>
  <si>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</si>
  <si>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</si>
  <si>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</si>
  <si>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</si>
  <si>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</si>
  <si>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</si>
  <si>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</si>
  <si>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</si>
  <si>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</si>
  <si>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</si>
  <si>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</si>
  <si>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</si>
  <si>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</si>
  <si>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</si>
  <si>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</si>
  <si>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</si>
  <si>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</si>
  <si>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 xml:space="preserve">(PAN-177) Panevėžio sen. Lepšių k. Pamolainių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</si>
  <si>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</si>
  <si>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</si>
  <si>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</si>
  <si>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Panevėžio r. vietinės reikšmės kelių (gatvių) inventorizacija</t>
  </si>
  <si>
    <t>Seniūnijų vietinės reikšmės keliai ir gatvės su žvyro danga</t>
  </si>
  <si>
    <t>Iš viso turtui įsigyti (≥50%), iš jų:</t>
  </si>
  <si>
    <t xml:space="preserve">Savivaldybės keliai ir gatvės </t>
  </si>
  <si>
    <t>priežiūra žiemą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</si>
  <si>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</si>
  <si>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</si>
  <si>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</si>
  <si>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</si>
  <si>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paprastasis remontas, inžinerinės paslaugos</t>
  </si>
  <si>
    <t>Panevėžio rajono savivaldybės tarybos</t>
  </si>
  <si>
    <t>6172791, 523107   6172579, 521770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</si>
  <si>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</si>
  <si>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(KRE-6) Krekenavos sen. Krekenavos mstl. Privažiavimas prie Bažnyčios g. 7B</t>
  </si>
  <si>
    <t>6156720, 506215   6156672, 506193</t>
  </si>
  <si>
    <t>(MIE-43) Miežiškių sen. kelias Kulbagalys–Margučiai</t>
  </si>
  <si>
    <t xml:space="preserve">kapitalinis remontas, inžinerinės paslaugos </t>
  </si>
  <si>
    <t>6176054, 536205  6175792, 535819</t>
  </si>
  <si>
    <t>(PAN-16) Panevėžio sen. kelias Spirakiai–Linoniai</t>
  </si>
  <si>
    <t>6184064, 516423  6184462, 515678</t>
  </si>
  <si>
    <t>(PAN-80) Panevėžio sen. kelias Piniava–Ūta</t>
  </si>
  <si>
    <t>6184199, 522616  6184497, 522729</t>
  </si>
  <si>
    <t>(PAN-154) Panevėžio sen. Molainių k. Birutės skg.</t>
  </si>
  <si>
    <t>6174989, 519075    6174986, 519130     6174869, 519119   6174847, 519162</t>
  </si>
  <si>
    <t>(UPY-16) Upytės sen. Upytės k. Dvaro g.</t>
  </si>
  <si>
    <t>6168346, 515109  6168613, 515025</t>
  </si>
  <si>
    <t>(VAD-89) Vadoklių sen. Genėtinių k. Miško g.</t>
  </si>
  <si>
    <t xml:space="preserve">6157707, 532933   6158102, 532980   </t>
  </si>
  <si>
    <t xml:space="preserve">(VEL-157)Velžio sen. Keravos k. Tvenkinio g. </t>
  </si>
  <si>
    <t>6171920, 527545   6171297, 527465</t>
  </si>
  <si>
    <t xml:space="preserve">(VEL-33) Velžio sen. Dembavos k. Svajonių g. </t>
  </si>
  <si>
    <t>6177424, 525516   6177404, 525900</t>
  </si>
  <si>
    <t>1 059 km</t>
  </si>
  <si>
    <t>359,2 km</t>
  </si>
  <si>
    <t>1 500 vnt.</t>
  </si>
  <si>
    <t>(KAR-144) Karsakiškio sen. Geležių mstl. J. Stasiūno g.  (šaligatvis)</t>
  </si>
  <si>
    <t>6189808, 543835  6189889, 543890</t>
  </si>
  <si>
    <t>(NAU-33) Naujamiesčio sen. Naujamiesčio mstl. Ragainės g. (šaligatvis)</t>
  </si>
  <si>
    <t>6172771, 509828  6173006, 509964</t>
  </si>
  <si>
    <t>Raguvos sen. Raguvos mstl. Laisvės g. (šaligatvis)</t>
  </si>
  <si>
    <t>6158944, 539582  6158971, 539778</t>
  </si>
  <si>
    <t>6185641, 500780                 6185679, 500680</t>
  </si>
  <si>
    <t>6160735, 516455 6160959, 516249</t>
  </si>
  <si>
    <t>194 km</t>
  </si>
  <si>
    <t>(KAR-20) Karsakiškio sen. kelias Kelias KAR-19 –Vilkapjūviai (žvyro danga)</t>
  </si>
  <si>
    <t>6184744, 528348 6185679, 528476</t>
  </si>
  <si>
    <t>(KAR-120) Karsakiškio sen. kelias Butėnai–Palaukiai (žvyro danga)</t>
  </si>
  <si>
    <t>6186065, 541105 6186059, 540006</t>
  </si>
  <si>
    <t>(KRE-51) Krekenavos sen. kelias Iciūnai–Mučiūnai (žvyro danga)</t>
  </si>
  <si>
    <t>6160510, 510227  6161872, 508362</t>
  </si>
  <si>
    <t>(KRE-88) Krekenavos sen. Krekenavos mstl. Šilelio g. (asfalto danga)</t>
  </si>
  <si>
    <t>6156511, 505729  6156395, 505705</t>
  </si>
  <si>
    <t>(MIE-77) Miežiškių sen. Miežiškių mstl. Opstainės g. (žvyro danga)</t>
  </si>
  <si>
    <t xml:space="preserve">6170101, 533188 6170801, 533346   </t>
  </si>
  <si>
    <t>(MIE-90) Miežiškių sen. kelias Miežiškiai–Trakininkai– Bukaltiškiai (žvyro danga)</t>
  </si>
  <si>
    <t>(NAU-3A) Naujamiesčio sen. kelias Bučiai–Pažibai (žvyro danga)</t>
  </si>
  <si>
    <t>6177482, 507716  6178883, 507271</t>
  </si>
  <si>
    <t>(PAI-31) Paįstrio sen. Gasparų k. kelias (1) (žvyro danga)</t>
  </si>
  <si>
    <t>6184760, 518261  6184794, 519176</t>
  </si>
  <si>
    <t>(PAN-171) Panevėžio sen. Papušių k. kelias (žvyro danga)</t>
  </si>
  <si>
    <t>6175389, 514765 6173993, 514262</t>
  </si>
  <si>
    <t>(PAN-29) Panevėžio sen. Berčiūnų k. Sanžilės g. (asfalto danga)</t>
  </si>
  <si>
    <t>6179015, 514280 6179016, 514413</t>
  </si>
  <si>
    <t>(RAM-28) Ramygalos sen. Ramygalos m. Laisvės a. (asfalto danga)</t>
  </si>
  <si>
    <t>6152997, 519160 6152732, 519142</t>
  </si>
  <si>
    <t>(SMI-70) Smilgių sen. kelias Verslo g.–kelias Nr. 3036 (žvyro danga)</t>
  </si>
  <si>
    <t>6182514, 504451 6182163, 505238</t>
  </si>
  <si>
    <t>(VEL-233) Velžio sen. kelias Kairiai–Aleksandrava (žvyro danga)</t>
  </si>
  <si>
    <t xml:space="preserve"> 6165559, 531285  6165457, 534508</t>
  </si>
  <si>
    <t>(VEL-61) Velžio sen. Oželių k. Paupio g. (asfalto danga)</t>
  </si>
  <si>
    <t>6177772, 526899 6177604, 526978</t>
  </si>
  <si>
    <t>seniūnijų keliai ir gatvės</t>
  </si>
  <si>
    <t xml:space="preserve">6170086, 533184   6169349, 532350 </t>
  </si>
  <si>
    <t>(MIE-96) Miežiškių sen. Nevėžio k. Draugystės g. (asfalto danga)</t>
  </si>
  <si>
    <t>6168037, 537439  6167946, 537326</t>
  </si>
  <si>
    <t>(VAD-23) Vadoklių sen. Jotainių k. Vakagalių g. (asfalto danga)</t>
  </si>
  <si>
    <t>6157516, 525863 6157628, 525826</t>
  </si>
  <si>
    <t>_______________________________________________________</t>
  </si>
  <si>
    <t>2024-08-29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</si>
</sst>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2" xfId="0" applyFont="1" applyBorder="1" applyAlignment="1">
      <alignment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165" fontId="3" fillId="0" borderId="40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9" fontId="2" fillId="0" borderId="10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19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zoomScale="80" zoomScaleNormal="80" workbookViewId="0">
      <selection activeCell="I34" sqref="I34"/>
    </sheetView>
  </sheetViews>
  <sheetFormatPr defaultColWidth="8.85546875" defaultRowHeight="15.75" x14ac:dyDescent="0.25"/>
  <cols>
    <col min="1" max="1" width="6" style="5" customWidth="1"/>
    <col min="2" max="2" width="45.28515625" style="5" customWidth="1"/>
    <col min="3" max="3" width="14.7109375" style="2" customWidth="1"/>
    <col min="4" max="4" width="15.140625" style="2" customWidth="1"/>
    <col min="5" max="5" width="14.5703125" style="2" customWidth="1"/>
    <col min="6" max="6" width="18.140625" style="3" customWidth="1"/>
    <col min="7" max="7" width="9.28515625" style="3" customWidth="1"/>
    <col min="8" max="8" width="10.7109375" style="3" customWidth="1"/>
    <col min="9" max="9" width="15.7109375" style="48" customWidth="1"/>
    <col min="10" max="16384" width="8.85546875" style="3"/>
  </cols>
  <sheetData>
    <row r="1" spans="1:11" x14ac:dyDescent="0.25">
      <c r="A1" s="49"/>
      <c r="B1" s="49"/>
      <c r="F1" s="1" t="s">
        <v>0</v>
      </c>
      <c r="G1" s="1"/>
      <c r="H1" s="1"/>
      <c r="I1" s="1"/>
    </row>
    <row r="2" spans="1:11" ht="27.75" customHeight="1" x14ac:dyDescent="0.25">
      <c r="A2" s="50"/>
      <c r="B2" s="50"/>
      <c r="F2" s="3" t="s">
        <v>41</v>
      </c>
      <c r="G2" s="1"/>
      <c r="H2" s="1"/>
      <c r="I2" s="1"/>
    </row>
    <row r="3" spans="1:11" x14ac:dyDescent="0.25">
      <c r="A3" s="4"/>
      <c r="B3" s="4"/>
      <c r="F3" s="49" t="s">
        <v>109</v>
      </c>
      <c r="G3" s="49"/>
      <c r="H3" s="49"/>
      <c r="I3" s="1"/>
    </row>
    <row r="4" spans="1:11" x14ac:dyDescent="0.25">
      <c r="A4" s="4"/>
      <c r="B4" s="4"/>
      <c r="F4" s="1"/>
      <c r="G4" s="1"/>
      <c r="H4" s="1"/>
      <c r="I4" s="1"/>
    </row>
    <row r="5" spans="1:11" x14ac:dyDescent="0.25">
      <c r="G5" s="1"/>
      <c r="H5" s="1"/>
      <c r="I5" s="6"/>
      <c r="K5" s="1"/>
    </row>
    <row r="6" spans="1:11" x14ac:dyDescent="0.25">
      <c r="A6" s="51" t="s">
        <v>26</v>
      </c>
      <c r="B6" s="51"/>
      <c r="C6" s="51"/>
      <c r="D6" s="51"/>
      <c r="E6" s="51"/>
      <c r="F6" s="51"/>
      <c r="G6" s="51"/>
      <c r="H6" s="51"/>
      <c r="I6" s="51"/>
    </row>
    <row r="7" spans="1:11" ht="30.6" customHeight="1" x14ac:dyDescent="0.25">
      <c r="A7" s="52" t="s">
        <v>20</v>
      </c>
      <c r="B7" s="52"/>
      <c r="C7" s="52"/>
      <c r="D7" s="52"/>
      <c r="E7" s="52"/>
      <c r="F7" s="52"/>
      <c r="G7" s="52"/>
      <c r="H7" s="52"/>
      <c r="I7" s="52"/>
    </row>
    <row r="8" spans="1:11" ht="16.5" customHeight="1" thickBot="1" x14ac:dyDescent="0.3">
      <c r="A8" s="7"/>
      <c r="B8" s="7"/>
      <c r="C8" s="7"/>
      <c r="D8" s="7"/>
      <c r="E8" s="7"/>
      <c r="F8" s="7"/>
      <c r="G8" s="7"/>
      <c r="H8" s="7"/>
      <c r="I8" s="7"/>
    </row>
    <row r="9" spans="1:11" x14ac:dyDescent="0.25">
      <c r="A9" s="85" t="s">
        <v>1</v>
      </c>
      <c r="B9" s="87" t="s">
        <v>28</v>
      </c>
      <c r="C9" s="87" t="s">
        <v>2</v>
      </c>
      <c r="D9" s="87" t="s">
        <v>3</v>
      </c>
      <c r="E9" s="87" t="s">
        <v>4</v>
      </c>
      <c r="F9" s="81" t="s">
        <v>5</v>
      </c>
      <c r="G9" s="81"/>
      <c r="H9" s="81"/>
      <c r="I9" s="82" t="s">
        <v>6</v>
      </c>
    </row>
    <row r="10" spans="1:11" ht="61.5" customHeight="1" thickBot="1" x14ac:dyDescent="0.3">
      <c r="A10" s="86"/>
      <c r="B10" s="88"/>
      <c r="C10" s="88"/>
      <c r="D10" s="88"/>
      <c r="E10" s="88"/>
      <c r="F10" s="8" t="s">
        <v>43</v>
      </c>
      <c r="G10" s="8" t="s">
        <v>7</v>
      </c>
      <c r="H10" s="8" t="s">
        <v>8</v>
      </c>
      <c r="I10" s="83"/>
    </row>
    <row r="11" spans="1:11" ht="16.5" thickBot="1" x14ac:dyDescent="0.3">
      <c r="A11" s="9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1">
        <v>9</v>
      </c>
    </row>
    <row r="12" spans="1:11" ht="16.5" thickBot="1" x14ac:dyDescent="0.3">
      <c r="A12" s="53" t="s">
        <v>9</v>
      </c>
      <c r="B12" s="54"/>
      <c r="C12" s="54"/>
      <c r="D12" s="54"/>
      <c r="E12" s="54"/>
      <c r="F12" s="54"/>
      <c r="G12" s="54"/>
      <c r="H12" s="54"/>
      <c r="I12" s="55"/>
    </row>
    <row r="13" spans="1:11" ht="47.25" x14ac:dyDescent="0.25">
      <c r="A13" s="12">
        <v>1</v>
      </c>
      <c r="B13" s="13" t="s">
        <v>44</v>
      </c>
      <c r="C13" s="14" t="s">
        <v>39</v>
      </c>
      <c r="D13" s="15">
        <v>2023</v>
      </c>
      <c r="E13" s="14">
        <v>33.5</v>
      </c>
      <c r="F13" s="16" t="s">
        <v>45</v>
      </c>
      <c r="G13" s="17">
        <v>58</v>
      </c>
      <c r="H13" s="17">
        <v>3.5</v>
      </c>
      <c r="I13" s="18">
        <v>33</v>
      </c>
    </row>
    <row r="14" spans="1:11" x14ac:dyDescent="0.25">
      <c r="A14" s="19"/>
      <c r="B14" s="65" t="s">
        <v>10</v>
      </c>
      <c r="C14" s="66"/>
      <c r="D14" s="66"/>
      <c r="E14" s="66"/>
      <c r="F14" s="66"/>
      <c r="G14" s="66"/>
      <c r="H14" s="67"/>
      <c r="I14" s="18">
        <v>4.8</v>
      </c>
    </row>
    <row r="15" spans="1:11" ht="63" x14ac:dyDescent="0.25">
      <c r="A15" s="19">
        <v>2</v>
      </c>
      <c r="B15" s="20" t="s">
        <v>46</v>
      </c>
      <c r="C15" s="17" t="s">
        <v>47</v>
      </c>
      <c r="D15" s="17"/>
      <c r="E15" s="21">
        <v>573</v>
      </c>
      <c r="F15" s="22" t="s">
        <v>48</v>
      </c>
      <c r="G15" s="17">
        <v>470</v>
      </c>
      <c r="H15" s="21">
        <v>4</v>
      </c>
      <c r="I15" s="18">
        <v>244.7</v>
      </c>
    </row>
    <row r="16" spans="1:11" x14ac:dyDescent="0.25">
      <c r="A16" s="19"/>
      <c r="B16" s="65" t="s">
        <v>10</v>
      </c>
      <c r="C16" s="66"/>
      <c r="D16" s="66"/>
      <c r="E16" s="66"/>
      <c r="F16" s="66"/>
      <c r="G16" s="66"/>
      <c r="H16" s="67"/>
      <c r="I16" s="18">
        <v>17.899999999999999</v>
      </c>
    </row>
    <row r="17" spans="1:9" ht="47.25" x14ac:dyDescent="0.25">
      <c r="A17" s="19">
        <v>3</v>
      </c>
      <c r="B17" s="23" t="s">
        <v>27</v>
      </c>
      <c r="C17" s="17" t="s">
        <v>39</v>
      </c>
      <c r="D17" s="17">
        <v>2021</v>
      </c>
      <c r="E17" s="17">
        <v>571.29999999999995</v>
      </c>
      <c r="F17" s="17" t="s">
        <v>42</v>
      </c>
      <c r="G17" s="24">
        <v>1365</v>
      </c>
      <c r="H17" s="25">
        <v>5</v>
      </c>
      <c r="I17" s="18">
        <v>19.5</v>
      </c>
    </row>
    <row r="18" spans="1:9" x14ac:dyDescent="0.25">
      <c r="A18" s="19"/>
      <c r="B18" s="65" t="s">
        <v>10</v>
      </c>
      <c r="C18" s="66"/>
      <c r="D18" s="66"/>
      <c r="E18" s="66"/>
      <c r="F18" s="66"/>
      <c r="G18" s="66"/>
      <c r="H18" s="67"/>
      <c r="I18" s="18">
        <v>3.8</v>
      </c>
    </row>
    <row r="19" spans="1:9" ht="47.25" x14ac:dyDescent="0.25">
      <c r="A19" s="19">
        <v>4</v>
      </c>
      <c r="B19" s="23" t="s">
        <v>49</v>
      </c>
      <c r="C19" s="17" t="s">
        <v>39</v>
      </c>
      <c r="D19" s="17">
        <v>2021</v>
      </c>
      <c r="E19" s="21">
        <v>465.8</v>
      </c>
      <c r="F19" s="17" t="s">
        <v>50</v>
      </c>
      <c r="G19" s="26">
        <v>920</v>
      </c>
      <c r="H19" s="26">
        <v>4.5</v>
      </c>
      <c r="I19" s="18">
        <v>458.6</v>
      </c>
    </row>
    <row r="20" spans="1:9" x14ac:dyDescent="0.25">
      <c r="A20" s="19"/>
      <c r="B20" s="65" t="s">
        <v>10</v>
      </c>
      <c r="C20" s="66"/>
      <c r="D20" s="66"/>
      <c r="E20" s="66"/>
      <c r="F20" s="66"/>
      <c r="G20" s="66"/>
      <c r="H20" s="67"/>
      <c r="I20" s="18">
        <v>54.3</v>
      </c>
    </row>
    <row r="21" spans="1:9" ht="47.25" x14ac:dyDescent="0.25">
      <c r="A21" s="19">
        <v>5</v>
      </c>
      <c r="B21" s="23" t="s">
        <v>51</v>
      </c>
      <c r="C21" s="17" t="s">
        <v>39</v>
      </c>
      <c r="D21" s="17">
        <v>2023</v>
      </c>
      <c r="E21" s="21">
        <v>151.4</v>
      </c>
      <c r="F21" s="17" t="s">
        <v>52</v>
      </c>
      <c r="G21" s="17">
        <v>320</v>
      </c>
      <c r="H21" s="21">
        <v>4.5</v>
      </c>
      <c r="I21" s="18">
        <v>150.9</v>
      </c>
    </row>
    <row r="22" spans="1:9" x14ac:dyDescent="0.25">
      <c r="A22" s="19"/>
      <c r="B22" s="65" t="s">
        <v>10</v>
      </c>
      <c r="C22" s="66"/>
      <c r="D22" s="66"/>
      <c r="E22" s="66"/>
      <c r="F22" s="66"/>
      <c r="G22" s="66"/>
      <c r="H22" s="67"/>
      <c r="I22" s="18">
        <v>7.5</v>
      </c>
    </row>
    <row r="23" spans="1:9" ht="63" x14ac:dyDescent="0.25">
      <c r="A23" s="19">
        <v>6</v>
      </c>
      <c r="B23" s="23" t="s">
        <v>53</v>
      </c>
      <c r="C23" s="17" t="s">
        <v>39</v>
      </c>
      <c r="D23" s="17">
        <v>2023</v>
      </c>
      <c r="E23" s="17">
        <v>226.2</v>
      </c>
      <c r="F23" s="17" t="s">
        <v>54</v>
      </c>
      <c r="G23" s="17">
        <v>310</v>
      </c>
      <c r="H23" s="21">
        <v>3.5</v>
      </c>
      <c r="I23" s="18">
        <v>221.2</v>
      </c>
    </row>
    <row r="24" spans="1:9" x14ac:dyDescent="0.25">
      <c r="A24" s="19"/>
      <c r="B24" s="89" t="s">
        <v>10</v>
      </c>
      <c r="C24" s="90"/>
      <c r="D24" s="90"/>
      <c r="E24" s="90"/>
      <c r="F24" s="90"/>
      <c r="G24" s="90"/>
      <c r="H24" s="91"/>
      <c r="I24" s="18">
        <v>11.1</v>
      </c>
    </row>
    <row r="25" spans="1:9" ht="47.25" x14ac:dyDescent="0.25">
      <c r="A25" s="19">
        <v>7</v>
      </c>
      <c r="B25" s="23" t="s">
        <v>55</v>
      </c>
      <c r="C25" s="17" t="s">
        <v>39</v>
      </c>
      <c r="D25" s="17">
        <v>2021</v>
      </c>
      <c r="E25" s="21">
        <v>114</v>
      </c>
      <c r="F25" s="17" t="s">
        <v>56</v>
      </c>
      <c r="G25" s="17">
        <v>350</v>
      </c>
      <c r="H25" s="21">
        <v>3.5</v>
      </c>
      <c r="I25" s="18">
        <v>109.4</v>
      </c>
    </row>
    <row r="26" spans="1:9" x14ac:dyDescent="0.25">
      <c r="A26" s="68" t="s">
        <v>10</v>
      </c>
      <c r="B26" s="69"/>
      <c r="C26" s="69"/>
      <c r="D26" s="69"/>
      <c r="E26" s="69"/>
      <c r="F26" s="69"/>
      <c r="G26" s="69"/>
      <c r="H26" s="70"/>
      <c r="I26" s="18">
        <v>1.3</v>
      </c>
    </row>
    <row r="27" spans="1:9" ht="47.25" x14ac:dyDescent="0.25">
      <c r="A27" s="27">
        <v>8</v>
      </c>
      <c r="B27" s="20" t="s">
        <v>57</v>
      </c>
      <c r="C27" s="17" t="s">
        <v>39</v>
      </c>
      <c r="D27" s="26">
        <v>2023</v>
      </c>
      <c r="E27" s="26">
        <v>14.6</v>
      </c>
      <c r="F27" s="17" t="s">
        <v>58</v>
      </c>
      <c r="G27" s="26">
        <v>415</v>
      </c>
      <c r="H27" s="26">
        <v>4.5</v>
      </c>
      <c r="I27" s="18">
        <v>14.6</v>
      </c>
    </row>
    <row r="28" spans="1:9" x14ac:dyDescent="0.25">
      <c r="A28" s="68" t="s">
        <v>10</v>
      </c>
      <c r="B28" s="69"/>
      <c r="C28" s="69"/>
      <c r="D28" s="69"/>
      <c r="E28" s="69"/>
      <c r="F28" s="69"/>
      <c r="G28" s="69"/>
      <c r="H28" s="70"/>
      <c r="I28" s="18">
        <v>0</v>
      </c>
    </row>
    <row r="29" spans="1:9" ht="47.25" x14ac:dyDescent="0.25">
      <c r="A29" s="19">
        <v>9</v>
      </c>
      <c r="B29" s="20" t="s">
        <v>30</v>
      </c>
      <c r="C29" s="17" t="s">
        <v>39</v>
      </c>
      <c r="D29" s="17">
        <v>2021</v>
      </c>
      <c r="E29" s="17">
        <v>90.5</v>
      </c>
      <c r="F29" s="17" t="s">
        <v>29</v>
      </c>
      <c r="G29" s="17">
        <v>230</v>
      </c>
      <c r="H29" s="21">
        <v>3.5</v>
      </c>
      <c r="I29" s="18">
        <v>32</v>
      </c>
    </row>
    <row r="30" spans="1:9" x14ac:dyDescent="0.25">
      <c r="A30" s="19"/>
      <c r="B30" s="65" t="s">
        <v>10</v>
      </c>
      <c r="C30" s="66"/>
      <c r="D30" s="66"/>
      <c r="E30" s="66"/>
      <c r="F30" s="66"/>
      <c r="G30" s="66"/>
      <c r="H30" s="67"/>
      <c r="I30" s="18">
        <v>6.3</v>
      </c>
    </row>
    <row r="31" spans="1:9" ht="47.25" x14ac:dyDescent="0.25">
      <c r="A31" s="19">
        <v>10</v>
      </c>
      <c r="B31" s="23" t="s">
        <v>59</v>
      </c>
      <c r="C31" s="17" t="s">
        <v>39</v>
      </c>
      <c r="D31" s="17">
        <v>2023</v>
      </c>
      <c r="E31" s="28">
        <v>355.8</v>
      </c>
      <c r="F31" s="17" t="s">
        <v>60</v>
      </c>
      <c r="G31" s="17">
        <v>640</v>
      </c>
      <c r="H31" s="21">
        <v>4</v>
      </c>
      <c r="I31" s="18">
        <v>4.5999999999999996</v>
      </c>
    </row>
    <row r="32" spans="1:9" x14ac:dyDescent="0.25">
      <c r="A32" s="19"/>
      <c r="B32" s="65" t="s">
        <v>10</v>
      </c>
      <c r="C32" s="66"/>
      <c r="D32" s="66"/>
      <c r="E32" s="66"/>
      <c r="F32" s="66"/>
      <c r="G32" s="66"/>
      <c r="H32" s="67"/>
      <c r="I32" s="18">
        <v>0</v>
      </c>
    </row>
    <row r="33" spans="1:9" ht="47.25" x14ac:dyDescent="0.25">
      <c r="A33" s="19">
        <v>11</v>
      </c>
      <c r="B33" s="23" t="s">
        <v>61</v>
      </c>
      <c r="C33" s="17" t="s">
        <v>39</v>
      </c>
      <c r="D33" s="17">
        <v>2023</v>
      </c>
      <c r="E33" s="17">
        <v>28.6</v>
      </c>
      <c r="F33" s="17" t="s">
        <v>62</v>
      </c>
      <c r="G33" s="17">
        <v>400</v>
      </c>
      <c r="H33" s="17">
        <v>5.5</v>
      </c>
      <c r="I33" s="18">
        <v>28.6</v>
      </c>
    </row>
    <row r="34" spans="1:9" x14ac:dyDescent="0.25">
      <c r="A34" s="59" t="s">
        <v>33</v>
      </c>
      <c r="B34" s="60"/>
      <c r="C34" s="60"/>
      <c r="D34" s="60"/>
      <c r="E34" s="60"/>
      <c r="F34" s="60"/>
      <c r="G34" s="60"/>
      <c r="H34" s="61"/>
      <c r="I34" s="29">
        <f>SUM(I13,I15,I17,I19,I21,I23,I25,I27,I29,I31,I33)</f>
        <v>1317.0999999999997</v>
      </c>
    </row>
    <row r="35" spans="1:9" x14ac:dyDescent="0.25">
      <c r="A35" s="56" t="s">
        <v>11</v>
      </c>
      <c r="B35" s="57"/>
      <c r="C35" s="57"/>
      <c r="D35" s="57"/>
      <c r="E35" s="57"/>
      <c r="F35" s="57"/>
      <c r="G35" s="57"/>
      <c r="H35" s="58"/>
      <c r="I35" s="30">
        <v>0</v>
      </c>
    </row>
    <row r="36" spans="1:9" ht="16.5" thickBot="1" x14ac:dyDescent="0.3">
      <c r="A36" s="71" t="s">
        <v>10</v>
      </c>
      <c r="B36" s="72"/>
      <c r="C36" s="72"/>
      <c r="D36" s="72"/>
      <c r="E36" s="72"/>
      <c r="F36" s="72"/>
      <c r="G36" s="72"/>
      <c r="H36" s="73"/>
      <c r="I36" s="31">
        <f>SUM(I14,I16,I18,I20,I22,I24,I26,I28,I30,I32)</f>
        <v>106.99999999999999</v>
      </c>
    </row>
    <row r="37" spans="1:9" ht="16.5" thickBot="1" x14ac:dyDescent="0.3">
      <c r="A37" s="53" t="s">
        <v>12</v>
      </c>
      <c r="B37" s="54"/>
      <c r="C37" s="54"/>
      <c r="D37" s="54"/>
      <c r="E37" s="54"/>
      <c r="F37" s="54"/>
      <c r="G37" s="54"/>
      <c r="H37" s="54"/>
      <c r="I37" s="55"/>
    </row>
    <row r="38" spans="1:9" ht="31.5" x14ac:dyDescent="0.25">
      <c r="A38" s="12">
        <v>12</v>
      </c>
      <c r="B38" s="32" t="s">
        <v>34</v>
      </c>
      <c r="C38" s="76" t="s">
        <v>35</v>
      </c>
      <c r="D38" s="77"/>
      <c r="E38" s="78"/>
      <c r="F38" s="17" t="s">
        <v>16</v>
      </c>
      <c r="G38" s="79">
        <v>1591.3</v>
      </c>
      <c r="H38" s="80"/>
      <c r="I38" s="33">
        <v>124</v>
      </c>
    </row>
    <row r="39" spans="1:9" ht="31.5" x14ac:dyDescent="0.25">
      <c r="A39" s="19">
        <v>13</v>
      </c>
      <c r="B39" s="23" t="s">
        <v>32</v>
      </c>
      <c r="C39" s="62" t="s">
        <v>14</v>
      </c>
      <c r="D39" s="63"/>
      <c r="E39" s="64"/>
      <c r="F39" s="17" t="s">
        <v>16</v>
      </c>
      <c r="G39" s="62" t="s">
        <v>63</v>
      </c>
      <c r="H39" s="64"/>
      <c r="I39" s="18">
        <v>348.4</v>
      </c>
    </row>
    <row r="40" spans="1:9" ht="31.5" x14ac:dyDescent="0.25">
      <c r="A40" s="19">
        <v>14</v>
      </c>
      <c r="B40" s="23" t="s">
        <v>21</v>
      </c>
      <c r="C40" s="62" t="s">
        <v>13</v>
      </c>
      <c r="D40" s="63"/>
      <c r="E40" s="64"/>
      <c r="F40" s="17" t="s">
        <v>16</v>
      </c>
      <c r="G40" s="62" t="s">
        <v>64</v>
      </c>
      <c r="H40" s="64"/>
      <c r="I40" s="18">
        <v>368.2</v>
      </c>
    </row>
    <row r="41" spans="1:9" ht="31.5" x14ac:dyDescent="0.25">
      <c r="A41" s="19">
        <v>15</v>
      </c>
      <c r="B41" s="23" t="s">
        <v>15</v>
      </c>
      <c r="C41" s="62" t="s">
        <v>14</v>
      </c>
      <c r="D41" s="63"/>
      <c r="E41" s="64"/>
      <c r="F41" s="17" t="s">
        <v>16</v>
      </c>
      <c r="G41" s="74" t="s">
        <v>65</v>
      </c>
      <c r="H41" s="75"/>
      <c r="I41" s="18">
        <v>50</v>
      </c>
    </row>
    <row r="42" spans="1:9" x14ac:dyDescent="0.25">
      <c r="A42" s="19"/>
      <c r="B42" s="65" t="s">
        <v>10</v>
      </c>
      <c r="C42" s="66"/>
      <c r="D42" s="66"/>
      <c r="E42" s="66"/>
      <c r="F42" s="66"/>
      <c r="G42" s="66"/>
      <c r="H42" s="67"/>
      <c r="I42" s="18">
        <f>I41</f>
        <v>50</v>
      </c>
    </row>
    <row r="43" spans="1:9" ht="31.5" x14ac:dyDescent="0.25">
      <c r="A43" s="19">
        <v>16</v>
      </c>
      <c r="B43" s="20" t="s">
        <v>66</v>
      </c>
      <c r="C43" s="62" t="s">
        <v>40</v>
      </c>
      <c r="D43" s="63"/>
      <c r="E43" s="64"/>
      <c r="F43" s="17" t="s">
        <v>67</v>
      </c>
      <c r="G43" s="35">
        <v>100</v>
      </c>
      <c r="H43" s="17">
        <v>1.2</v>
      </c>
      <c r="I43" s="18">
        <v>27</v>
      </c>
    </row>
    <row r="44" spans="1:9" x14ac:dyDescent="0.25">
      <c r="A44" s="19"/>
      <c r="B44" s="65" t="s">
        <v>10</v>
      </c>
      <c r="C44" s="66"/>
      <c r="D44" s="66"/>
      <c r="E44" s="66"/>
      <c r="F44" s="66"/>
      <c r="G44" s="66"/>
      <c r="H44" s="67"/>
      <c r="I44" s="18">
        <f>SUM(I43)</f>
        <v>27</v>
      </c>
    </row>
    <row r="45" spans="1:9" ht="31.5" x14ac:dyDescent="0.25">
      <c r="A45" s="19">
        <v>17</v>
      </c>
      <c r="B45" s="20" t="s">
        <v>75</v>
      </c>
      <c r="C45" s="62" t="s">
        <v>40</v>
      </c>
      <c r="D45" s="63"/>
      <c r="E45" s="64"/>
      <c r="F45" s="17" t="s">
        <v>76</v>
      </c>
      <c r="G45" s="17">
        <v>945</v>
      </c>
      <c r="H45" s="17">
        <v>3.5</v>
      </c>
      <c r="I45" s="18">
        <v>8</v>
      </c>
    </row>
    <row r="46" spans="1:9" ht="31.5" x14ac:dyDescent="0.25">
      <c r="A46" s="19">
        <v>18</v>
      </c>
      <c r="B46" s="20" t="s">
        <v>77</v>
      </c>
      <c r="C46" s="62" t="s">
        <v>40</v>
      </c>
      <c r="D46" s="63"/>
      <c r="E46" s="64"/>
      <c r="F46" s="17" t="s">
        <v>78</v>
      </c>
      <c r="G46" s="35">
        <v>1092</v>
      </c>
      <c r="H46" s="17">
        <v>3.5</v>
      </c>
      <c r="I46" s="18">
        <v>10</v>
      </c>
    </row>
    <row r="47" spans="1:9" ht="31.5" x14ac:dyDescent="0.25">
      <c r="A47" s="19">
        <v>19</v>
      </c>
      <c r="B47" s="20" t="s">
        <v>79</v>
      </c>
      <c r="C47" s="62" t="s">
        <v>40</v>
      </c>
      <c r="D47" s="63"/>
      <c r="E47" s="64"/>
      <c r="F47" s="17" t="s">
        <v>80</v>
      </c>
      <c r="G47" s="35">
        <v>2310</v>
      </c>
      <c r="H47" s="21">
        <v>5</v>
      </c>
      <c r="I47" s="18">
        <v>27.5</v>
      </c>
    </row>
    <row r="48" spans="1:9" ht="31.5" x14ac:dyDescent="0.25">
      <c r="A48" s="19">
        <v>20</v>
      </c>
      <c r="B48" s="20" t="s">
        <v>81</v>
      </c>
      <c r="C48" s="62" t="s">
        <v>40</v>
      </c>
      <c r="D48" s="63"/>
      <c r="E48" s="64"/>
      <c r="F48" s="17" t="s">
        <v>82</v>
      </c>
      <c r="G48" s="17">
        <v>115</v>
      </c>
      <c r="H48" s="21">
        <v>6</v>
      </c>
      <c r="I48" s="18">
        <v>33.299999999999997</v>
      </c>
    </row>
    <row r="49" spans="1:9" ht="31.5" x14ac:dyDescent="0.25">
      <c r="A49" s="19">
        <v>21</v>
      </c>
      <c r="B49" s="20" t="s">
        <v>83</v>
      </c>
      <c r="C49" s="62" t="s">
        <v>40</v>
      </c>
      <c r="D49" s="63"/>
      <c r="E49" s="64"/>
      <c r="F49" s="17" t="s">
        <v>84</v>
      </c>
      <c r="G49" s="17">
        <v>729</v>
      </c>
      <c r="H49" s="17">
        <v>4.5</v>
      </c>
      <c r="I49" s="18">
        <v>7.8</v>
      </c>
    </row>
    <row r="50" spans="1:9" ht="47.25" x14ac:dyDescent="0.25">
      <c r="A50" s="19">
        <v>22</v>
      </c>
      <c r="B50" s="20" t="s">
        <v>85</v>
      </c>
      <c r="C50" s="62" t="s">
        <v>40</v>
      </c>
      <c r="D50" s="63"/>
      <c r="E50" s="64"/>
      <c r="F50" s="17" t="s">
        <v>103</v>
      </c>
      <c r="G50" s="35">
        <v>1150</v>
      </c>
      <c r="H50" s="17">
        <v>4.5</v>
      </c>
      <c r="I50" s="18">
        <v>12.3</v>
      </c>
    </row>
    <row r="51" spans="1:9" ht="31.5" x14ac:dyDescent="0.25">
      <c r="A51" s="19">
        <v>23</v>
      </c>
      <c r="B51" s="20" t="s">
        <v>104</v>
      </c>
      <c r="C51" s="62" t="s">
        <v>40</v>
      </c>
      <c r="D51" s="63"/>
      <c r="E51" s="64"/>
      <c r="F51" s="17" t="s">
        <v>105</v>
      </c>
      <c r="G51" s="35">
        <v>145</v>
      </c>
      <c r="H51" s="21">
        <v>7</v>
      </c>
      <c r="I51" s="18">
        <v>22.5</v>
      </c>
    </row>
    <row r="52" spans="1:9" ht="31.5" x14ac:dyDescent="0.25">
      <c r="A52" s="19">
        <v>24</v>
      </c>
      <c r="B52" s="20" t="s">
        <v>86</v>
      </c>
      <c r="C52" s="62" t="s">
        <v>40</v>
      </c>
      <c r="D52" s="63"/>
      <c r="E52" s="64"/>
      <c r="F52" s="17" t="s">
        <v>87</v>
      </c>
      <c r="G52" s="35">
        <v>2260</v>
      </c>
      <c r="H52" s="21">
        <v>4</v>
      </c>
      <c r="I52" s="18">
        <v>19.3</v>
      </c>
    </row>
    <row r="53" spans="1:9" ht="31.5" x14ac:dyDescent="0.25">
      <c r="A53" s="19">
        <v>25</v>
      </c>
      <c r="B53" s="36" t="s">
        <v>68</v>
      </c>
      <c r="C53" s="62" t="s">
        <v>40</v>
      </c>
      <c r="D53" s="63"/>
      <c r="E53" s="64"/>
      <c r="F53" s="17" t="s">
        <v>69</v>
      </c>
      <c r="G53" s="37">
        <v>270</v>
      </c>
      <c r="H53" s="38">
        <v>1.2</v>
      </c>
      <c r="I53" s="18">
        <v>20</v>
      </c>
    </row>
    <row r="54" spans="1:9" x14ac:dyDescent="0.25">
      <c r="A54" s="19"/>
      <c r="B54" s="65" t="s">
        <v>10</v>
      </c>
      <c r="C54" s="66"/>
      <c r="D54" s="66"/>
      <c r="E54" s="66"/>
      <c r="F54" s="66"/>
      <c r="G54" s="66"/>
      <c r="H54" s="67"/>
      <c r="I54" s="18">
        <f>SUM(I53)</f>
        <v>20</v>
      </c>
    </row>
    <row r="55" spans="1:9" ht="31.5" x14ac:dyDescent="0.25">
      <c r="A55" s="19">
        <v>26</v>
      </c>
      <c r="B55" s="20" t="s">
        <v>88</v>
      </c>
      <c r="C55" s="62" t="s">
        <v>40</v>
      </c>
      <c r="D55" s="63"/>
      <c r="E55" s="64"/>
      <c r="F55" s="17" t="s">
        <v>89</v>
      </c>
      <c r="G55" s="17">
        <v>996</v>
      </c>
      <c r="H55" s="17">
        <v>4.5</v>
      </c>
      <c r="I55" s="18">
        <v>10.6</v>
      </c>
    </row>
    <row r="56" spans="1:9" ht="31.5" x14ac:dyDescent="0.25">
      <c r="A56" s="19">
        <v>27</v>
      </c>
      <c r="B56" s="20" t="s">
        <v>90</v>
      </c>
      <c r="C56" s="62" t="s">
        <v>40</v>
      </c>
      <c r="D56" s="63"/>
      <c r="E56" s="64"/>
      <c r="F56" s="17" t="s">
        <v>91</v>
      </c>
      <c r="G56" s="35">
        <v>1511</v>
      </c>
      <c r="H56" s="21">
        <v>5</v>
      </c>
      <c r="I56" s="18">
        <v>8.9</v>
      </c>
    </row>
    <row r="57" spans="1:9" ht="31.5" x14ac:dyDescent="0.25">
      <c r="A57" s="19">
        <v>28</v>
      </c>
      <c r="B57" s="20" t="s">
        <v>92</v>
      </c>
      <c r="C57" s="62" t="s">
        <v>40</v>
      </c>
      <c r="D57" s="63"/>
      <c r="E57" s="64"/>
      <c r="F57" s="17" t="s">
        <v>93</v>
      </c>
      <c r="G57" s="17">
        <v>135</v>
      </c>
      <c r="H57" s="21">
        <v>4</v>
      </c>
      <c r="I57" s="18">
        <v>13.9</v>
      </c>
    </row>
    <row r="58" spans="1:9" ht="31.5" x14ac:dyDescent="0.25">
      <c r="A58" s="19">
        <v>29</v>
      </c>
      <c r="B58" s="20" t="s">
        <v>70</v>
      </c>
      <c r="C58" s="63" t="s">
        <v>40</v>
      </c>
      <c r="D58" s="63"/>
      <c r="E58" s="63"/>
      <c r="F58" s="22" t="s">
        <v>71</v>
      </c>
      <c r="G58" s="17">
        <v>200</v>
      </c>
      <c r="H58" s="17">
        <v>1.2</v>
      </c>
      <c r="I58" s="18">
        <v>16.600000000000001</v>
      </c>
    </row>
    <row r="59" spans="1:9" x14ac:dyDescent="0.25">
      <c r="A59" s="19"/>
      <c r="B59" s="65" t="s">
        <v>10</v>
      </c>
      <c r="C59" s="66"/>
      <c r="D59" s="66"/>
      <c r="E59" s="66"/>
      <c r="F59" s="66"/>
      <c r="G59" s="66"/>
      <c r="H59" s="67"/>
      <c r="I59" s="18">
        <f>SUM(I58)</f>
        <v>16.600000000000001</v>
      </c>
    </row>
    <row r="60" spans="1:9" ht="31.5" x14ac:dyDescent="0.25">
      <c r="A60" s="19">
        <v>30</v>
      </c>
      <c r="B60" s="20" t="s">
        <v>94</v>
      </c>
      <c r="C60" s="62" t="s">
        <v>40</v>
      </c>
      <c r="D60" s="63"/>
      <c r="E60" s="64"/>
      <c r="F60" s="17" t="s">
        <v>95</v>
      </c>
      <c r="G60" s="17">
        <v>280</v>
      </c>
      <c r="H60" s="21">
        <v>8</v>
      </c>
      <c r="I60" s="18">
        <v>51.6</v>
      </c>
    </row>
    <row r="61" spans="1:9" ht="31.5" x14ac:dyDescent="0.25">
      <c r="A61" s="19">
        <v>31</v>
      </c>
      <c r="B61" s="20" t="s">
        <v>96</v>
      </c>
      <c r="C61" s="62" t="s">
        <v>40</v>
      </c>
      <c r="D61" s="63"/>
      <c r="E61" s="64"/>
      <c r="F61" s="17" t="s">
        <v>97</v>
      </c>
      <c r="G61" s="17">
        <v>857</v>
      </c>
      <c r="H61" s="21">
        <v>5</v>
      </c>
      <c r="I61" s="18">
        <v>10.199999999999999</v>
      </c>
    </row>
    <row r="62" spans="1:9" ht="31.5" x14ac:dyDescent="0.25">
      <c r="A62" s="19">
        <v>32</v>
      </c>
      <c r="B62" s="39" t="s">
        <v>37</v>
      </c>
      <c r="C62" s="62" t="s">
        <v>40</v>
      </c>
      <c r="D62" s="63"/>
      <c r="E62" s="64"/>
      <c r="F62" s="17" t="s">
        <v>72</v>
      </c>
      <c r="G62" s="34">
        <v>110</v>
      </c>
      <c r="H62" s="21">
        <v>1</v>
      </c>
      <c r="I62" s="18">
        <v>13.4</v>
      </c>
    </row>
    <row r="63" spans="1:9" x14ac:dyDescent="0.25">
      <c r="A63" s="19"/>
      <c r="B63" s="65" t="s">
        <v>10</v>
      </c>
      <c r="C63" s="66"/>
      <c r="D63" s="66"/>
      <c r="E63" s="66"/>
      <c r="F63" s="66"/>
      <c r="G63" s="66"/>
      <c r="H63" s="67"/>
      <c r="I63" s="18">
        <f>SUM(I62)</f>
        <v>13.4</v>
      </c>
    </row>
    <row r="64" spans="1:9" ht="31.5" x14ac:dyDescent="0.25">
      <c r="A64" s="40">
        <v>33</v>
      </c>
      <c r="B64" s="20" t="s">
        <v>38</v>
      </c>
      <c r="C64" s="84" t="s">
        <v>40</v>
      </c>
      <c r="D64" s="84"/>
      <c r="E64" s="84"/>
      <c r="F64" s="17" t="s">
        <v>73</v>
      </c>
      <c r="G64" s="17">
        <v>300</v>
      </c>
      <c r="H64" s="17">
        <v>1.2</v>
      </c>
      <c r="I64" s="18">
        <v>30</v>
      </c>
    </row>
    <row r="65" spans="1:9" x14ac:dyDescent="0.25">
      <c r="A65" s="19"/>
      <c r="B65" s="65" t="s">
        <v>10</v>
      </c>
      <c r="C65" s="66"/>
      <c r="D65" s="66"/>
      <c r="E65" s="66"/>
      <c r="F65" s="66"/>
      <c r="G65" s="66"/>
      <c r="H65" s="67"/>
      <c r="I65" s="18">
        <f>SUM(I64)</f>
        <v>30</v>
      </c>
    </row>
    <row r="66" spans="1:9" ht="31.5" x14ac:dyDescent="0.25">
      <c r="A66" s="19">
        <v>34</v>
      </c>
      <c r="B66" s="41" t="s">
        <v>106</v>
      </c>
      <c r="C66" s="84" t="s">
        <v>40</v>
      </c>
      <c r="D66" s="84"/>
      <c r="E66" s="84"/>
      <c r="F66" s="22" t="s">
        <v>107</v>
      </c>
      <c r="G66" s="17">
        <v>125</v>
      </c>
      <c r="H66" s="17">
        <v>4.4000000000000004</v>
      </c>
      <c r="I66" s="18">
        <v>11.9</v>
      </c>
    </row>
    <row r="67" spans="1:9" ht="31.5" x14ac:dyDescent="0.25">
      <c r="A67" s="19">
        <v>35</v>
      </c>
      <c r="B67" s="20" t="s">
        <v>98</v>
      </c>
      <c r="C67" s="84" t="s">
        <v>40</v>
      </c>
      <c r="D67" s="84"/>
      <c r="E67" s="84"/>
      <c r="F67" s="17" t="s">
        <v>99</v>
      </c>
      <c r="G67" s="35">
        <v>3240</v>
      </c>
      <c r="H67" s="17">
        <v>4.5</v>
      </c>
      <c r="I67" s="18">
        <v>33.9</v>
      </c>
    </row>
    <row r="68" spans="1:9" ht="31.5" x14ac:dyDescent="0.25">
      <c r="A68" s="19">
        <v>36</v>
      </c>
      <c r="B68" s="20" t="s">
        <v>100</v>
      </c>
      <c r="C68" s="62" t="s">
        <v>40</v>
      </c>
      <c r="D68" s="63"/>
      <c r="E68" s="64"/>
      <c r="F68" s="17" t="s">
        <v>101</v>
      </c>
      <c r="G68" s="17">
        <v>190</v>
      </c>
      <c r="H68" s="21">
        <v>3</v>
      </c>
      <c r="I68" s="18">
        <v>17.8</v>
      </c>
    </row>
    <row r="69" spans="1:9" ht="31.5" x14ac:dyDescent="0.25">
      <c r="A69" s="9">
        <v>37</v>
      </c>
      <c r="B69" s="42" t="s">
        <v>31</v>
      </c>
      <c r="C69" s="93" t="s">
        <v>17</v>
      </c>
      <c r="D69" s="94"/>
      <c r="E69" s="95"/>
      <c r="F69" s="43" t="s">
        <v>102</v>
      </c>
      <c r="G69" s="96" t="s">
        <v>74</v>
      </c>
      <c r="H69" s="97"/>
      <c r="I69" s="44">
        <v>20</v>
      </c>
    </row>
    <row r="70" spans="1:9" x14ac:dyDescent="0.25">
      <c r="A70" s="107" t="s">
        <v>36</v>
      </c>
      <c r="B70" s="108"/>
      <c r="C70" s="108"/>
      <c r="D70" s="108"/>
      <c r="E70" s="108"/>
      <c r="F70" s="108"/>
      <c r="G70" s="108"/>
      <c r="H70" s="109"/>
      <c r="I70" s="29">
        <f>SUM(I38,I39,I40,I41,I43,I45,I46,I47,I48,I49,I50,I51,I52,I53,I55,I56,I57,I58,I60,I61,I62,I64,I66,I67,I68,I69)</f>
        <v>1317.1</v>
      </c>
    </row>
    <row r="71" spans="1:9" x14ac:dyDescent="0.25">
      <c r="A71" s="110" t="s">
        <v>18</v>
      </c>
      <c r="B71" s="111"/>
      <c r="C71" s="111"/>
      <c r="D71" s="111"/>
      <c r="E71" s="111"/>
      <c r="F71" s="111"/>
      <c r="G71" s="111"/>
      <c r="H71" s="112"/>
      <c r="I71" s="31">
        <f>SUM(I43,I45,I46,I47,I48,I49,I50,I51,I52,I53,I55,I56,I57,I58,I60,I61,I62,I64,I66,I67,I68)</f>
        <v>406.49999999999994</v>
      </c>
    </row>
    <row r="72" spans="1:9" ht="16.5" thickBot="1" x14ac:dyDescent="0.3">
      <c r="A72" s="113" t="s">
        <v>24</v>
      </c>
      <c r="B72" s="114"/>
      <c r="C72" s="114"/>
      <c r="D72" s="114"/>
      <c r="E72" s="114"/>
      <c r="F72" s="114"/>
      <c r="G72" s="114"/>
      <c r="H72" s="115"/>
      <c r="I72" s="31">
        <f>SUM(I42,I44,I54,I59,I63,I65)</f>
        <v>157</v>
      </c>
    </row>
    <row r="73" spans="1:9" x14ac:dyDescent="0.25">
      <c r="A73" s="104" t="s">
        <v>19</v>
      </c>
      <c r="B73" s="105"/>
      <c r="C73" s="105"/>
      <c r="D73" s="105"/>
      <c r="E73" s="105"/>
      <c r="F73" s="105"/>
      <c r="G73" s="105"/>
      <c r="H73" s="106"/>
      <c r="I73" s="45">
        <f>I34+I70</f>
        <v>2634.2</v>
      </c>
    </row>
    <row r="74" spans="1:9" x14ac:dyDescent="0.25">
      <c r="A74" s="59" t="s">
        <v>25</v>
      </c>
      <c r="B74" s="60"/>
      <c r="C74" s="60"/>
      <c r="D74" s="60"/>
      <c r="E74" s="60"/>
      <c r="F74" s="60"/>
      <c r="G74" s="60"/>
      <c r="H74" s="61"/>
      <c r="I74" s="29">
        <f>SUM(I36,I72)</f>
        <v>264</v>
      </c>
    </row>
    <row r="75" spans="1:9" x14ac:dyDescent="0.25">
      <c r="A75" s="98" t="s">
        <v>22</v>
      </c>
      <c r="B75" s="99"/>
      <c r="C75" s="99"/>
      <c r="D75" s="99"/>
      <c r="E75" s="99"/>
      <c r="F75" s="99"/>
      <c r="G75" s="99"/>
      <c r="H75" s="100"/>
      <c r="I75" s="46">
        <f>I34</f>
        <v>1317.0999999999997</v>
      </c>
    </row>
    <row r="76" spans="1:9" ht="29.25" customHeight="1" thickBot="1" x14ac:dyDescent="0.3">
      <c r="A76" s="101" t="s">
        <v>23</v>
      </c>
      <c r="B76" s="102"/>
      <c r="C76" s="102"/>
      <c r="D76" s="102"/>
      <c r="E76" s="102"/>
      <c r="F76" s="102"/>
      <c r="G76" s="102"/>
      <c r="H76" s="103"/>
      <c r="I76" s="47">
        <f>I35</f>
        <v>0</v>
      </c>
    </row>
    <row r="79" spans="1:9" x14ac:dyDescent="0.25">
      <c r="B79" s="92" t="s">
        <v>108</v>
      </c>
      <c r="C79" s="92"/>
      <c r="D79" s="92"/>
      <c r="E79" s="92"/>
      <c r="F79" s="92"/>
      <c r="G79" s="92"/>
      <c r="H79" s="92"/>
      <c r="I79" s="92"/>
    </row>
    <row r="80" spans="1:9" x14ac:dyDescent="0.25">
      <c r="B80" s="92"/>
      <c r="C80" s="92"/>
      <c r="D80" s="92"/>
      <c r="E80" s="92"/>
      <c r="F80" s="92"/>
      <c r="G80" s="92"/>
      <c r="H80" s="92"/>
      <c r="I80" s="92"/>
    </row>
    <row r="81" spans="3:5" x14ac:dyDescent="0.25">
      <c r="C81" s="5"/>
      <c r="D81" s="5"/>
      <c r="E81" s="5"/>
    </row>
  </sheetData>
  <mergeCells count="72">
    <mergeCell ref="B79:I80"/>
    <mergeCell ref="C68:E68"/>
    <mergeCell ref="C69:E69"/>
    <mergeCell ref="G69:H69"/>
    <mergeCell ref="A75:H75"/>
    <mergeCell ref="A76:H76"/>
    <mergeCell ref="A73:H73"/>
    <mergeCell ref="A74:H74"/>
    <mergeCell ref="A70:H70"/>
    <mergeCell ref="A71:H71"/>
    <mergeCell ref="A72:H72"/>
    <mergeCell ref="C45:E45"/>
    <mergeCell ref="C46:E46"/>
    <mergeCell ref="C47:E47"/>
    <mergeCell ref="B42:H42"/>
    <mergeCell ref="C43:E43"/>
    <mergeCell ref="B44:H44"/>
    <mergeCell ref="C53:E53"/>
    <mergeCell ref="B54:H54"/>
    <mergeCell ref="C58:E58"/>
    <mergeCell ref="C49:E49"/>
    <mergeCell ref="C50:E50"/>
    <mergeCell ref="C52:E52"/>
    <mergeCell ref="C51:E51"/>
    <mergeCell ref="B9:B10"/>
    <mergeCell ref="C9:C10"/>
    <mergeCell ref="D9:D10"/>
    <mergeCell ref="E9:E10"/>
    <mergeCell ref="B20:H20"/>
    <mergeCell ref="I9:I10"/>
    <mergeCell ref="A12:I12"/>
    <mergeCell ref="C66:E66"/>
    <mergeCell ref="C67:E67"/>
    <mergeCell ref="C64:E64"/>
    <mergeCell ref="B65:H65"/>
    <mergeCell ref="C60:E60"/>
    <mergeCell ref="C61:E61"/>
    <mergeCell ref="B59:H59"/>
    <mergeCell ref="C62:E62"/>
    <mergeCell ref="B63:H63"/>
    <mergeCell ref="C55:E55"/>
    <mergeCell ref="C56:E56"/>
    <mergeCell ref="C57:E57"/>
    <mergeCell ref="C48:E48"/>
    <mergeCell ref="A9:A10"/>
    <mergeCell ref="C41:E41"/>
    <mergeCell ref="G41:H41"/>
    <mergeCell ref="C38:E38"/>
    <mergeCell ref="G38:H38"/>
    <mergeCell ref="F9:H9"/>
    <mergeCell ref="B24:H24"/>
    <mergeCell ref="G40:H40"/>
    <mergeCell ref="A37:I37"/>
    <mergeCell ref="A35:H35"/>
    <mergeCell ref="A34:H34"/>
    <mergeCell ref="C40:E40"/>
    <mergeCell ref="B14:H14"/>
    <mergeCell ref="B16:H16"/>
    <mergeCell ref="B18:H18"/>
    <mergeCell ref="B22:H22"/>
    <mergeCell ref="A26:H26"/>
    <mergeCell ref="A28:H28"/>
    <mergeCell ref="B30:H30"/>
    <mergeCell ref="B32:H32"/>
    <mergeCell ref="A36:H36"/>
    <mergeCell ref="C39:E39"/>
    <mergeCell ref="G39:H39"/>
    <mergeCell ref="A1:B1"/>
    <mergeCell ref="A2:B2"/>
    <mergeCell ref="F3:H3"/>
    <mergeCell ref="A6:I6"/>
    <mergeCell ref="A7:I7"/>
  </mergeCells>
  <pageMargins left="1.1811023622047245" right="0.39370078740157483" top="0.78740157480314965" bottom="0.78740157480314965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OS-2024-4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2024-08-13T10:02:25Z</cp:lastPrinted>
  <dcterms:created xsi:type="dcterms:W3CDTF">2015-01-20T11:58:13Z</dcterms:created>
  <dcterms:modified xsi:type="dcterms:W3CDTF">2024-08-13T11:01:20Z</dcterms:modified>
  <cp:category/>
  <cp:contentStatus/>
</cp:coreProperties>
</file>