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Irena Stankeviciene - Individuali peržiūra" guid="{8E8C460E-67C9-4BA1-9F71-6A6404E45242}" mergeInterval="0" personalView="1" yWindow="40" windowWidth="1920" windowHeight="1040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1" l="1"/>
  <c r="C210" i="1" l="1"/>
  <c r="C209" i="1"/>
  <c r="D162" i="1"/>
  <c r="D138" i="1" l="1"/>
  <c r="C211" i="1" l="1"/>
  <c r="C208" i="1"/>
  <c r="C207" i="1"/>
  <c r="E210" i="1" l="1"/>
  <c r="F130" i="1"/>
  <c r="F124" i="1"/>
  <c r="F92" i="1"/>
  <c r="F86" i="1"/>
  <c r="F80" i="1"/>
  <c r="F74" i="1"/>
  <c r="F68" i="1"/>
  <c r="F62" i="1"/>
  <c r="F56" i="1"/>
  <c r="F50" i="1"/>
  <c r="F44" i="1"/>
  <c r="F38" i="1"/>
  <c r="F32" i="1"/>
  <c r="F26" i="1"/>
  <c r="F20" i="1"/>
  <c r="F14" i="1"/>
  <c r="F7" i="1"/>
  <c r="E74" i="1"/>
  <c r="E50" i="1"/>
  <c r="E44" i="1"/>
  <c r="E38" i="1"/>
  <c r="E32" i="1"/>
  <c r="E26" i="1"/>
  <c r="E20" i="1"/>
  <c r="E7" i="1"/>
  <c r="D207" i="1"/>
  <c r="E211" i="1"/>
  <c r="D211" i="1"/>
  <c r="D209" i="1"/>
  <c r="D210" i="1"/>
  <c r="E209" i="1"/>
  <c r="E208" i="1"/>
  <c r="E207" i="1"/>
  <c r="D208" i="1"/>
  <c r="F196" i="1"/>
  <c r="E130" i="1"/>
  <c r="E124" i="1"/>
  <c r="D205" i="1" l="1"/>
  <c r="E205" i="1"/>
  <c r="C205" i="1"/>
  <c r="D14" i="1"/>
  <c r="D44" i="1" l="1"/>
  <c r="D92" i="1" l="1"/>
  <c r="D86" i="1"/>
  <c r="D80" i="1"/>
  <c r="D74" i="1"/>
  <c r="D68" i="1"/>
  <c r="D56" i="1"/>
  <c r="D50" i="1"/>
  <c r="D38" i="1"/>
  <c r="D32" i="1"/>
  <c r="D26" i="1"/>
  <c r="D20" i="1"/>
  <c r="D7" i="1"/>
  <c r="E97" i="1"/>
  <c r="F97" i="1"/>
  <c r="D97" i="1"/>
  <c r="E86" i="1"/>
  <c r="E80" i="1"/>
  <c r="E68" i="1"/>
  <c r="E62" i="1"/>
  <c r="D62" i="1"/>
  <c r="E56" i="1"/>
  <c r="E14" i="1"/>
  <c r="E113" i="1"/>
  <c r="F113" i="1"/>
  <c r="D113" i="1"/>
  <c r="D144" i="1"/>
  <c r="E144" i="1"/>
  <c r="F144" i="1"/>
  <c r="E156" i="1"/>
  <c r="F156" i="1"/>
  <c r="D156" i="1"/>
  <c r="E162" i="1"/>
  <c r="F162" i="1"/>
  <c r="E178" i="1"/>
  <c r="F178" i="1"/>
  <c r="D178" i="1"/>
  <c r="E168" i="1"/>
  <c r="F168" i="1"/>
  <c r="D168" i="1"/>
  <c r="E189" i="1"/>
  <c r="F189" i="1"/>
  <c r="D189" i="1"/>
  <c r="E184" i="1"/>
  <c r="F184" i="1"/>
  <c r="D184" i="1"/>
  <c r="E173" i="1"/>
  <c r="F173" i="1"/>
  <c r="D173" i="1"/>
  <c r="E92" i="1"/>
  <c r="E108" i="1"/>
  <c r="F108" i="1"/>
  <c r="D108" i="1"/>
  <c r="E103" i="1"/>
  <c r="F103" i="1"/>
  <c r="D103" i="1"/>
  <c r="E118" i="1"/>
  <c r="F118" i="1"/>
  <c r="D118" i="1"/>
  <c r="E138" i="1"/>
  <c r="F138" i="1"/>
  <c r="D124" i="1"/>
  <c r="E149" i="1"/>
  <c r="F149" i="1"/>
  <c r="D149" i="1"/>
  <c r="D195" i="1" l="1"/>
  <c r="F195" i="1"/>
  <c r="E195" i="1"/>
  <c r="F197" i="1" s="1"/>
  <c r="E197" i="1" l="1"/>
</calcChain>
</file>

<file path=xl/sharedStrings.xml><?xml version="1.0" encoding="utf-8"?>
<sst xmlns="http://schemas.openxmlformats.org/spreadsheetml/2006/main" count="290" uniqueCount="120">
  <si>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</si>
  <si>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</si>
  <si>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</si>
  <si>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</si>
  <si>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</si>
  <si>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</si>
  <si>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</si>
  <si>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</si>
  <si>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</si>
  <si>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</si>
  <si>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</si>
  <si>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</si>
  <si>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</si>
  <si>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</si>
  <si>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</si>
  <si>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</si>
  <si>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</si>
  <si>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</si>
  <si>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</si>
  <si>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</si>
  <si>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</si>
  <si>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003 Aktyvaus bendruomenės gyvenimo skatinimo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</si>
  <si>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</si>
  <si>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</si>
  <si>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</si>
  <si>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</si>
  <si>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</si>
  <si>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</si>
  <si>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</si>
  <si>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</si>
  <si>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</si>
  <si>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</si>
  <si>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</si>
  <si>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</si>
  <si>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003-01-01-03 (TVP)</t>
  </si>
  <si>
    <t>003-01-01-04 (TVP)</t>
  </si>
  <si>
    <t>003-01-01-05 (TVP)</t>
  </si>
  <si>
    <t>003-01-01-06 (TVP)</t>
  </si>
  <si>
    <t>003-01-01-07 (TVP)</t>
  </si>
  <si>
    <t>003-01-01-08 (TVP)</t>
  </si>
  <si>
    <t>003-01-01-09 (TVP)</t>
  </si>
  <si>
    <t>003-01-01-10 (TVP)</t>
  </si>
  <si>
    <t>003-01-01-11 (TVP)</t>
  </si>
  <si>
    <t>003-01-01-12 (TVP)</t>
  </si>
  <si>
    <t>003-01-01-13 (TVP)</t>
  </si>
  <si>
    <t>003-01-01-14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</si>
  <si>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</si>
  <si>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</si>
  <si>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</si>
  <si>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</si>
  <si>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</si>
  <si>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</si>
  <si>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</si>
  <si>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</si>
  <si>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</si>
  <si>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</si>
  <si>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</si>
  <si>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</si>
  <si>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</si>
  <si>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</si>
  <si>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</si>
  <si>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</si>
  <si>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</si>
  <si>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1.3.1.2; 1.2.1.3</t>
  </si>
  <si>
    <t>1.3.1.3</t>
  </si>
  <si>
    <t>1.3.1.2; 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</si>
  <si>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</si>
  <si>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</si>
  <si>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</si>
  <si>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</si>
  <si>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</si>
  <si>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</si>
  <si>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</si>
  <si>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</si>
  <si>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</si>
  <si>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2.1.7.2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</si>
  <si>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</si>
  <si>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</si>
  <si>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</si>
  <si>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</si>
  <si>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</si>
  <si>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</si>
  <si>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</si>
  <si>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</si>
  <si>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Tiltagalių kultūros centro veiklos užtikrinimas </t>
  </si>
  <si>
    <t xml:space="preserve">Priemonė: Krekenavos  kultūros centro veiklos užtikrinimas </t>
  </si>
  <si>
    <t xml:space="preserve">Priemonė: Miežiškių kultūros centro veiklos užtikrinimas </t>
  </si>
  <si>
    <t xml:space="preserve">Priemonė: Naujamiesčio kultūros centro-dailės galerijos veiklos užtikrinimas </t>
  </si>
  <si>
    <t xml:space="preserve">Priemonė: Paįstrio kultūros centro veiklos užtikrinimas </t>
  </si>
  <si>
    <t xml:space="preserve">Priemonė: Raguvos kultūros centro veiklos užtikrinimas </t>
  </si>
  <si>
    <t xml:space="preserve">Priemonė: Ramygalos kultūros centro veiklos užtikrinimas </t>
  </si>
  <si>
    <t xml:space="preserve">Priemonė: Smilgių kultūros centro veiklos užtikrinimas </t>
  </si>
  <si>
    <t>Priemonė: Ėriškių kultūros centro veiklos užtikrinimas</t>
  </si>
  <si>
    <t xml:space="preserve">Priemonė: Vadoklių kultūros centro veiklos užtikrinimas </t>
  </si>
  <si>
    <t xml:space="preserve">Priemonė: Liūdynės kultūros centro veiklos užtikrinimas </t>
  </si>
  <si>
    <t xml:space="preserve">Priemonė: Šilagalio kultūros centro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</si>
  <si>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</si>
  <si>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</si>
  <si>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</si>
  <si>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</si>
  <si>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</si>
  <si>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</si>
  <si>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</si>
  <si>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</si>
  <si>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</si>
  <si>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</si>
  <si>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</si>
  <si>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</si>
  <si>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</si>
  <si>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</si>
  <si>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Priemonė: Jaunimo projektinės veiklos rėmimas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</si>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</sst>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1" Type="http://schemas.openxmlformats.org/officeDocument/2006/relationships/revisionLog" Target="revisionLog8.xml"/><Relationship Id="rId120" Type="http://schemas.openxmlformats.org/officeDocument/2006/relationships/revisionLog" Target="revisionLog7.xml"/><Relationship Id="rId125" Type="http://schemas.openxmlformats.org/officeDocument/2006/relationships/revisionLog" Target="revisionLog12.xml"/><Relationship Id="rId124" Type="http://schemas.openxmlformats.org/officeDocument/2006/relationships/revisionLog" Target="revisionLog11.xml"/><Relationship Id="rId123" Type="http://schemas.openxmlformats.org/officeDocument/2006/relationships/revisionLog" Target="revisionLog10.xml"/><Relationship Id="rId122" Type="http://schemas.openxmlformats.org/officeDocument/2006/relationships/revisionLog" Target="revisionLog9.xml"/><Relationship Id="rId126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A9AD6A-FE78-423F-A58C-B07B9ABDF027}" diskRevisions="1" revisionId="697" version="2" preserveHistory="15">
  <header guid="{F3369D22-081E-4B6E-ADB5-321FC93E64B5}" dateTime="2024-11-29T14:36:17" maxSheetId="3" userName="user" r:id="rId120" minRId="666" maxRId="691">
    <sheetIdMap count="2">
      <sheetId val="1"/>
      <sheetId val="2"/>
    </sheetIdMap>
  </header>
  <header guid="{58198762-1562-49F6-A32F-DA211871FF6C}" dateTime="2024-11-29T14:37:16" maxSheetId="3" userName="user" r:id="rId121" minRId="692" maxRId="695">
    <sheetIdMap count="2">
      <sheetId val="1"/>
      <sheetId val="2"/>
    </sheetIdMap>
  </header>
  <header guid="{2242F374-CC7D-46BF-80E5-E75A93A23B77}" dateTime="2024-11-29T14:37:58" maxSheetId="3" userName="user" r:id="rId122" minRId="696">
    <sheetIdMap count="2">
      <sheetId val="1"/>
      <sheetId val="2"/>
    </sheetIdMap>
  </header>
  <header guid="{6753BEE4-938D-44BF-9BED-786C6EB1A942}" dateTime="2024-11-29T14:38:46" maxSheetId="3" userName="user" r:id="rId123" minRId="697">
    <sheetIdMap count="2">
      <sheetId val="1"/>
      <sheetId val="2"/>
    </sheetIdMap>
  </header>
  <header guid="{77D450ED-A268-4100-9715-3EE37F73DF02}" dateTime="2024-11-30T09:38:01" maxSheetId="3" userName="user" r:id="rId124">
    <sheetIdMap count="2">
      <sheetId val="1"/>
      <sheetId val="2"/>
    </sheetIdMap>
  </header>
  <header guid="{A0AAF7F2-060E-412C-BCC1-72D183175658}" dateTime="2024-11-30T10:33:45" maxSheetId="3" userName="user" r:id="rId125">
    <sheetIdMap count="2">
      <sheetId val="1"/>
      <sheetId val="2"/>
    </sheetIdMap>
  </header>
  <header guid="{57A9AD6A-FE78-423F-A58C-B07B9ABDF027}" dateTime="2024-12-02T08:36:14" maxSheetId="3" userName="Irena Stankeviciene" r:id="rId126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7" sId="1">
    <oc r="C210">
      <f>+D10+D133+D152+D192+D141</f>
    </oc>
    <nc r="C210">
      <f>+D10+D133+D152+D192+D141+D165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8C460E-67C9-4BA1-9F71-6A6404E4524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6" sId="1" numFmtId="4">
    <oc r="D16">
      <v>48.4</v>
    </oc>
    <nc r="D16">
      <v>67.599999999999994</v>
    </nc>
  </rcc>
  <rcc rId="667" sId="1" numFmtId="4">
    <oc r="D18">
      <v>16.600000000000001</v>
    </oc>
    <nc r="D18">
      <v>31.6</v>
    </nc>
  </rcc>
  <rcc rId="668" sId="1" numFmtId="4">
    <oc r="D29">
      <v>4.5</v>
    </oc>
    <nc r="D29">
      <v>3.5</v>
    </nc>
  </rcc>
  <rcc rId="669" sId="1" numFmtId="4">
    <oc r="D40">
      <v>199.9</v>
    </oc>
    <nc r="D40">
      <v>201.8</v>
    </nc>
  </rcc>
  <rcc rId="670" sId="1" numFmtId="4">
    <oc r="D41">
      <v>1</v>
    </oc>
    <nc r="D41">
      <v>0.5</v>
    </nc>
  </rcc>
  <rcc rId="671" sId="1" numFmtId="4">
    <oc r="D47">
      <v>4</v>
    </oc>
    <nc r="D47">
      <v>11.5</v>
    </nc>
  </rcc>
  <rcc rId="672" sId="1" numFmtId="4">
    <oc r="D59">
      <v>2.2999999999999998</v>
    </oc>
    <nc r="D59">
      <v>1.9</v>
    </nc>
  </rcc>
  <rcc rId="673" sId="1" numFmtId="4">
    <oc r="D60">
      <v>23</v>
    </oc>
    <nc r="D60">
      <v>41</v>
    </nc>
  </rcc>
  <rcc rId="674" sId="1" numFmtId="4">
    <oc r="D65">
      <v>1.8</v>
    </oc>
    <nc r="D65">
      <v>1.6</v>
    </nc>
  </rcc>
  <rcc rId="675" sId="1" numFmtId="4">
    <oc r="D70">
      <v>207.5</v>
    </oc>
    <nc r="D70">
      <v>207.8</v>
    </nc>
  </rcc>
  <rcc rId="676" sId="1" numFmtId="4">
    <oc r="D76">
      <v>170.9</v>
    </oc>
    <nc r="D76">
      <v>171.1</v>
    </nc>
  </rcc>
  <rcc rId="677" sId="1" numFmtId="4">
    <oc r="D78">
      <v>1.4</v>
    </oc>
    <nc r="D78">
      <v>2.9</v>
    </nc>
  </rcc>
  <rcc rId="678" sId="1" numFmtId="4">
    <oc r="D82">
      <v>215.3</v>
    </oc>
    <nc r="D82">
      <v>216.9</v>
    </nc>
  </rcc>
  <rcc rId="679" sId="1" numFmtId="4">
    <oc r="D89">
      <v>17</v>
    </oc>
    <nc r="D89">
      <v>5.5</v>
    </nc>
  </rcc>
  <rcc rId="680" sId="1" numFmtId="4">
    <oc r="D94">
      <v>143.69999999999999</v>
    </oc>
    <nc r="D94">
      <v>125.7</v>
    </nc>
  </rcc>
  <rcc rId="681" sId="1" numFmtId="4">
    <oc r="D99">
      <v>293.8</v>
    </oc>
    <nc r="D99">
      <v>304.5</v>
    </nc>
  </rcc>
  <rcc rId="682" sId="1" numFmtId="4">
    <oc r="D120">
      <v>140</v>
    </oc>
    <nc r="D120">
      <v>165</v>
    </nc>
  </rcc>
  <rcc rId="683" sId="1" numFmtId="4">
    <oc r="D126">
      <v>0.1</v>
    </oc>
    <nc r="D126">
      <v>13.9</v>
    </nc>
  </rcc>
  <rcc rId="684" sId="1" numFmtId="4">
    <oc r="D146">
      <v>48.7</v>
    </oc>
    <nc r="D146">
      <v>86.4</v>
    </nc>
  </rcc>
  <rcc rId="685" sId="1" numFmtId="4">
    <oc r="D147">
      <v>8.3000000000000007</v>
    </oc>
    <nc r="D147">
      <v>7.6</v>
    </nc>
  </rcc>
  <rcc rId="686" sId="1" numFmtId="4">
    <oc r="D152">
      <v>18</v>
    </oc>
    <nc r="D152">
      <v>3</v>
    </nc>
  </rcc>
  <rcc rId="687" sId="1" numFmtId="4">
    <oc r="D153">
      <v>101.9</v>
    </oc>
    <nc r="D153">
      <v>17</v>
    </nc>
  </rcc>
  <rcc rId="688" sId="1" numFmtId="4">
    <oc r="D164">
      <v>37.200000000000003</v>
    </oc>
    <nc r="D164">
      <v>36.4</v>
    </nc>
  </rcc>
  <rrc rId="689" sId="1" ref="A165:XFD165" action="insertRow"/>
  <rcc rId="690" sId="1">
    <nc r="C165" t="inlineStr">
      <is>
        <t>Lietuvos Respublikos valstybės biudžeto dotacijos</t>
      </is>
    </nc>
  </rcc>
  <rcc rId="691" sId="1" numFmtId="4">
    <nc r="D165">
      <v>12</v>
    </nc>
  </rcc>
  <rcv guid="{917BE945-19D7-4B99-999B-F8FF73E2ADD5}" action="delete"/>
  <rcv guid="{917BE945-19D7-4B99-999B-F8FF73E2ADD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2" sId="1" numFmtId="4">
    <oc r="D170">
      <v>100</v>
    </oc>
    <nc r="D170">
      <v>118</v>
    </nc>
  </rcc>
  <rcc rId="693" sId="1" numFmtId="4">
    <oc r="D175">
      <v>142.69999999999999</v>
    </oc>
    <nc r="D175">
      <v>92</v>
    </nc>
  </rcc>
  <rcc rId="694" sId="1" numFmtId="4">
    <oc r="D191">
      <v>40</v>
    </oc>
    <nc r="D191">
      <v>39.799999999999997</v>
    </nc>
  </rcc>
  <rcc rId="695" sId="1" numFmtId="4">
    <nc r="D193">
      <v>6.8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" sId="1" numFmtId="4">
    <oc r="D197">
      <v>1483.9</v>
    </oc>
    <nc r="D197">
      <v>1489.2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1"/>
  <sheetViews>
    <sheetView tabSelected="1" topLeftCell="A137" zoomScaleNormal="100" workbookViewId="0">
      <selection activeCell="E197" sqref="E19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21</v>
      </c>
      <c r="C2" s="77"/>
      <c r="D2" s="77"/>
      <c r="E2" s="77"/>
      <c r="F2" s="77"/>
      <c r="G2" s="7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6">
        <v>1</v>
      </c>
      <c r="C4" s="27">
        <v>2</v>
      </c>
      <c r="D4" s="26">
        <v>5</v>
      </c>
      <c r="E4" s="26">
        <v>6</v>
      </c>
      <c r="F4" s="26">
        <v>7</v>
      </c>
      <c r="G4" s="26">
        <v>8</v>
      </c>
    </row>
    <row r="5" spans="2:7" ht="31.15" customHeight="1" x14ac:dyDescent="0.2">
      <c r="B5" s="11" t="s">
        <v>31</v>
      </c>
      <c r="C5" s="11" t="s">
        <v>81</v>
      </c>
      <c r="D5" s="12"/>
      <c r="E5" s="12"/>
      <c r="F5" s="12"/>
      <c r="G5" s="55"/>
    </row>
    <row r="6" spans="2:7" ht="27.75" customHeight="1" x14ac:dyDescent="0.2">
      <c r="B6" s="13" t="s">
        <v>32</v>
      </c>
      <c r="C6" s="14" t="s">
        <v>82</v>
      </c>
      <c r="D6" s="30"/>
      <c r="E6" s="30"/>
      <c r="F6" s="30"/>
      <c r="G6" s="56" t="s">
        <v>63</v>
      </c>
    </row>
    <row r="7" spans="2:7" ht="17.25" customHeight="1" x14ac:dyDescent="0.2">
      <c r="B7" s="32"/>
      <c r="C7" s="31" t="s">
        <v>3</v>
      </c>
      <c r="D7" s="33">
        <f>SUM(D9:D12)</f>
        <v>1628.9</v>
      </c>
      <c r="E7" s="33">
        <f>SUM(E9:E12)</f>
        <v>1704.2</v>
      </c>
      <c r="F7" s="33">
        <f>SUM(F9:F12)</f>
        <v>1722.1999999999998</v>
      </c>
      <c r="G7" s="57"/>
    </row>
    <row r="8" spans="2:7" ht="17.25" customHeight="1" x14ac:dyDescent="0.2">
      <c r="B8" s="35"/>
      <c r="C8" s="37" t="s">
        <v>4</v>
      </c>
      <c r="D8" s="38"/>
      <c r="E8" s="38"/>
      <c r="F8" s="38"/>
      <c r="G8" s="58"/>
    </row>
    <row r="9" spans="2:7" ht="27.75" customHeight="1" x14ac:dyDescent="0.2">
      <c r="B9" s="35"/>
      <c r="C9" s="15" t="s">
        <v>11</v>
      </c>
      <c r="D9" s="6">
        <v>1436.9</v>
      </c>
      <c r="E9" s="6">
        <v>1549.2</v>
      </c>
      <c r="F9" s="6">
        <v>1565.6</v>
      </c>
      <c r="G9" s="59"/>
    </row>
    <row r="10" spans="2:7" ht="17.25" customHeight="1" x14ac:dyDescent="0.2">
      <c r="B10" s="35"/>
      <c r="C10" s="15" t="s">
        <v>14</v>
      </c>
      <c r="D10" s="6">
        <v>46</v>
      </c>
      <c r="E10" s="6">
        <v>47.7</v>
      </c>
      <c r="F10" s="6">
        <v>48.2</v>
      </c>
      <c r="G10" s="59"/>
    </row>
    <row r="11" spans="2:7" ht="18.75" customHeight="1" x14ac:dyDescent="0.2">
      <c r="B11" s="35"/>
      <c r="C11" s="15" t="s">
        <v>18</v>
      </c>
      <c r="D11" s="6">
        <v>1</v>
      </c>
      <c r="E11" s="6">
        <v>1.1000000000000001</v>
      </c>
      <c r="F11" s="6">
        <v>1.1000000000000001</v>
      </c>
      <c r="G11" s="59"/>
    </row>
    <row r="12" spans="2:7" ht="16.5" customHeight="1" x14ac:dyDescent="0.2">
      <c r="B12" s="36"/>
      <c r="C12" s="15" t="s">
        <v>10</v>
      </c>
      <c r="D12" s="6">
        <v>145</v>
      </c>
      <c r="E12" s="6">
        <v>106.2</v>
      </c>
      <c r="F12" s="6">
        <v>107.3</v>
      </c>
      <c r="G12" s="59"/>
    </row>
    <row r="13" spans="2:7" ht="17.25" customHeight="1" x14ac:dyDescent="0.2">
      <c r="B13" s="13" t="s">
        <v>33</v>
      </c>
      <c r="C13" s="14" t="s">
        <v>83</v>
      </c>
      <c r="D13" s="30"/>
      <c r="E13" s="30"/>
      <c r="F13" s="30"/>
      <c r="G13" s="56" t="s">
        <v>64</v>
      </c>
    </row>
    <row r="14" spans="2:7" ht="17.25" customHeight="1" x14ac:dyDescent="0.2">
      <c r="B14" s="44"/>
      <c r="C14" s="31" t="s">
        <v>3</v>
      </c>
      <c r="D14" s="33">
        <f>SUM(D16:D18)</f>
        <v>100</v>
      </c>
      <c r="E14" s="33">
        <f t="shared" ref="E14" si="0">SUM(E16:E18)</f>
        <v>0.8</v>
      </c>
      <c r="F14" s="33">
        <f>SUM(F16:F18)</f>
        <v>0.8</v>
      </c>
      <c r="G14" s="57"/>
    </row>
    <row r="15" spans="2:7" ht="17.25" customHeight="1" x14ac:dyDescent="0.2">
      <c r="B15" s="46"/>
      <c r="C15" s="43" t="s">
        <v>4</v>
      </c>
      <c r="D15" s="38"/>
      <c r="E15" s="38"/>
      <c r="F15" s="38"/>
      <c r="G15" s="58"/>
    </row>
    <row r="16" spans="2:7" ht="27.75" customHeight="1" x14ac:dyDescent="0.2">
      <c r="B16" s="35"/>
      <c r="C16" s="41" t="s">
        <v>11</v>
      </c>
      <c r="D16" s="6">
        <v>67.599999999999994</v>
      </c>
      <c r="E16" s="6"/>
      <c r="F16" s="6"/>
      <c r="G16" s="59"/>
    </row>
    <row r="17" spans="2:10" ht="19.5" customHeight="1" x14ac:dyDescent="0.2">
      <c r="B17" s="83"/>
      <c r="C17" s="41" t="s">
        <v>18</v>
      </c>
      <c r="D17" s="6">
        <v>0.8</v>
      </c>
      <c r="E17" s="6">
        <v>0.8</v>
      </c>
      <c r="F17" s="6">
        <v>0.8</v>
      </c>
      <c r="G17" s="59"/>
      <c r="H17" s="34"/>
      <c r="J17" s="34"/>
    </row>
    <row r="18" spans="2:10" ht="16.5" customHeight="1" x14ac:dyDescent="0.2">
      <c r="B18" s="84"/>
      <c r="C18" s="41" t="s">
        <v>10</v>
      </c>
      <c r="D18" s="6">
        <v>31.6</v>
      </c>
      <c r="E18" s="6"/>
      <c r="F18" s="6"/>
      <c r="G18" s="59"/>
      <c r="H18" s="34"/>
    </row>
    <row r="19" spans="2:10" ht="27.75" customHeight="1" x14ac:dyDescent="0.2">
      <c r="B19" s="45" t="s">
        <v>34</v>
      </c>
      <c r="C19" s="14" t="s">
        <v>84</v>
      </c>
      <c r="D19" s="24"/>
      <c r="E19" s="24"/>
      <c r="F19" s="24"/>
      <c r="G19" s="56" t="s">
        <v>65</v>
      </c>
      <c r="H19" s="34"/>
    </row>
    <row r="20" spans="2:10" ht="17.25" customHeight="1" x14ac:dyDescent="0.2">
      <c r="B20" s="16"/>
      <c r="C20" s="17" t="s">
        <v>19</v>
      </c>
      <c r="D20" s="7">
        <f>SUM(D22:D24)</f>
        <v>222.1</v>
      </c>
      <c r="E20" s="7">
        <f>SUM(E22:E24)</f>
        <v>224.8</v>
      </c>
      <c r="F20" s="7">
        <f>SUM(F22:F24)</f>
        <v>227.20000000000002</v>
      </c>
      <c r="G20" s="60"/>
    </row>
    <row r="21" spans="2:10" ht="17.25" customHeight="1" x14ac:dyDescent="0.2">
      <c r="B21" s="78"/>
      <c r="C21" s="43" t="s">
        <v>4</v>
      </c>
      <c r="D21" s="6"/>
      <c r="E21" s="6"/>
      <c r="F21" s="6"/>
      <c r="G21" s="61"/>
    </row>
    <row r="22" spans="2:10" ht="27.75" customHeight="1" x14ac:dyDescent="0.2">
      <c r="B22" s="79"/>
      <c r="C22" s="41" t="s">
        <v>11</v>
      </c>
      <c r="D22" s="23">
        <v>210.5</v>
      </c>
      <c r="E22" s="23">
        <v>218</v>
      </c>
      <c r="F22" s="23">
        <v>220.3</v>
      </c>
      <c r="G22" s="62"/>
    </row>
    <row r="23" spans="2:10" ht="18.75" customHeight="1" x14ac:dyDescent="0.2">
      <c r="B23" s="79"/>
      <c r="C23" s="41" t="s">
        <v>18</v>
      </c>
      <c r="D23" s="23">
        <v>1</v>
      </c>
      <c r="E23" s="23">
        <v>1</v>
      </c>
      <c r="F23" s="23">
        <v>1</v>
      </c>
      <c r="G23" s="62"/>
    </row>
    <row r="24" spans="2:10" ht="16.149999999999999" customHeight="1" x14ac:dyDescent="0.2">
      <c r="B24" s="80"/>
      <c r="C24" s="41" t="s">
        <v>10</v>
      </c>
      <c r="D24" s="23">
        <v>10.6</v>
      </c>
      <c r="E24" s="23">
        <v>5.8</v>
      </c>
      <c r="F24" s="23">
        <v>5.9</v>
      </c>
      <c r="G24" s="62"/>
    </row>
    <row r="25" spans="2:10" ht="27.6" customHeight="1" x14ac:dyDescent="0.2">
      <c r="B25" s="45" t="s">
        <v>35</v>
      </c>
      <c r="C25" s="14" t="s">
        <v>85</v>
      </c>
      <c r="D25" s="24"/>
      <c r="E25" s="24"/>
      <c r="F25" s="24"/>
      <c r="G25" s="56" t="s">
        <v>65</v>
      </c>
    </row>
    <row r="26" spans="2:10" ht="16.149999999999999" customHeight="1" x14ac:dyDescent="0.2">
      <c r="B26" s="16"/>
      <c r="C26" s="17" t="s">
        <v>3</v>
      </c>
      <c r="D26" s="7">
        <f>SUM(D28:D30)</f>
        <v>288.8</v>
      </c>
      <c r="E26" s="7">
        <f>SUM(E28:E30)</f>
        <v>292.79999999999995</v>
      </c>
      <c r="F26" s="7">
        <f>SUM(F28:F30)</f>
        <v>295.89999999999998</v>
      </c>
      <c r="G26" s="60"/>
    </row>
    <row r="27" spans="2:10" ht="16.149999999999999" customHeight="1" x14ac:dyDescent="0.2">
      <c r="B27" s="78"/>
      <c r="C27" s="43" t="s">
        <v>4</v>
      </c>
      <c r="D27" s="6"/>
      <c r="E27" s="6"/>
      <c r="F27" s="6"/>
      <c r="G27" s="61"/>
    </row>
    <row r="28" spans="2:10" ht="16.149999999999999" customHeight="1" x14ac:dyDescent="0.2">
      <c r="B28" s="79"/>
      <c r="C28" s="41" t="s">
        <v>11</v>
      </c>
      <c r="D28" s="23">
        <v>277.2</v>
      </c>
      <c r="E28" s="23">
        <v>281.2</v>
      </c>
      <c r="F28" s="23">
        <v>284.2</v>
      </c>
      <c r="G28" s="62"/>
    </row>
    <row r="29" spans="2:10" ht="16.149999999999999" customHeight="1" x14ac:dyDescent="0.2">
      <c r="B29" s="79"/>
      <c r="C29" s="41" t="s">
        <v>18</v>
      </c>
      <c r="D29" s="23">
        <v>3.5</v>
      </c>
      <c r="E29" s="23">
        <v>4.7</v>
      </c>
      <c r="F29" s="23">
        <v>4.7</v>
      </c>
      <c r="G29" s="62"/>
    </row>
    <row r="30" spans="2:10" ht="16.149999999999999" customHeight="1" x14ac:dyDescent="0.2">
      <c r="B30" s="80"/>
      <c r="C30" s="41" t="s">
        <v>10</v>
      </c>
      <c r="D30" s="23">
        <v>8.1</v>
      </c>
      <c r="E30" s="23">
        <v>6.9</v>
      </c>
      <c r="F30" s="23">
        <v>7</v>
      </c>
      <c r="G30" s="62"/>
    </row>
    <row r="31" spans="2:10" ht="26.45" customHeight="1" x14ac:dyDescent="0.2">
      <c r="B31" s="45" t="s">
        <v>36</v>
      </c>
      <c r="C31" s="14" t="s">
        <v>86</v>
      </c>
      <c r="D31" s="24"/>
      <c r="E31" s="24"/>
      <c r="F31" s="24"/>
      <c r="G31" s="56" t="s">
        <v>65</v>
      </c>
    </row>
    <row r="32" spans="2:10" ht="16.149999999999999" customHeight="1" x14ac:dyDescent="0.2">
      <c r="B32" s="16"/>
      <c r="C32" s="17" t="s">
        <v>3</v>
      </c>
      <c r="D32" s="7">
        <f>SUM(D34:D36)</f>
        <v>359</v>
      </c>
      <c r="E32" s="7">
        <f>SUM(E34:E36)</f>
        <v>366.1</v>
      </c>
      <c r="F32" s="7">
        <f>SUM(F34:F36)</f>
        <v>370.09999999999997</v>
      </c>
      <c r="G32" s="60"/>
    </row>
    <row r="33" spans="2:7" ht="16.149999999999999" customHeight="1" x14ac:dyDescent="0.2">
      <c r="B33" s="78"/>
      <c r="C33" s="43" t="s">
        <v>4</v>
      </c>
      <c r="D33" s="6"/>
      <c r="E33" s="6"/>
      <c r="F33" s="6"/>
      <c r="G33" s="61"/>
    </row>
    <row r="34" spans="2:7" ht="31.9" customHeight="1" x14ac:dyDescent="0.2">
      <c r="B34" s="79"/>
      <c r="C34" s="41" t="s">
        <v>11</v>
      </c>
      <c r="D34" s="23">
        <v>325.89999999999998</v>
      </c>
      <c r="E34" s="23">
        <v>335.8</v>
      </c>
      <c r="F34" s="23">
        <v>339.4</v>
      </c>
      <c r="G34" s="62"/>
    </row>
    <row r="35" spans="2:7" ht="16.149999999999999" customHeight="1" x14ac:dyDescent="0.2">
      <c r="B35" s="79"/>
      <c r="C35" s="41" t="s">
        <v>18</v>
      </c>
      <c r="D35" s="23">
        <v>6</v>
      </c>
      <c r="E35" s="23">
        <v>6.2</v>
      </c>
      <c r="F35" s="23">
        <v>6.3</v>
      </c>
      <c r="G35" s="62"/>
    </row>
    <row r="36" spans="2:7" ht="16.149999999999999" customHeight="1" x14ac:dyDescent="0.2">
      <c r="B36" s="80"/>
      <c r="C36" s="41" t="s">
        <v>10</v>
      </c>
      <c r="D36" s="23">
        <v>27.1</v>
      </c>
      <c r="E36" s="23">
        <v>24.1</v>
      </c>
      <c r="F36" s="23">
        <v>24.4</v>
      </c>
      <c r="G36" s="62"/>
    </row>
    <row r="37" spans="2:7" ht="30" customHeight="1" x14ac:dyDescent="0.2">
      <c r="B37" s="45" t="s">
        <v>37</v>
      </c>
      <c r="C37" s="14" t="s">
        <v>87</v>
      </c>
      <c r="D37" s="24"/>
      <c r="E37" s="24"/>
      <c r="F37" s="24"/>
      <c r="G37" s="56" t="s">
        <v>65</v>
      </c>
    </row>
    <row r="38" spans="2:7" ht="16.149999999999999" customHeight="1" x14ac:dyDescent="0.2">
      <c r="B38" s="16"/>
      <c r="C38" s="17" t="s">
        <v>3</v>
      </c>
      <c r="D38" s="7">
        <f>SUM(D40:D42)</f>
        <v>204.9</v>
      </c>
      <c r="E38" s="7">
        <f>SUM(E40:E42)</f>
        <v>210.1</v>
      </c>
      <c r="F38" s="7">
        <f>SUM(F40:F42)</f>
        <v>212.3</v>
      </c>
      <c r="G38" s="60"/>
    </row>
    <row r="39" spans="2:7" ht="16.149999999999999" customHeight="1" x14ac:dyDescent="0.2">
      <c r="B39" s="78"/>
      <c r="C39" s="43" t="s">
        <v>4</v>
      </c>
      <c r="D39" s="6"/>
      <c r="E39" s="6"/>
      <c r="F39" s="6"/>
      <c r="G39" s="61"/>
    </row>
    <row r="40" spans="2:7" ht="26.45" customHeight="1" x14ac:dyDescent="0.2">
      <c r="B40" s="79"/>
      <c r="C40" s="41" t="s">
        <v>11</v>
      </c>
      <c r="D40" s="23">
        <v>201.8</v>
      </c>
      <c r="E40" s="23">
        <v>207.6</v>
      </c>
      <c r="F40" s="23">
        <v>209.8</v>
      </c>
      <c r="G40" s="62"/>
    </row>
    <row r="41" spans="2:7" ht="16.149999999999999" customHeight="1" x14ac:dyDescent="0.2">
      <c r="B41" s="79"/>
      <c r="C41" s="41" t="s">
        <v>18</v>
      </c>
      <c r="D41" s="23">
        <v>0.5</v>
      </c>
      <c r="E41" s="23">
        <v>1</v>
      </c>
      <c r="F41" s="23">
        <v>1</v>
      </c>
      <c r="G41" s="62"/>
    </row>
    <row r="42" spans="2:7" ht="16.149999999999999" customHeight="1" x14ac:dyDescent="0.2">
      <c r="B42" s="80"/>
      <c r="C42" s="41" t="s">
        <v>10</v>
      </c>
      <c r="D42" s="23">
        <v>2.6</v>
      </c>
      <c r="E42" s="23">
        <v>1.5</v>
      </c>
      <c r="F42" s="23">
        <v>1.5</v>
      </c>
      <c r="G42" s="62"/>
    </row>
    <row r="43" spans="2:7" ht="30.75" customHeight="1" x14ac:dyDescent="0.2">
      <c r="B43" s="45" t="s">
        <v>38</v>
      </c>
      <c r="C43" s="14" t="s">
        <v>88</v>
      </c>
      <c r="D43" s="24"/>
      <c r="E43" s="24"/>
      <c r="F43" s="24"/>
      <c r="G43" s="56" t="s">
        <v>65</v>
      </c>
    </row>
    <row r="44" spans="2:7" ht="16.149999999999999" customHeight="1" x14ac:dyDescent="0.2">
      <c r="B44" s="16"/>
      <c r="C44" s="17" t="s">
        <v>3</v>
      </c>
      <c r="D44" s="7">
        <f>SUM(D46:D48)</f>
        <v>272.40000000000003</v>
      </c>
      <c r="E44" s="7">
        <f>SUM(E46:E48)</f>
        <v>270.2</v>
      </c>
      <c r="F44" s="7">
        <f>SUM(F46:F48)</f>
        <v>273</v>
      </c>
      <c r="G44" s="60"/>
    </row>
    <row r="45" spans="2:7" ht="16.149999999999999" customHeight="1" x14ac:dyDescent="0.2">
      <c r="B45" s="78"/>
      <c r="C45" s="43" t="s">
        <v>4</v>
      </c>
      <c r="D45" s="6"/>
      <c r="E45" s="6"/>
      <c r="F45" s="6"/>
      <c r="G45" s="61"/>
    </row>
    <row r="46" spans="2:7" ht="16.149999999999999" customHeight="1" x14ac:dyDescent="0.2">
      <c r="B46" s="79"/>
      <c r="C46" s="41" t="s">
        <v>11</v>
      </c>
      <c r="D46" s="23">
        <v>246.6</v>
      </c>
      <c r="E46" s="23">
        <v>255.2</v>
      </c>
      <c r="F46" s="23">
        <v>257.89999999999998</v>
      </c>
      <c r="G46" s="62"/>
    </row>
    <row r="47" spans="2:7" ht="16.149999999999999" customHeight="1" x14ac:dyDescent="0.2">
      <c r="B47" s="79"/>
      <c r="C47" s="41" t="s">
        <v>18</v>
      </c>
      <c r="D47" s="23">
        <v>11.5</v>
      </c>
      <c r="E47" s="23">
        <v>4.0999999999999996</v>
      </c>
      <c r="F47" s="23">
        <v>4.0999999999999996</v>
      </c>
      <c r="G47" s="62"/>
    </row>
    <row r="48" spans="2:7" ht="16.149999999999999" customHeight="1" x14ac:dyDescent="0.2">
      <c r="B48" s="80"/>
      <c r="C48" s="41" t="s">
        <v>10</v>
      </c>
      <c r="D48" s="23">
        <v>14.3</v>
      </c>
      <c r="E48" s="23">
        <v>10.9</v>
      </c>
      <c r="F48" s="23">
        <v>11</v>
      </c>
      <c r="G48" s="62"/>
    </row>
    <row r="49" spans="2:7" ht="31.15" customHeight="1" x14ac:dyDescent="0.2">
      <c r="B49" s="45" t="s">
        <v>39</v>
      </c>
      <c r="C49" s="14" t="s">
        <v>89</v>
      </c>
      <c r="D49" s="24"/>
      <c r="E49" s="24"/>
      <c r="F49" s="24"/>
      <c r="G49" s="56" t="s">
        <v>65</v>
      </c>
    </row>
    <row r="50" spans="2:7" ht="16.149999999999999" customHeight="1" x14ac:dyDescent="0.2">
      <c r="B50" s="16"/>
      <c r="C50" s="17" t="s">
        <v>3</v>
      </c>
      <c r="D50" s="7">
        <f>SUM(D52:D54)</f>
        <v>399.4</v>
      </c>
      <c r="E50" s="7">
        <f>SUM(E52:E54)</f>
        <v>414.3</v>
      </c>
      <c r="F50" s="7">
        <f>SUM(F52:F54)</f>
        <v>418.7</v>
      </c>
      <c r="G50" s="60"/>
    </row>
    <row r="51" spans="2:7" ht="16.149999999999999" customHeight="1" x14ac:dyDescent="0.2">
      <c r="B51" s="78"/>
      <c r="C51" s="43" t="s">
        <v>4</v>
      </c>
      <c r="D51" s="6"/>
      <c r="E51" s="6"/>
      <c r="F51" s="6"/>
      <c r="G51" s="61"/>
    </row>
    <row r="52" spans="2:7" ht="16.149999999999999" customHeight="1" x14ac:dyDescent="0.2">
      <c r="B52" s="79"/>
      <c r="C52" s="41" t="s">
        <v>11</v>
      </c>
      <c r="D52" s="23">
        <v>192.7</v>
      </c>
      <c r="E52" s="23">
        <v>204.9</v>
      </c>
      <c r="F52" s="23">
        <v>207.1</v>
      </c>
      <c r="G52" s="62"/>
    </row>
    <row r="53" spans="2:7" ht="16.149999999999999" customHeight="1" x14ac:dyDescent="0.2">
      <c r="B53" s="79"/>
      <c r="C53" s="41" t="s">
        <v>18</v>
      </c>
      <c r="D53" s="23">
        <v>0.5</v>
      </c>
      <c r="E53" s="23">
        <v>0.5</v>
      </c>
      <c r="F53" s="23">
        <v>0.5</v>
      </c>
      <c r="G53" s="62"/>
    </row>
    <row r="54" spans="2:7" ht="16.149999999999999" customHeight="1" x14ac:dyDescent="0.2">
      <c r="B54" s="80"/>
      <c r="C54" s="41" t="s">
        <v>10</v>
      </c>
      <c r="D54" s="23">
        <v>206.2</v>
      </c>
      <c r="E54" s="23">
        <v>208.9</v>
      </c>
      <c r="F54" s="23">
        <v>211.1</v>
      </c>
      <c r="G54" s="62"/>
    </row>
    <row r="55" spans="2:7" ht="32.450000000000003" customHeight="1" x14ac:dyDescent="0.2">
      <c r="B55" s="45" t="s">
        <v>40</v>
      </c>
      <c r="C55" s="14" t="s">
        <v>90</v>
      </c>
      <c r="D55" s="24"/>
      <c r="E55" s="24"/>
      <c r="F55" s="24"/>
      <c r="G55" s="56" t="s">
        <v>65</v>
      </c>
    </row>
    <row r="56" spans="2:7" ht="16.149999999999999" customHeight="1" x14ac:dyDescent="0.2">
      <c r="B56" s="16"/>
      <c r="C56" s="17" t="s">
        <v>3</v>
      </c>
      <c r="D56" s="7">
        <f>SUM(D58:D60)</f>
        <v>262.70000000000005</v>
      </c>
      <c r="E56" s="7">
        <f t="shared" ref="E56" si="1">SUM(E58:E60)</f>
        <v>262.5</v>
      </c>
      <c r="F56" s="7">
        <f>SUM(F58:F60)</f>
        <v>265.2</v>
      </c>
      <c r="G56" s="60"/>
    </row>
    <row r="57" spans="2:7" ht="16.149999999999999" customHeight="1" x14ac:dyDescent="0.2">
      <c r="B57" s="78"/>
      <c r="C57" s="43" t="s">
        <v>4</v>
      </c>
      <c r="D57" s="6"/>
      <c r="E57" s="6"/>
      <c r="F57" s="6"/>
      <c r="G57" s="61"/>
    </row>
    <row r="58" spans="2:7" ht="16.149999999999999" customHeight="1" x14ac:dyDescent="0.2">
      <c r="B58" s="79"/>
      <c r="C58" s="41" t="s">
        <v>11</v>
      </c>
      <c r="D58" s="23">
        <v>219.8</v>
      </c>
      <c r="E58" s="23">
        <v>238.1</v>
      </c>
      <c r="F58" s="23">
        <v>240.6</v>
      </c>
      <c r="G58" s="62"/>
    </row>
    <row r="59" spans="2:7" ht="16.149999999999999" customHeight="1" x14ac:dyDescent="0.2">
      <c r="B59" s="79"/>
      <c r="C59" s="41" t="s">
        <v>18</v>
      </c>
      <c r="D59" s="23">
        <v>1.9</v>
      </c>
      <c r="E59" s="23">
        <v>2.4</v>
      </c>
      <c r="F59" s="23">
        <v>2.4</v>
      </c>
      <c r="G59" s="62"/>
    </row>
    <row r="60" spans="2:7" ht="16.149999999999999" customHeight="1" x14ac:dyDescent="0.2">
      <c r="B60" s="80"/>
      <c r="C60" s="41" t="s">
        <v>10</v>
      </c>
      <c r="D60" s="23">
        <v>41</v>
      </c>
      <c r="E60" s="23">
        <v>22</v>
      </c>
      <c r="F60" s="23">
        <v>22.2</v>
      </c>
      <c r="G60" s="62"/>
    </row>
    <row r="61" spans="2:7" ht="18.600000000000001" customHeight="1" x14ac:dyDescent="0.2">
      <c r="B61" s="45" t="s">
        <v>41</v>
      </c>
      <c r="C61" s="14" t="s">
        <v>91</v>
      </c>
      <c r="D61" s="24"/>
      <c r="E61" s="24"/>
      <c r="F61" s="24"/>
      <c r="G61" s="56" t="s">
        <v>65</v>
      </c>
    </row>
    <row r="62" spans="2:7" ht="16.149999999999999" customHeight="1" x14ac:dyDescent="0.2">
      <c r="B62" s="16"/>
      <c r="C62" s="17" t="s">
        <v>3</v>
      </c>
      <c r="D62" s="7">
        <f>SUM(D64:D66)</f>
        <v>226.6</v>
      </c>
      <c r="E62" s="7">
        <f t="shared" ref="E62" si="2">SUM(E64:E66)</f>
        <v>210.8</v>
      </c>
      <c r="F62" s="7">
        <f>SUM(F64:F66)</f>
        <v>213</v>
      </c>
      <c r="G62" s="60"/>
    </row>
    <row r="63" spans="2:7" ht="16.149999999999999" customHeight="1" x14ac:dyDescent="0.2">
      <c r="B63" s="78"/>
      <c r="C63" s="43" t="s">
        <v>4</v>
      </c>
      <c r="D63" s="6"/>
      <c r="E63" s="6"/>
      <c r="F63" s="6"/>
      <c r="G63" s="61"/>
    </row>
    <row r="64" spans="2:7" ht="16.149999999999999" customHeight="1" x14ac:dyDescent="0.2">
      <c r="B64" s="79"/>
      <c r="C64" s="41" t="s">
        <v>11</v>
      </c>
      <c r="D64" s="23">
        <v>207.3</v>
      </c>
      <c r="E64" s="23">
        <v>207.9</v>
      </c>
      <c r="F64" s="23">
        <v>210.1</v>
      </c>
      <c r="G64" s="62"/>
    </row>
    <row r="65" spans="2:7" ht="16.149999999999999" customHeight="1" x14ac:dyDescent="0.2">
      <c r="B65" s="79"/>
      <c r="C65" s="41" t="s">
        <v>18</v>
      </c>
      <c r="D65" s="23">
        <v>1.6</v>
      </c>
      <c r="E65" s="23">
        <v>1.9</v>
      </c>
      <c r="F65" s="23">
        <v>1.9</v>
      </c>
      <c r="G65" s="62"/>
    </row>
    <row r="66" spans="2:7" ht="16.149999999999999" customHeight="1" x14ac:dyDescent="0.2">
      <c r="B66" s="80"/>
      <c r="C66" s="41" t="s">
        <v>10</v>
      </c>
      <c r="D66" s="23">
        <v>17.7</v>
      </c>
      <c r="E66" s="23">
        <v>1</v>
      </c>
      <c r="F66" s="23">
        <v>1</v>
      </c>
      <c r="G66" s="62"/>
    </row>
    <row r="67" spans="2:7" ht="20.45" customHeight="1" x14ac:dyDescent="0.2">
      <c r="B67" s="45" t="s">
        <v>42</v>
      </c>
      <c r="C67" s="14" t="s">
        <v>92</v>
      </c>
      <c r="D67" s="24"/>
      <c r="E67" s="24"/>
      <c r="F67" s="24"/>
      <c r="G67" s="56" t="s">
        <v>65</v>
      </c>
    </row>
    <row r="68" spans="2:7" ht="16.149999999999999" customHeight="1" x14ac:dyDescent="0.2">
      <c r="B68" s="16"/>
      <c r="C68" s="17" t="s">
        <v>3</v>
      </c>
      <c r="D68" s="7">
        <f>SUM(D70:D72)</f>
        <v>219.60000000000002</v>
      </c>
      <c r="E68" s="7">
        <f t="shared" ref="E68" si="3">SUM(E70:E72)</f>
        <v>224.9</v>
      </c>
      <c r="F68" s="7">
        <f>SUM(F70:F72)</f>
        <v>227.2</v>
      </c>
      <c r="G68" s="60"/>
    </row>
    <row r="69" spans="2:7" ht="16.149999999999999" customHeight="1" x14ac:dyDescent="0.2">
      <c r="B69" s="78"/>
      <c r="C69" s="43" t="s">
        <v>4</v>
      </c>
      <c r="D69" s="6"/>
      <c r="E69" s="6"/>
      <c r="F69" s="6"/>
      <c r="G69" s="61"/>
    </row>
    <row r="70" spans="2:7" ht="16.149999999999999" customHeight="1" x14ac:dyDescent="0.2">
      <c r="B70" s="79"/>
      <c r="C70" s="41" t="s">
        <v>11</v>
      </c>
      <c r="D70" s="23">
        <v>207.8</v>
      </c>
      <c r="E70" s="23">
        <v>218.4</v>
      </c>
      <c r="F70" s="23">
        <v>220.7</v>
      </c>
      <c r="G70" s="62"/>
    </row>
    <row r="71" spans="2:7" ht="16.149999999999999" customHeight="1" x14ac:dyDescent="0.2">
      <c r="B71" s="79"/>
      <c r="C71" s="41" t="s">
        <v>18</v>
      </c>
      <c r="D71" s="23">
        <v>3.8</v>
      </c>
      <c r="E71" s="23">
        <v>3.9</v>
      </c>
      <c r="F71" s="23">
        <v>3.9</v>
      </c>
      <c r="G71" s="62"/>
    </row>
    <row r="72" spans="2:7" ht="16.149999999999999" customHeight="1" x14ac:dyDescent="0.2">
      <c r="B72" s="80"/>
      <c r="C72" s="41" t="s">
        <v>10</v>
      </c>
      <c r="D72" s="23">
        <v>8</v>
      </c>
      <c r="E72" s="23">
        <v>2.6</v>
      </c>
      <c r="F72" s="23">
        <v>2.6</v>
      </c>
      <c r="G72" s="62"/>
    </row>
    <row r="73" spans="2:7" ht="29.25" customHeight="1" x14ac:dyDescent="0.2">
      <c r="B73" s="45" t="s">
        <v>43</v>
      </c>
      <c r="C73" s="14" t="s">
        <v>93</v>
      </c>
      <c r="D73" s="24"/>
      <c r="E73" s="24"/>
      <c r="F73" s="24"/>
      <c r="G73" s="56" t="s">
        <v>65</v>
      </c>
    </row>
    <row r="74" spans="2:7" ht="16.149999999999999" customHeight="1" x14ac:dyDescent="0.2">
      <c r="B74" s="16"/>
      <c r="C74" s="17" t="s">
        <v>3</v>
      </c>
      <c r="D74" s="7">
        <f>SUM(D76:D78)</f>
        <v>175</v>
      </c>
      <c r="E74" s="7">
        <f>SUM(E76:E78)</f>
        <v>179.70000000000002</v>
      </c>
      <c r="F74" s="7">
        <f>SUM(F76:F78)</f>
        <v>181.6</v>
      </c>
      <c r="G74" s="60"/>
    </row>
    <row r="75" spans="2:7" ht="16.149999999999999" customHeight="1" x14ac:dyDescent="0.2">
      <c r="B75" s="78"/>
      <c r="C75" s="43" t="s">
        <v>4</v>
      </c>
      <c r="D75" s="6"/>
      <c r="E75" s="6"/>
      <c r="F75" s="6"/>
      <c r="G75" s="61"/>
    </row>
    <row r="76" spans="2:7" ht="16.149999999999999" customHeight="1" x14ac:dyDescent="0.2">
      <c r="B76" s="79"/>
      <c r="C76" s="41" t="s">
        <v>11</v>
      </c>
      <c r="D76" s="23">
        <v>171.1</v>
      </c>
      <c r="E76" s="23">
        <v>177.8</v>
      </c>
      <c r="F76" s="23">
        <v>179.7</v>
      </c>
      <c r="G76" s="62"/>
    </row>
    <row r="77" spans="2:7" ht="16.149999999999999" customHeight="1" x14ac:dyDescent="0.2">
      <c r="B77" s="79"/>
      <c r="C77" s="41" t="s">
        <v>18</v>
      </c>
      <c r="D77" s="23">
        <v>1</v>
      </c>
      <c r="E77" s="23">
        <v>1</v>
      </c>
      <c r="F77" s="23">
        <v>1</v>
      </c>
      <c r="G77" s="62"/>
    </row>
    <row r="78" spans="2:7" ht="16.149999999999999" customHeight="1" x14ac:dyDescent="0.2">
      <c r="B78" s="80"/>
      <c r="C78" s="41" t="s">
        <v>10</v>
      </c>
      <c r="D78" s="23">
        <v>2.9</v>
      </c>
      <c r="E78" s="23">
        <v>0.9</v>
      </c>
      <c r="F78" s="23">
        <v>0.9</v>
      </c>
      <c r="G78" s="62"/>
    </row>
    <row r="79" spans="2:7" ht="30" customHeight="1" x14ac:dyDescent="0.2">
      <c r="B79" s="45" t="s">
        <v>44</v>
      </c>
      <c r="C79" s="14" t="s">
        <v>94</v>
      </c>
      <c r="D79" s="24"/>
      <c r="E79" s="24"/>
      <c r="F79" s="24"/>
      <c r="G79" s="56" t="s">
        <v>65</v>
      </c>
    </row>
    <row r="80" spans="2:7" ht="16.149999999999999" customHeight="1" x14ac:dyDescent="0.2">
      <c r="B80" s="16"/>
      <c r="C80" s="17" t="s">
        <v>3</v>
      </c>
      <c r="D80" s="7">
        <f>SUM(D82:D84)</f>
        <v>223</v>
      </c>
      <c r="E80" s="7">
        <f t="shared" ref="E80" si="4">SUM(E82:E84)</f>
        <v>228</v>
      </c>
      <c r="F80" s="7">
        <f>SUM(F82:F84)</f>
        <v>230.4</v>
      </c>
      <c r="G80" s="60"/>
    </row>
    <row r="81" spans="2:7" ht="16.149999999999999" customHeight="1" x14ac:dyDescent="0.2">
      <c r="B81" s="78"/>
      <c r="C81" s="43" t="s">
        <v>4</v>
      </c>
      <c r="D81" s="6"/>
      <c r="E81" s="6"/>
      <c r="F81" s="6"/>
      <c r="G81" s="61"/>
    </row>
    <row r="82" spans="2:7" ht="16.149999999999999" customHeight="1" x14ac:dyDescent="0.2">
      <c r="B82" s="79"/>
      <c r="C82" s="41" t="s">
        <v>11</v>
      </c>
      <c r="D82" s="23">
        <v>216.9</v>
      </c>
      <c r="E82" s="23">
        <v>224.9</v>
      </c>
      <c r="F82" s="23">
        <v>227.3</v>
      </c>
      <c r="G82" s="62"/>
    </row>
    <row r="83" spans="2:7" ht="16.149999999999999" customHeight="1" x14ac:dyDescent="0.2">
      <c r="B83" s="79"/>
      <c r="C83" s="41" t="s">
        <v>18</v>
      </c>
      <c r="D83" s="23">
        <v>2</v>
      </c>
      <c r="E83" s="23">
        <v>2.1</v>
      </c>
      <c r="F83" s="23">
        <v>2.1</v>
      </c>
      <c r="G83" s="62"/>
    </row>
    <row r="84" spans="2:7" ht="16.149999999999999" customHeight="1" x14ac:dyDescent="0.2">
      <c r="B84" s="80"/>
      <c r="C84" s="41" t="s">
        <v>10</v>
      </c>
      <c r="D84" s="23">
        <v>4.0999999999999996</v>
      </c>
      <c r="E84" s="23">
        <v>1</v>
      </c>
      <c r="F84" s="23">
        <v>1</v>
      </c>
      <c r="G84" s="62"/>
    </row>
    <row r="85" spans="2:7" ht="35.25" customHeight="1" x14ac:dyDescent="0.2">
      <c r="B85" s="45" t="s">
        <v>45</v>
      </c>
      <c r="C85" s="14" t="s">
        <v>95</v>
      </c>
      <c r="D85" s="24"/>
      <c r="E85" s="24"/>
      <c r="F85" s="24"/>
      <c r="G85" s="56" t="s">
        <v>65</v>
      </c>
    </row>
    <row r="86" spans="2:7" ht="16.149999999999999" customHeight="1" x14ac:dyDescent="0.2">
      <c r="B86" s="16"/>
      <c r="C86" s="17" t="s">
        <v>3</v>
      </c>
      <c r="D86" s="7">
        <f>SUM(D88:D90)</f>
        <v>207.8</v>
      </c>
      <c r="E86" s="7">
        <f t="shared" ref="E86" si="5">SUM(E88:E90)</f>
        <v>219.7</v>
      </c>
      <c r="F86" s="7">
        <f>SUM(F88:F90)</f>
        <v>222.1</v>
      </c>
      <c r="G86" s="60"/>
    </row>
    <row r="87" spans="2:7" ht="16.149999999999999" customHeight="1" x14ac:dyDescent="0.2">
      <c r="B87" s="78"/>
      <c r="C87" s="43" t="s">
        <v>4</v>
      </c>
      <c r="D87" s="6"/>
      <c r="E87" s="6"/>
      <c r="F87" s="6"/>
      <c r="G87" s="61"/>
    </row>
    <row r="88" spans="2:7" ht="16.149999999999999" customHeight="1" x14ac:dyDescent="0.2">
      <c r="B88" s="79"/>
      <c r="C88" s="41" t="s">
        <v>11</v>
      </c>
      <c r="D88" s="23">
        <v>193</v>
      </c>
      <c r="E88" s="23">
        <v>194.5</v>
      </c>
      <c r="F88" s="23">
        <v>196.6</v>
      </c>
      <c r="G88" s="62"/>
    </row>
    <row r="89" spans="2:7" ht="16.149999999999999" customHeight="1" x14ac:dyDescent="0.2">
      <c r="B89" s="79"/>
      <c r="C89" s="41" t="s">
        <v>18</v>
      </c>
      <c r="D89" s="23">
        <v>5.5</v>
      </c>
      <c r="E89" s="23">
        <v>17.600000000000001</v>
      </c>
      <c r="F89" s="23">
        <v>17.8</v>
      </c>
      <c r="G89" s="62"/>
    </row>
    <row r="90" spans="2:7" ht="16.149999999999999" customHeight="1" x14ac:dyDescent="0.2">
      <c r="B90" s="80"/>
      <c r="C90" s="41" t="s">
        <v>10</v>
      </c>
      <c r="D90" s="23">
        <v>9.3000000000000007</v>
      </c>
      <c r="E90" s="23">
        <v>7.6</v>
      </c>
      <c r="F90" s="23">
        <v>7.7</v>
      </c>
      <c r="G90" s="62"/>
    </row>
    <row r="91" spans="2:7" ht="30" customHeight="1" x14ac:dyDescent="0.2">
      <c r="B91" s="45" t="s">
        <v>46</v>
      </c>
      <c r="C91" s="14" t="s">
        <v>119</v>
      </c>
      <c r="D91" s="24"/>
      <c r="E91" s="24"/>
      <c r="F91" s="24"/>
      <c r="G91" s="56" t="s">
        <v>64</v>
      </c>
    </row>
    <row r="92" spans="2:7" ht="16.149999999999999" customHeight="1" x14ac:dyDescent="0.2">
      <c r="B92" s="16"/>
      <c r="C92" s="17" t="s">
        <v>3</v>
      </c>
      <c r="D92" s="7">
        <f>SUM(D94:D95)</f>
        <v>125.7</v>
      </c>
      <c r="E92" s="7">
        <f t="shared" ref="E92" si="6">SUM(E94:E95)</f>
        <v>253</v>
      </c>
      <c r="F92" s="7">
        <f>SUM(F94:F95)</f>
        <v>255.7</v>
      </c>
      <c r="G92" s="60"/>
    </row>
    <row r="93" spans="2:7" ht="16.149999999999999" customHeight="1" x14ac:dyDescent="0.2">
      <c r="B93" s="78"/>
      <c r="C93" s="43" t="s">
        <v>4</v>
      </c>
      <c r="D93" s="6"/>
      <c r="E93" s="6"/>
      <c r="F93" s="6"/>
      <c r="G93" s="61"/>
    </row>
    <row r="94" spans="2:7" ht="16.149999999999999" customHeight="1" x14ac:dyDescent="0.2">
      <c r="B94" s="79"/>
      <c r="C94" s="41" t="s">
        <v>11</v>
      </c>
      <c r="D94" s="22">
        <v>125.7</v>
      </c>
      <c r="E94" s="23">
        <v>253</v>
      </c>
      <c r="F94" s="23">
        <v>255.7</v>
      </c>
      <c r="G94" s="62"/>
    </row>
    <row r="95" spans="2:7" ht="16.149999999999999" customHeight="1" x14ac:dyDescent="0.2">
      <c r="B95" s="80"/>
      <c r="C95" s="41" t="s">
        <v>10</v>
      </c>
      <c r="D95" s="23"/>
      <c r="E95" s="23"/>
      <c r="F95" s="23"/>
      <c r="G95" s="62"/>
    </row>
    <row r="96" spans="2:7" ht="22.5" customHeight="1" x14ac:dyDescent="0.2">
      <c r="B96" s="45" t="s">
        <v>47</v>
      </c>
      <c r="C96" s="14" t="s">
        <v>96</v>
      </c>
      <c r="D96" s="24"/>
      <c r="E96" s="24"/>
      <c r="F96" s="24"/>
      <c r="G96" s="56" t="s">
        <v>66</v>
      </c>
    </row>
    <row r="97" spans="2:9" ht="16.149999999999999" customHeight="1" x14ac:dyDescent="0.2">
      <c r="B97" s="16"/>
      <c r="C97" s="17" t="s">
        <v>3</v>
      </c>
      <c r="D97" s="7">
        <f>SUM(D99:D100)</f>
        <v>304.5</v>
      </c>
      <c r="E97" s="7">
        <f t="shared" ref="E97:F97" si="7">SUM(E99:E100)</f>
        <v>203.8</v>
      </c>
      <c r="F97" s="7">
        <f t="shared" si="7"/>
        <v>206</v>
      </c>
      <c r="G97" s="60"/>
    </row>
    <row r="98" spans="2:9" ht="16.149999999999999" customHeight="1" x14ac:dyDescent="0.2">
      <c r="B98" s="78"/>
      <c r="C98" s="43" t="s">
        <v>4</v>
      </c>
      <c r="D98" s="6"/>
      <c r="E98" s="6"/>
      <c r="F98" s="6"/>
      <c r="G98" s="61"/>
    </row>
    <row r="99" spans="2:9" ht="16.149999999999999" customHeight="1" x14ac:dyDescent="0.2">
      <c r="B99" s="79"/>
      <c r="C99" s="41" t="s">
        <v>11</v>
      </c>
      <c r="D99" s="22">
        <v>304.5</v>
      </c>
      <c r="E99" s="23">
        <v>203.8</v>
      </c>
      <c r="F99" s="23">
        <v>206</v>
      </c>
      <c r="G99" s="62"/>
    </row>
    <row r="100" spans="2:9" ht="16.149999999999999" customHeight="1" x14ac:dyDescent="0.2">
      <c r="B100" s="80"/>
      <c r="C100" s="41" t="s">
        <v>10</v>
      </c>
      <c r="D100" s="23"/>
      <c r="E100" s="23"/>
      <c r="F100" s="23"/>
      <c r="G100" s="62"/>
    </row>
    <row r="101" spans="2:9" ht="39" customHeight="1" x14ac:dyDescent="0.2">
      <c r="B101" s="11" t="s">
        <v>48</v>
      </c>
      <c r="C101" s="11" t="s">
        <v>98</v>
      </c>
      <c r="D101" s="12"/>
      <c r="E101" s="12"/>
      <c r="F101" s="12"/>
      <c r="G101" s="55"/>
    </row>
    <row r="102" spans="2:9" ht="29.45" customHeight="1" x14ac:dyDescent="0.2">
      <c r="B102" s="45" t="s">
        <v>49</v>
      </c>
      <c r="C102" s="14" t="s">
        <v>97</v>
      </c>
      <c r="D102" s="24"/>
      <c r="E102" s="24"/>
      <c r="F102" s="24"/>
      <c r="G102" s="56" t="s">
        <v>67</v>
      </c>
      <c r="H102" s="49"/>
      <c r="I102" s="49"/>
    </row>
    <row r="103" spans="2:9" ht="16.149999999999999" customHeight="1" x14ac:dyDescent="0.2">
      <c r="B103" s="16"/>
      <c r="C103" s="17" t="s">
        <v>3</v>
      </c>
      <c r="D103" s="7">
        <f>SUM(D105:D106)</f>
        <v>112.4</v>
      </c>
      <c r="E103" s="7">
        <f t="shared" ref="E103:F103" si="8">SUM(E105:E106)</f>
        <v>117.2</v>
      </c>
      <c r="F103" s="7">
        <f t="shared" si="8"/>
        <v>118.4</v>
      </c>
      <c r="G103" s="60"/>
    </row>
    <row r="104" spans="2:9" ht="16.149999999999999" customHeight="1" x14ac:dyDescent="0.2">
      <c r="B104" s="78"/>
      <c r="C104" s="43" t="s">
        <v>4</v>
      </c>
      <c r="D104" s="6"/>
      <c r="E104" s="6"/>
      <c r="F104" s="6"/>
      <c r="G104" s="61"/>
    </row>
    <row r="105" spans="2:9" ht="28.15" customHeight="1" x14ac:dyDescent="0.2">
      <c r="B105" s="79"/>
      <c r="C105" s="41" t="s">
        <v>11</v>
      </c>
      <c r="D105" s="22">
        <v>112.4</v>
      </c>
      <c r="E105" s="23">
        <v>117.2</v>
      </c>
      <c r="F105" s="23">
        <v>118.4</v>
      </c>
      <c r="G105" s="62"/>
    </row>
    <row r="106" spans="2:9" ht="16.149999999999999" customHeight="1" x14ac:dyDescent="0.2">
      <c r="B106" s="80"/>
      <c r="C106" s="41" t="s">
        <v>10</v>
      </c>
      <c r="D106" s="23"/>
      <c r="E106" s="23"/>
      <c r="F106" s="23"/>
      <c r="G106" s="62"/>
    </row>
    <row r="107" spans="2:9" ht="28.5" customHeight="1" x14ac:dyDescent="0.2">
      <c r="B107" s="45" t="s">
        <v>50</v>
      </c>
      <c r="C107" s="14" t="s">
        <v>99</v>
      </c>
      <c r="D107" s="24"/>
      <c r="E107" s="24"/>
      <c r="F107" s="24"/>
      <c r="G107" s="56" t="s">
        <v>68</v>
      </c>
    </row>
    <row r="108" spans="2:9" ht="16.149999999999999" customHeight="1" x14ac:dyDescent="0.2">
      <c r="B108" s="16"/>
      <c r="C108" s="17" t="s">
        <v>3</v>
      </c>
      <c r="D108" s="7">
        <f>SUM(D110:D111)</f>
        <v>12</v>
      </c>
      <c r="E108" s="7">
        <f t="shared" ref="E108:F108" si="9">SUM(E110:E111)</f>
        <v>12.4</v>
      </c>
      <c r="F108" s="7">
        <f t="shared" si="9"/>
        <v>12.5</v>
      </c>
      <c r="G108" s="60"/>
    </row>
    <row r="109" spans="2:9" ht="16.149999999999999" customHeight="1" x14ac:dyDescent="0.2">
      <c r="B109" s="78"/>
      <c r="C109" s="43" t="s">
        <v>4</v>
      </c>
      <c r="D109" s="6"/>
      <c r="E109" s="6"/>
      <c r="F109" s="6"/>
      <c r="G109" s="61"/>
    </row>
    <row r="110" spans="2:9" ht="16.149999999999999" customHeight="1" x14ac:dyDescent="0.2">
      <c r="B110" s="79"/>
      <c r="C110" s="41" t="s">
        <v>11</v>
      </c>
      <c r="D110" s="22">
        <v>12</v>
      </c>
      <c r="E110" s="23">
        <v>12.4</v>
      </c>
      <c r="F110" s="23">
        <v>12.5</v>
      </c>
      <c r="G110" s="62"/>
    </row>
    <row r="111" spans="2:9" ht="16.149999999999999" customHeight="1" x14ac:dyDescent="0.2">
      <c r="B111" s="80"/>
      <c r="C111" s="41" t="s">
        <v>10</v>
      </c>
      <c r="D111" s="23"/>
      <c r="E111" s="23"/>
      <c r="F111" s="23"/>
      <c r="G111" s="62"/>
    </row>
    <row r="112" spans="2:9" ht="46.9" customHeight="1" x14ac:dyDescent="0.2">
      <c r="B112" s="45" t="s">
        <v>51</v>
      </c>
      <c r="C112" s="14" t="s">
        <v>100</v>
      </c>
      <c r="D112" s="24"/>
      <c r="E112" s="24"/>
      <c r="F112" s="24"/>
      <c r="G112" s="56" t="s">
        <v>69</v>
      </c>
    </row>
    <row r="113" spans="2:7" ht="16.149999999999999" customHeight="1" x14ac:dyDescent="0.2">
      <c r="B113" s="16"/>
      <c r="C113" s="17" t="s">
        <v>3</v>
      </c>
      <c r="D113" s="7">
        <f>SUM(D115:D116)</f>
        <v>35</v>
      </c>
      <c r="E113" s="7">
        <f t="shared" ref="E113:F113" si="10">SUM(E115:E116)</f>
        <v>36.299999999999997</v>
      </c>
      <c r="F113" s="7">
        <f t="shared" si="10"/>
        <v>36.700000000000003</v>
      </c>
      <c r="G113" s="60"/>
    </row>
    <row r="114" spans="2:7" ht="16.149999999999999" customHeight="1" x14ac:dyDescent="0.2">
      <c r="B114" s="78"/>
      <c r="C114" s="43" t="s">
        <v>4</v>
      </c>
      <c r="D114" s="6"/>
      <c r="E114" s="6"/>
      <c r="F114" s="6"/>
      <c r="G114" s="61"/>
    </row>
    <row r="115" spans="2:7" ht="16.149999999999999" customHeight="1" x14ac:dyDescent="0.2">
      <c r="B115" s="79"/>
      <c r="C115" s="41" t="s">
        <v>11</v>
      </c>
      <c r="D115" s="22">
        <v>35</v>
      </c>
      <c r="E115" s="23">
        <v>36.299999999999997</v>
      </c>
      <c r="F115" s="23">
        <v>36.700000000000003</v>
      </c>
      <c r="G115" s="62"/>
    </row>
    <row r="116" spans="2:7" ht="16.149999999999999" customHeight="1" x14ac:dyDescent="0.2">
      <c r="B116" s="80"/>
      <c r="C116" s="41" t="s">
        <v>10</v>
      </c>
      <c r="D116" s="23"/>
      <c r="E116" s="23"/>
      <c r="F116" s="23"/>
      <c r="G116" s="62"/>
    </row>
    <row r="117" spans="2:7" ht="29.25" customHeight="1" x14ac:dyDescent="0.2">
      <c r="B117" s="45" t="s">
        <v>52</v>
      </c>
      <c r="C117" s="14" t="s">
        <v>101</v>
      </c>
      <c r="D117" s="24"/>
      <c r="E117" s="24"/>
      <c r="F117" s="24"/>
      <c r="G117" s="56" t="s">
        <v>69</v>
      </c>
    </row>
    <row r="118" spans="2:7" ht="16.149999999999999" customHeight="1" x14ac:dyDescent="0.2">
      <c r="B118" s="16"/>
      <c r="C118" s="17" t="s">
        <v>3</v>
      </c>
      <c r="D118" s="7">
        <f>SUM(D120:D121)</f>
        <v>165</v>
      </c>
      <c r="E118" s="7">
        <f t="shared" ref="E118:F118" si="11">SUM(E120:E121)</f>
        <v>145.19999999999999</v>
      </c>
      <c r="F118" s="7">
        <f t="shared" si="11"/>
        <v>146.69999999999999</v>
      </c>
      <c r="G118" s="60"/>
    </row>
    <row r="119" spans="2:7" ht="16.149999999999999" customHeight="1" x14ac:dyDescent="0.2">
      <c r="B119" s="78"/>
      <c r="C119" s="43" t="s">
        <v>4</v>
      </c>
      <c r="D119" s="6"/>
      <c r="E119" s="6"/>
      <c r="F119" s="6"/>
      <c r="G119" s="61"/>
    </row>
    <row r="120" spans="2:7" ht="16.149999999999999" customHeight="1" x14ac:dyDescent="0.2">
      <c r="B120" s="79"/>
      <c r="C120" s="41" t="s">
        <v>11</v>
      </c>
      <c r="D120" s="22">
        <v>165</v>
      </c>
      <c r="E120" s="23">
        <v>145.19999999999999</v>
      </c>
      <c r="F120" s="23">
        <v>146.69999999999999</v>
      </c>
      <c r="G120" s="62"/>
    </row>
    <row r="121" spans="2:7" ht="16.149999999999999" customHeight="1" x14ac:dyDescent="0.2">
      <c r="B121" s="80"/>
      <c r="C121" s="41" t="s">
        <v>10</v>
      </c>
      <c r="D121" s="23"/>
      <c r="E121" s="23"/>
      <c r="F121" s="23"/>
      <c r="G121" s="62"/>
    </row>
    <row r="122" spans="2:7" ht="33.75" customHeight="1" x14ac:dyDescent="0.2">
      <c r="B122" s="11" t="s">
        <v>53</v>
      </c>
      <c r="C122" s="11" t="s">
        <v>102</v>
      </c>
      <c r="D122" s="12"/>
      <c r="E122" s="12"/>
      <c r="F122" s="12"/>
      <c r="G122" s="55"/>
    </row>
    <row r="123" spans="2:7" ht="31.15" customHeight="1" x14ac:dyDescent="0.2">
      <c r="B123" s="45" t="s">
        <v>29</v>
      </c>
      <c r="C123" s="66" t="s">
        <v>103</v>
      </c>
      <c r="D123" s="24"/>
      <c r="E123" s="24"/>
      <c r="F123" s="24"/>
      <c r="G123" s="56" t="s">
        <v>66</v>
      </c>
    </row>
    <row r="124" spans="2:7" ht="18.75" customHeight="1" x14ac:dyDescent="0.2">
      <c r="B124" s="16"/>
      <c r="C124" s="17" t="s">
        <v>3</v>
      </c>
      <c r="D124" s="7">
        <f>SUM(D126:D128)</f>
        <v>13.9</v>
      </c>
      <c r="E124" s="7">
        <f t="shared" ref="E124" si="12">SUM(E126:E128)</f>
        <v>123.6</v>
      </c>
      <c r="F124" s="7">
        <f>SUM(F126:F128)</f>
        <v>123.7</v>
      </c>
      <c r="G124" s="60"/>
    </row>
    <row r="125" spans="2:7" ht="16.149999999999999" customHeight="1" x14ac:dyDescent="0.2">
      <c r="B125" s="78"/>
      <c r="C125" s="43" t="s">
        <v>4</v>
      </c>
      <c r="D125" s="6"/>
      <c r="E125" s="6"/>
      <c r="F125" s="6"/>
      <c r="G125" s="61"/>
    </row>
    <row r="126" spans="2:7" ht="16.149999999999999" customHeight="1" x14ac:dyDescent="0.2">
      <c r="B126" s="79"/>
      <c r="C126" s="41" t="s">
        <v>11</v>
      </c>
      <c r="D126" s="22">
        <v>13.9</v>
      </c>
      <c r="E126" s="22">
        <v>16.399999999999999</v>
      </c>
      <c r="F126" s="22">
        <v>16.399999999999999</v>
      </c>
      <c r="G126" s="61"/>
    </row>
    <row r="127" spans="2:7" ht="16.149999999999999" customHeight="1" x14ac:dyDescent="0.2">
      <c r="B127" s="79"/>
      <c r="C127" s="41" t="s">
        <v>14</v>
      </c>
      <c r="D127" s="23"/>
      <c r="E127" s="23">
        <v>16.399999999999999</v>
      </c>
      <c r="F127" s="23">
        <v>16.399999999999999</v>
      </c>
      <c r="G127" s="62"/>
    </row>
    <row r="128" spans="2:7" ht="27" customHeight="1" x14ac:dyDescent="0.2">
      <c r="B128" s="79"/>
      <c r="C128" s="52" t="s">
        <v>15</v>
      </c>
      <c r="D128" s="53"/>
      <c r="E128" s="53">
        <v>90.8</v>
      </c>
      <c r="F128" s="53">
        <v>90.9</v>
      </c>
      <c r="G128" s="63"/>
    </row>
    <row r="129" spans="2:10" ht="59.25" customHeight="1" x14ac:dyDescent="0.2">
      <c r="B129" s="13" t="s">
        <v>30</v>
      </c>
      <c r="C129" s="14" t="s">
        <v>104</v>
      </c>
      <c r="D129" s="24"/>
      <c r="E129" s="24"/>
      <c r="F129" s="24"/>
      <c r="G129" s="56" t="s">
        <v>70</v>
      </c>
      <c r="H129" s="49"/>
      <c r="I129" s="49"/>
      <c r="J129" s="49"/>
    </row>
    <row r="130" spans="2:10" ht="20.25" customHeight="1" x14ac:dyDescent="0.2">
      <c r="B130" s="16"/>
      <c r="C130" s="17" t="s">
        <v>3</v>
      </c>
      <c r="D130" s="7"/>
      <c r="E130" s="7">
        <f>SUM(E132:E135)</f>
        <v>225</v>
      </c>
      <c r="F130" s="7">
        <f>SUM(F132:F135)</f>
        <v>2275</v>
      </c>
      <c r="G130" s="60"/>
    </row>
    <row r="131" spans="2:10" ht="16.149999999999999" customHeight="1" x14ac:dyDescent="0.2">
      <c r="B131" s="78"/>
      <c r="C131" s="43" t="s">
        <v>4</v>
      </c>
      <c r="D131" s="6"/>
      <c r="E131" s="6"/>
      <c r="F131" s="6"/>
      <c r="G131" s="61"/>
    </row>
    <row r="132" spans="2:10" ht="16.149999999999999" customHeight="1" x14ac:dyDescent="0.2">
      <c r="B132" s="79"/>
      <c r="C132" s="41" t="s">
        <v>11</v>
      </c>
      <c r="D132" s="23"/>
      <c r="E132" s="23">
        <v>100</v>
      </c>
      <c r="F132" s="23">
        <v>275</v>
      </c>
      <c r="G132" s="62"/>
    </row>
    <row r="133" spans="2:10" ht="16.149999999999999" customHeight="1" x14ac:dyDescent="0.2">
      <c r="B133" s="79"/>
      <c r="C133" s="41" t="s">
        <v>14</v>
      </c>
      <c r="D133" s="23"/>
      <c r="E133" s="23"/>
      <c r="F133" s="23"/>
      <c r="G133" s="62"/>
    </row>
    <row r="134" spans="2:10" ht="16.149999999999999" customHeight="1" x14ac:dyDescent="0.2">
      <c r="B134" s="79"/>
      <c r="C134" s="41" t="s">
        <v>15</v>
      </c>
      <c r="D134" s="23"/>
      <c r="E134" s="23">
        <v>125</v>
      </c>
      <c r="F134" s="23">
        <v>2000</v>
      </c>
      <c r="G134" s="62"/>
    </row>
    <row r="135" spans="2:10" ht="16.149999999999999" customHeight="1" x14ac:dyDescent="0.2">
      <c r="B135" s="80"/>
      <c r="C135" s="41" t="s">
        <v>10</v>
      </c>
      <c r="D135" s="23"/>
      <c r="E135" s="23"/>
      <c r="F135" s="23"/>
      <c r="G135" s="62"/>
    </row>
    <row r="136" spans="2:10" ht="32.450000000000003" customHeight="1" x14ac:dyDescent="0.2">
      <c r="B136" s="11" t="s">
        <v>54</v>
      </c>
      <c r="C136" s="11" t="s">
        <v>106</v>
      </c>
      <c r="D136" s="12"/>
      <c r="E136" s="12"/>
      <c r="F136" s="12"/>
      <c r="G136" s="55"/>
    </row>
    <row r="137" spans="2:10" ht="30" customHeight="1" x14ac:dyDescent="0.2">
      <c r="B137" s="45" t="s">
        <v>79</v>
      </c>
      <c r="C137" s="14" t="s">
        <v>105</v>
      </c>
      <c r="D137" s="24"/>
      <c r="E137" s="24"/>
      <c r="F137" s="24"/>
      <c r="G137" s="56" t="s">
        <v>69</v>
      </c>
    </row>
    <row r="138" spans="2:10" ht="25.5" customHeight="1" x14ac:dyDescent="0.2">
      <c r="B138" s="16"/>
      <c r="C138" s="17" t="s">
        <v>3</v>
      </c>
      <c r="D138" s="7">
        <f>SUM(D140:D142)</f>
        <v>960</v>
      </c>
      <c r="E138" s="7">
        <f t="shared" ref="E138:F138" si="13">SUM(E140:E142)</f>
        <v>330.9</v>
      </c>
      <c r="F138" s="7">
        <f t="shared" si="13"/>
        <v>0</v>
      </c>
      <c r="G138" s="60"/>
    </row>
    <row r="139" spans="2:10" ht="16.149999999999999" customHeight="1" x14ac:dyDescent="0.2">
      <c r="B139" s="78"/>
      <c r="C139" s="43" t="s">
        <v>4</v>
      </c>
      <c r="D139" s="6"/>
      <c r="E139" s="6"/>
      <c r="F139" s="6"/>
      <c r="G139" s="61"/>
    </row>
    <row r="140" spans="2:10" ht="16.149999999999999" customHeight="1" x14ac:dyDescent="0.2">
      <c r="B140" s="79"/>
      <c r="C140" s="41" t="s">
        <v>11</v>
      </c>
      <c r="D140" s="23"/>
      <c r="E140" s="22"/>
      <c r="F140" s="22"/>
      <c r="G140" s="62"/>
    </row>
    <row r="141" spans="2:10" ht="16.149999999999999" customHeight="1" x14ac:dyDescent="0.2">
      <c r="B141" s="79"/>
      <c r="C141" s="41" t="s">
        <v>14</v>
      </c>
      <c r="D141" s="23">
        <v>500</v>
      </c>
      <c r="E141" s="22"/>
      <c r="F141" s="22"/>
      <c r="G141" s="62"/>
    </row>
    <row r="142" spans="2:10" ht="21.75" customHeight="1" x14ac:dyDescent="0.2">
      <c r="B142" s="80"/>
      <c r="C142" s="41" t="s">
        <v>10</v>
      </c>
      <c r="D142" s="22">
        <v>460</v>
      </c>
      <c r="E142" s="22">
        <v>330.9</v>
      </c>
      <c r="F142" s="22">
        <v>0</v>
      </c>
      <c r="G142" s="62"/>
    </row>
    <row r="143" spans="2:10" ht="30" customHeight="1" x14ac:dyDescent="0.2">
      <c r="B143" s="45" t="s">
        <v>78</v>
      </c>
      <c r="C143" s="14" t="s">
        <v>107</v>
      </c>
      <c r="D143" s="24"/>
      <c r="E143" s="24"/>
      <c r="F143" s="24"/>
      <c r="G143" s="56" t="s">
        <v>69</v>
      </c>
    </row>
    <row r="144" spans="2:10" ht="21.75" customHeight="1" x14ac:dyDescent="0.2">
      <c r="B144" s="16"/>
      <c r="C144" s="17" t="s">
        <v>3</v>
      </c>
      <c r="D144" s="7">
        <f t="shared" ref="D144:F144" si="14">SUM(D146:D147)</f>
        <v>94</v>
      </c>
      <c r="E144" s="7">
        <f t="shared" si="14"/>
        <v>4.5</v>
      </c>
      <c r="F144" s="7">
        <f t="shared" si="14"/>
        <v>4.5</v>
      </c>
      <c r="G144" s="60"/>
    </row>
    <row r="145" spans="2:7" ht="13.5" customHeight="1" x14ac:dyDescent="0.2">
      <c r="B145" s="46"/>
      <c r="C145" s="43" t="s">
        <v>4</v>
      </c>
      <c r="D145" s="6"/>
      <c r="E145" s="6"/>
      <c r="F145" s="6"/>
      <c r="G145" s="61"/>
    </row>
    <row r="146" spans="2:7" ht="28.5" customHeight="1" x14ac:dyDescent="0.2">
      <c r="B146" s="35"/>
      <c r="C146" s="41" t="s">
        <v>11</v>
      </c>
      <c r="D146" s="23">
        <v>86.4</v>
      </c>
      <c r="E146" s="23"/>
      <c r="F146" s="23"/>
      <c r="G146" s="62"/>
    </row>
    <row r="147" spans="2:7" ht="18" customHeight="1" x14ac:dyDescent="0.2">
      <c r="B147" s="36"/>
      <c r="C147" s="41" t="s">
        <v>10</v>
      </c>
      <c r="D147" s="22">
        <v>7.6</v>
      </c>
      <c r="E147" s="23">
        <v>4.5</v>
      </c>
      <c r="F147" s="23">
        <v>4.5</v>
      </c>
      <c r="G147" s="62"/>
    </row>
    <row r="148" spans="2:7" ht="43.15" customHeight="1" x14ac:dyDescent="0.2">
      <c r="B148" s="45" t="s">
        <v>80</v>
      </c>
      <c r="C148" s="14" t="s">
        <v>108</v>
      </c>
      <c r="D148" s="24"/>
      <c r="E148" s="24"/>
      <c r="F148" s="24"/>
      <c r="G148" s="56" t="s">
        <v>71</v>
      </c>
    </row>
    <row r="149" spans="2:7" ht="21.75" customHeight="1" x14ac:dyDescent="0.2">
      <c r="B149" s="16"/>
      <c r="C149" s="17" t="s">
        <v>3</v>
      </c>
      <c r="D149" s="7">
        <f>SUM(D151:D154)</f>
        <v>50</v>
      </c>
      <c r="E149" s="7">
        <f t="shared" ref="E149:F149" si="15">SUM(E151:E154)</f>
        <v>0</v>
      </c>
      <c r="F149" s="7">
        <f t="shared" si="15"/>
        <v>0</v>
      </c>
      <c r="G149" s="60"/>
    </row>
    <row r="150" spans="2:7" ht="14.25" customHeight="1" x14ac:dyDescent="0.2">
      <c r="B150" s="46"/>
      <c r="C150" s="43" t="s">
        <v>4</v>
      </c>
      <c r="D150" s="6"/>
      <c r="E150" s="6"/>
      <c r="F150" s="6"/>
      <c r="G150" s="61"/>
    </row>
    <row r="151" spans="2:7" ht="16.149999999999999" customHeight="1" x14ac:dyDescent="0.2">
      <c r="B151" s="35"/>
      <c r="C151" s="41" t="s">
        <v>11</v>
      </c>
      <c r="D151" s="22">
        <v>30</v>
      </c>
      <c r="E151" s="22"/>
      <c r="F151" s="22"/>
      <c r="G151" s="62"/>
    </row>
    <row r="152" spans="2:7" ht="16.149999999999999" customHeight="1" x14ac:dyDescent="0.2">
      <c r="B152" s="35"/>
      <c r="C152" s="41" t="s">
        <v>14</v>
      </c>
      <c r="D152" s="22">
        <v>3</v>
      </c>
      <c r="E152" s="22"/>
      <c r="F152" s="22"/>
      <c r="G152" s="62"/>
    </row>
    <row r="153" spans="2:7" ht="16.149999999999999" customHeight="1" x14ac:dyDescent="0.2">
      <c r="B153" s="35"/>
      <c r="C153" s="41" t="s">
        <v>15</v>
      </c>
      <c r="D153" s="22">
        <v>17</v>
      </c>
      <c r="E153" s="22"/>
      <c r="F153" s="22"/>
      <c r="G153" s="62"/>
    </row>
    <row r="154" spans="2:7" ht="18" customHeight="1" x14ac:dyDescent="0.2">
      <c r="B154" s="36"/>
      <c r="C154" s="41" t="s">
        <v>10</v>
      </c>
      <c r="D154" s="23"/>
      <c r="E154" s="23"/>
      <c r="F154" s="23"/>
      <c r="G154" s="62"/>
    </row>
    <row r="155" spans="2:7" ht="29.25" customHeight="1" x14ac:dyDescent="0.2">
      <c r="B155" s="45" t="s">
        <v>76</v>
      </c>
      <c r="C155" s="14" t="s">
        <v>109</v>
      </c>
      <c r="D155" s="24"/>
      <c r="E155" s="24"/>
      <c r="F155" s="24"/>
      <c r="G155" s="56" t="s">
        <v>66</v>
      </c>
    </row>
    <row r="156" spans="2:7" ht="18" customHeight="1" x14ac:dyDescent="0.2">
      <c r="B156" s="16"/>
      <c r="C156" s="17" t="s">
        <v>3</v>
      </c>
      <c r="D156" s="7">
        <f>SUM(D158:D159)</f>
        <v>8.6</v>
      </c>
      <c r="E156" s="7">
        <f t="shared" ref="E156:F156" si="16">SUM(E158:E159)</f>
        <v>42</v>
      </c>
      <c r="F156" s="7">
        <f t="shared" si="16"/>
        <v>42.4</v>
      </c>
      <c r="G156" s="60"/>
    </row>
    <row r="157" spans="2:7" ht="18" customHeight="1" x14ac:dyDescent="0.2">
      <c r="B157" s="46"/>
      <c r="C157" s="43" t="s">
        <v>4</v>
      </c>
      <c r="D157" s="6"/>
      <c r="E157" s="6"/>
      <c r="F157" s="6"/>
      <c r="G157" s="61"/>
    </row>
    <row r="158" spans="2:7" ht="28.5" customHeight="1" x14ac:dyDescent="0.2">
      <c r="B158" s="35"/>
      <c r="C158" s="41" t="s">
        <v>11</v>
      </c>
      <c r="D158" s="22">
        <v>0</v>
      </c>
      <c r="E158" s="23">
        <v>42</v>
      </c>
      <c r="F158" s="23">
        <v>42.4</v>
      </c>
      <c r="G158" s="62"/>
    </row>
    <row r="159" spans="2:7" ht="18" customHeight="1" x14ac:dyDescent="0.2">
      <c r="B159" s="36"/>
      <c r="C159" s="41" t="s">
        <v>10</v>
      </c>
      <c r="D159" s="23">
        <v>8.6</v>
      </c>
      <c r="E159" s="23"/>
      <c r="F159" s="23"/>
      <c r="G159" s="62"/>
    </row>
    <row r="160" spans="2:7" ht="43.15" customHeight="1" x14ac:dyDescent="0.2">
      <c r="B160" s="11" t="s">
        <v>55</v>
      </c>
      <c r="C160" s="18" t="s">
        <v>111</v>
      </c>
      <c r="D160" s="25"/>
      <c r="E160" s="25"/>
      <c r="F160" s="25"/>
      <c r="G160" s="55"/>
    </row>
    <row r="161" spans="2:9" ht="27.75" customHeight="1" x14ac:dyDescent="0.2">
      <c r="B161" s="45" t="s">
        <v>56</v>
      </c>
      <c r="C161" s="14" t="s">
        <v>110</v>
      </c>
      <c r="D161" s="24"/>
      <c r="E161" s="24"/>
      <c r="F161" s="24"/>
      <c r="G161" s="56" t="s">
        <v>72</v>
      </c>
      <c r="I161" s="34"/>
    </row>
    <row r="162" spans="2:9" ht="18.600000000000001" customHeight="1" x14ac:dyDescent="0.2">
      <c r="B162" s="16"/>
      <c r="C162" s="17" t="s">
        <v>3</v>
      </c>
      <c r="D162" s="7">
        <f>SUM(D164:D166)</f>
        <v>48.4</v>
      </c>
      <c r="E162" s="7">
        <f t="shared" ref="E162:F162" si="17">SUM(E164:E166)</f>
        <v>38.6</v>
      </c>
      <c r="F162" s="7">
        <f t="shared" si="17"/>
        <v>39</v>
      </c>
      <c r="G162" s="60"/>
      <c r="I162" s="34"/>
    </row>
    <row r="163" spans="2:9" ht="18.600000000000001" customHeight="1" x14ac:dyDescent="0.2">
      <c r="B163" s="46"/>
      <c r="C163" s="43" t="s">
        <v>4</v>
      </c>
      <c r="D163" s="6"/>
      <c r="E163" s="6"/>
      <c r="F163" s="6"/>
      <c r="G163" s="61"/>
      <c r="I163" s="34"/>
    </row>
    <row r="164" spans="2:9" ht="31.5" customHeight="1" x14ac:dyDescent="0.2">
      <c r="B164" s="35"/>
      <c r="C164" s="41" t="s">
        <v>11</v>
      </c>
      <c r="D164" s="22">
        <v>36.4</v>
      </c>
      <c r="E164" s="23">
        <v>38.6</v>
      </c>
      <c r="F164" s="23">
        <v>39</v>
      </c>
      <c r="G164" s="62"/>
      <c r="I164" s="34"/>
    </row>
    <row r="165" spans="2:9" ht="16.5" customHeight="1" x14ac:dyDescent="0.2">
      <c r="B165" s="35"/>
      <c r="C165" s="41" t="s">
        <v>14</v>
      </c>
      <c r="D165" s="22">
        <v>12</v>
      </c>
      <c r="E165" s="23"/>
      <c r="F165" s="23"/>
      <c r="G165" s="62"/>
      <c r="I165" s="34"/>
    </row>
    <row r="166" spans="2:9" ht="18.600000000000001" customHeight="1" x14ac:dyDescent="0.2">
      <c r="B166" s="36"/>
      <c r="C166" s="41" t="s">
        <v>10</v>
      </c>
      <c r="D166" s="23"/>
      <c r="E166" s="23"/>
      <c r="F166" s="23"/>
      <c r="G166" s="62"/>
      <c r="I166" s="34"/>
    </row>
    <row r="167" spans="2:9" ht="37.5" customHeight="1" x14ac:dyDescent="0.2">
      <c r="B167" s="45" t="s">
        <v>57</v>
      </c>
      <c r="C167" s="14" t="s">
        <v>112</v>
      </c>
      <c r="D167" s="24"/>
      <c r="E167" s="24"/>
      <c r="F167" s="24"/>
      <c r="G167" s="56" t="s">
        <v>73</v>
      </c>
    </row>
    <row r="168" spans="2:9" ht="16.5" customHeight="1" x14ac:dyDescent="0.2">
      <c r="B168" s="16"/>
      <c r="C168" s="17" t="s">
        <v>3</v>
      </c>
      <c r="D168" s="7">
        <f>SUM(D170:D171)</f>
        <v>118</v>
      </c>
      <c r="E168" s="7">
        <f t="shared" ref="E168:F168" si="18">SUM(E170:E171)</f>
        <v>103.7</v>
      </c>
      <c r="F168" s="7">
        <f t="shared" si="18"/>
        <v>104.8</v>
      </c>
      <c r="G168" s="60"/>
    </row>
    <row r="169" spans="2:9" ht="16.5" customHeight="1" x14ac:dyDescent="0.2">
      <c r="B169" s="46"/>
      <c r="C169" s="43" t="s">
        <v>4</v>
      </c>
      <c r="D169" s="6"/>
      <c r="E169" s="6"/>
      <c r="F169" s="6"/>
      <c r="G169" s="61"/>
    </row>
    <row r="170" spans="2:9" ht="16.5" customHeight="1" x14ac:dyDescent="0.2">
      <c r="B170" s="35"/>
      <c r="C170" s="41" t="s">
        <v>11</v>
      </c>
      <c r="D170" s="22">
        <v>118</v>
      </c>
      <c r="E170" s="23">
        <v>103.7</v>
      </c>
      <c r="F170" s="23">
        <v>104.8</v>
      </c>
      <c r="G170" s="62"/>
    </row>
    <row r="171" spans="2:9" ht="16.5" customHeight="1" x14ac:dyDescent="0.2">
      <c r="B171" s="36"/>
      <c r="C171" s="41" t="s">
        <v>10</v>
      </c>
      <c r="D171" s="23"/>
      <c r="E171" s="23"/>
      <c r="F171" s="23"/>
      <c r="G171" s="62"/>
    </row>
    <row r="172" spans="2:9" ht="33" customHeight="1" x14ac:dyDescent="0.2">
      <c r="B172" s="45" t="s">
        <v>58</v>
      </c>
      <c r="C172" s="14" t="s">
        <v>113</v>
      </c>
      <c r="D172" s="24"/>
      <c r="E172" s="24"/>
      <c r="F172" s="24"/>
      <c r="G172" s="56" t="s">
        <v>74</v>
      </c>
    </row>
    <row r="173" spans="2:9" ht="16.5" customHeight="1" x14ac:dyDescent="0.2">
      <c r="B173" s="16"/>
      <c r="C173" s="17" t="s">
        <v>3</v>
      </c>
      <c r="D173" s="7">
        <f>SUM(D175:D176)</f>
        <v>92</v>
      </c>
      <c r="E173" s="7">
        <f t="shared" ref="E173:F173" si="19">SUM(E175:E176)</f>
        <v>223</v>
      </c>
      <c r="F173" s="7">
        <f t="shared" si="19"/>
        <v>225.4</v>
      </c>
      <c r="G173" s="60"/>
    </row>
    <row r="174" spans="2:9" ht="16.5" customHeight="1" x14ac:dyDescent="0.2">
      <c r="B174" s="46"/>
      <c r="C174" s="43" t="s">
        <v>4</v>
      </c>
      <c r="D174" s="6"/>
      <c r="E174" s="6"/>
      <c r="F174" s="6"/>
      <c r="G174" s="61"/>
    </row>
    <row r="175" spans="2:9" ht="30" customHeight="1" x14ac:dyDescent="0.2">
      <c r="B175" s="35"/>
      <c r="C175" s="41" t="s">
        <v>11</v>
      </c>
      <c r="D175" s="22">
        <v>92</v>
      </c>
      <c r="E175" s="23">
        <v>223</v>
      </c>
      <c r="F175" s="23">
        <v>225.4</v>
      </c>
      <c r="G175" s="62"/>
    </row>
    <row r="176" spans="2:9" ht="13.5" customHeight="1" x14ac:dyDescent="0.2">
      <c r="B176" s="36"/>
      <c r="C176" s="41" t="s">
        <v>10</v>
      </c>
      <c r="D176" s="23"/>
      <c r="E176" s="23"/>
      <c r="F176" s="23"/>
      <c r="G176" s="62"/>
    </row>
    <row r="177" spans="2:9" ht="28.5" customHeight="1" x14ac:dyDescent="0.2">
      <c r="B177" s="45" t="s">
        <v>59</v>
      </c>
      <c r="C177" s="14" t="s">
        <v>77</v>
      </c>
      <c r="D177" s="24"/>
      <c r="E177" s="24"/>
      <c r="F177" s="24"/>
      <c r="G177" s="56" t="s">
        <v>75</v>
      </c>
    </row>
    <row r="178" spans="2:9" ht="28.5" customHeight="1" x14ac:dyDescent="0.2">
      <c r="B178" s="16"/>
      <c r="C178" s="17" t="s">
        <v>3</v>
      </c>
      <c r="D178" s="7">
        <f>SUM(D180:D181)</f>
        <v>52.2</v>
      </c>
      <c r="E178" s="7">
        <f t="shared" ref="E178:F178" si="20">SUM(E180:E181)</f>
        <v>32.200000000000003</v>
      </c>
      <c r="F178" s="7">
        <f t="shared" si="20"/>
        <v>32.5</v>
      </c>
      <c r="G178" s="60"/>
    </row>
    <row r="179" spans="2:9" ht="15.75" customHeight="1" x14ac:dyDescent="0.2">
      <c r="B179" s="46"/>
      <c r="C179" s="43" t="s">
        <v>4</v>
      </c>
      <c r="D179" s="6"/>
      <c r="E179" s="6"/>
      <c r="F179" s="6"/>
      <c r="G179" s="61"/>
    </row>
    <row r="180" spans="2:9" ht="28.5" customHeight="1" x14ac:dyDescent="0.2">
      <c r="B180" s="35"/>
      <c r="C180" s="41" t="s">
        <v>11</v>
      </c>
      <c r="D180" s="22">
        <v>31</v>
      </c>
      <c r="E180" s="23">
        <v>32.200000000000003</v>
      </c>
      <c r="F180" s="23">
        <v>32.5</v>
      </c>
      <c r="G180" s="62"/>
    </row>
    <row r="181" spans="2:9" ht="18" customHeight="1" x14ac:dyDescent="0.2">
      <c r="B181" s="36"/>
      <c r="C181" s="41" t="s">
        <v>10</v>
      </c>
      <c r="D181" s="23">
        <v>21.2</v>
      </c>
      <c r="E181" s="23"/>
      <c r="F181" s="23"/>
      <c r="G181" s="62"/>
    </row>
    <row r="182" spans="2:9" ht="18.75" customHeight="1" x14ac:dyDescent="0.2">
      <c r="B182" s="11" t="s">
        <v>60</v>
      </c>
      <c r="C182" s="18" t="s">
        <v>114</v>
      </c>
      <c r="D182" s="25"/>
      <c r="E182" s="25"/>
      <c r="F182" s="25"/>
      <c r="G182" s="55"/>
    </row>
    <row r="183" spans="2:9" ht="38.450000000000003" customHeight="1" x14ac:dyDescent="0.2">
      <c r="B183" s="45" t="s">
        <v>61</v>
      </c>
      <c r="C183" s="14" t="s">
        <v>115</v>
      </c>
      <c r="D183" s="24"/>
      <c r="E183" s="24"/>
      <c r="F183" s="24"/>
      <c r="G183" s="56" t="s">
        <v>73</v>
      </c>
    </row>
    <row r="184" spans="2:9" ht="23.25" customHeight="1" x14ac:dyDescent="0.2">
      <c r="B184" s="42"/>
      <c r="C184" s="17" t="s">
        <v>3</v>
      </c>
      <c r="D184" s="7">
        <f>SUM(D186:D187)</f>
        <v>12</v>
      </c>
      <c r="E184" s="7">
        <f t="shared" ref="E184:F184" si="21">SUM(E186:E187)</f>
        <v>12.4</v>
      </c>
      <c r="F184" s="7">
        <f t="shared" si="21"/>
        <v>12.5</v>
      </c>
      <c r="G184" s="60"/>
    </row>
    <row r="185" spans="2:9" ht="12.75" customHeight="1" x14ac:dyDescent="0.2">
      <c r="B185" s="47"/>
      <c r="C185" s="43" t="s">
        <v>4</v>
      </c>
      <c r="D185" s="6"/>
      <c r="E185" s="6"/>
      <c r="F185" s="6"/>
      <c r="G185" s="61"/>
    </row>
    <row r="186" spans="2:9" ht="31.15" customHeight="1" x14ac:dyDescent="0.2">
      <c r="B186" s="29"/>
      <c r="C186" s="41" t="s">
        <v>11</v>
      </c>
      <c r="D186" s="22">
        <v>12</v>
      </c>
      <c r="E186" s="23">
        <v>12.4</v>
      </c>
      <c r="F186" s="23">
        <v>12.5</v>
      </c>
      <c r="G186" s="62"/>
    </row>
    <row r="187" spans="2:9" ht="23.45" customHeight="1" x14ac:dyDescent="0.2">
      <c r="B187" s="36"/>
      <c r="C187" s="41" t="s">
        <v>10</v>
      </c>
      <c r="D187" s="23"/>
      <c r="E187" s="23"/>
      <c r="F187" s="23"/>
      <c r="G187" s="62"/>
    </row>
    <row r="188" spans="2:9" ht="38.25" x14ac:dyDescent="0.2">
      <c r="B188" s="45" t="s">
        <v>62</v>
      </c>
      <c r="C188" s="14" t="s">
        <v>116</v>
      </c>
      <c r="D188" s="24"/>
      <c r="E188" s="24"/>
      <c r="F188" s="24"/>
      <c r="G188" s="56" t="s">
        <v>73</v>
      </c>
    </row>
    <row r="189" spans="2:9" ht="18" customHeight="1" x14ac:dyDescent="0.2">
      <c r="B189" s="42"/>
      <c r="C189" s="17" t="s">
        <v>3</v>
      </c>
      <c r="D189" s="7">
        <f>SUM(D191:D193)</f>
        <v>71.399999999999991</v>
      </c>
      <c r="E189" s="7">
        <f t="shared" ref="E189:F189" si="22">SUM(E191:E193)</f>
        <v>66.3</v>
      </c>
      <c r="F189" s="7">
        <f t="shared" si="22"/>
        <v>66.7</v>
      </c>
      <c r="G189" s="60"/>
    </row>
    <row r="190" spans="2:9" ht="17.25" customHeight="1" x14ac:dyDescent="0.2">
      <c r="B190" s="47"/>
      <c r="C190" s="43" t="s">
        <v>4</v>
      </c>
      <c r="D190" s="6"/>
      <c r="E190" s="6"/>
      <c r="F190" s="6"/>
      <c r="G190" s="61"/>
    </row>
    <row r="191" spans="2:9" ht="26.25" customHeight="1" x14ac:dyDescent="0.2">
      <c r="B191" s="29"/>
      <c r="C191" s="41" t="s">
        <v>11</v>
      </c>
      <c r="D191" s="22">
        <v>39.799999999999997</v>
      </c>
      <c r="E191" s="23">
        <v>41.5</v>
      </c>
      <c r="F191" s="23">
        <v>41.9</v>
      </c>
      <c r="G191" s="62"/>
      <c r="H191" s="50"/>
      <c r="I191" s="50"/>
    </row>
    <row r="192" spans="2:9" ht="18" customHeight="1" x14ac:dyDescent="0.2">
      <c r="B192" s="29"/>
      <c r="C192" s="41" t="s">
        <v>14</v>
      </c>
      <c r="D192" s="22">
        <v>24.8</v>
      </c>
      <c r="E192" s="23">
        <v>24.8</v>
      </c>
      <c r="F192" s="23">
        <v>24.8</v>
      </c>
      <c r="G192" s="62"/>
      <c r="H192" s="50"/>
      <c r="I192" s="50"/>
    </row>
    <row r="193" spans="2:8" ht="18" customHeight="1" x14ac:dyDescent="0.2">
      <c r="B193" s="36"/>
      <c r="C193" s="41" t="s">
        <v>10</v>
      </c>
      <c r="D193" s="23">
        <v>6.8</v>
      </c>
      <c r="E193" s="23"/>
      <c r="F193" s="23"/>
      <c r="G193" s="62"/>
    </row>
    <row r="194" spans="2:8" ht="17.45" customHeight="1" x14ac:dyDescent="0.2">
      <c r="B194" s="51"/>
      <c r="C194" s="15" t="s">
        <v>4</v>
      </c>
      <c r="D194" s="6"/>
      <c r="E194" s="6"/>
      <c r="F194" s="6"/>
      <c r="G194" s="61"/>
    </row>
    <row r="195" spans="2:8" ht="26.25" customHeight="1" x14ac:dyDescent="0.2">
      <c r="B195" s="28"/>
      <c r="C195" s="39" t="s">
        <v>20</v>
      </c>
      <c r="D195" s="40">
        <f>+D189+D184+D178+D173+D168+D162+D149+D144+D138+D124+D118+D113+D108+D103+D97+D92+D86+D80+D74+D68+D62+D56+D50+D44+D38+D32+D26+D20+D14+D7+D156+D130</f>
        <v>7065.3000000000011</v>
      </c>
      <c r="E195" s="40">
        <f>+E189+E184+E178+E173+E168+E162+E149+E144+E138+E124+E118+E113+E108+E103+E97+E92+E86+E80+E74+E68+E62+E56+E50+E44+E38+E32+E26+E20+E14+E7+E156+E130</f>
        <v>6779.0000000000009</v>
      </c>
      <c r="F195" s="40">
        <f>+F189+F184+F178+F173+F168+F162+F149+F144+F138+F124+F118+F113+F108+F103+F97+F92+F86+F80+F74+F68+F62+F56+F50+F44+F38+F32+F26+F20+F14+F7+F156+F130</f>
        <v>8562.1999999999989</v>
      </c>
      <c r="G195" s="64"/>
    </row>
    <row r="196" spans="2:8" ht="15.75" customHeight="1" x14ac:dyDescent="0.2">
      <c r="B196" s="20"/>
      <c r="C196" s="19" t="s">
        <v>5</v>
      </c>
      <c r="D196" s="5"/>
      <c r="E196" s="5">
        <f>+E132+E134</f>
        <v>225</v>
      </c>
      <c r="F196" s="5">
        <f>+F134+F132</f>
        <v>2275</v>
      </c>
      <c r="G196" s="65"/>
    </row>
    <row r="197" spans="2:8" ht="31.5" customHeight="1" x14ac:dyDescent="0.2">
      <c r="B197" s="20"/>
      <c r="C197" s="19" t="s">
        <v>6</v>
      </c>
      <c r="D197" s="5">
        <v>1489.2</v>
      </c>
      <c r="E197" s="5">
        <f>+E195-D195</f>
        <v>-286.30000000000018</v>
      </c>
      <c r="F197" s="5">
        <f>+F195-E195</f>
        <v>1783.199999999998</v>
      </c>
      <c r="G197" s="65"/>
    </row>
    <row r="198" spans="2:8" x14ac:dyDescent="0.2">
      <c r="C198" s="4"/>
    </row>
    <row r="199" spans="2:8" ht="13.15" customHeight="1" x14ac:dyDescent="0.2">
      <c r="B199" s="81" t="s">
        <v>12</v>
      </c>
      <c r="C199" s="81"/>
      <c r="D199" s="81"/>
      <c r="E199" s="81"/>
      <c r="F199" s="81"/>
      <c r="G199" s="81"/>
      <c r="H199" s="21"/>
    </row>
    <row r="200" spans="2:8" ht="18" customHeight="1" x14ac:dyDescent="0.2">
      <c r="B200" s="81" t="s">
        <v>13</v>
      </c>
      <c r="C200" s="81"/>
      <c r="D200" s="81"/>
      <c r="E200" s="81"/>
      <c r="F200" s="81"/>
      <c r="G200" s="81"/>
      <c r="H200" s="21"/>
    </row>
    <row r="201" spans="2:8" x14ac:dyDescent="0.2">
      <c r="B201" s="82" t="s">
        <v>17</v>
      </c>
      <c r="C201" s="82"/>
      <c r="D201" s="82"/>
      <c r="E201" s="82"/>
      <c r="F201" s="82"/>
      <c r="G201" s="82"/>
    </row>
    <row r="202" spans="2:8" x14ac:dyDescent="0.2">
      <c r="B202" s="1" t="s">
        <v>16</v>
      </c>
    </row>
    <row r="203" spans="2:8" x14ac:dyDescent="0.2">
      <c r="D203" s="54"/>
    </row>
    <row r="204" spans="2:8" x14ac:dyDescent="0.2">
      <c r="B204" s="67" t="s">
        <v>117</v>
      </c>
      <c r="C204" s="68">
        <v>2024</v>
      </c>
      <c r="D204" s="68">
        <v>2025</v>
      </c>
      <c r="E204" s="68">
        <v>2026</v>
      </c>
      <c r="G204" s="34"/>
    </row>
    <row r="205" spans="2:8" ht="36" x14ac:dyDescent="0.2">
      <c r="B205" s="69" t="s">
        <v>3</v>
      </c>
      <c r="C205" s="70">
        <f>+C207+C208+C209+C210+C211</f>
        <v>7065.2999999999993</v>
      </c>
      <c r="D205" s="70">
        <f>+D207+D208+D209+D210+D211</f>
        <v>6778.9999999999991</v>
      </c>
      <c r="E205" s="70">
        <f>+E207+E208+E209+E210+E211</f>
        <v>8562.1999999999989</v>
      </c>
      <c r="F205" s="34"/>
    </row>
    <row r="206" spans="2:8" x14ac:dyDescent="0.2">
      <c r="B206" s="71" t="s">
        <v>4</v>
      </c>
      <c r="C206" s="72"/>
      <c r="D206" s="72"/>
      <c r="E206" s="72"/>
      <c r="F206" s="34"/>
    </row>
    <row r="207" spans="2:8" ht="38.25" customHeight="1" x14ac:dyDescent="0.2">
      <c r="B207" s="73" t="s">
        <v>11</v>
      </c>
      <c r="C207" s="74">
        <f>+D9+D16+D22+D28+D34+D40+D46+D52+D58+D64+D70+D76+D82+D88+D94+D99+D105+D115+D120+D126+D140+D146+D151+D158+D164+D170+D175+D180+D186+D191+D132+D110</f>
        <v>5389.1999999999989</v>
      </c>
      <c r="D207" s="74">
        <f>E9+E22+E28+E34+E40+E46+E52+E58+E64+E70+E76+E82+E88+E94+E99+E105+E110+E115+E120+E126+E132+E158+E164+E170+E175+E180+E186+E191</f>
        <v>5691.1999999999989</v>
      </c>
      <c r="E207" s="74">
        <f>+F9+F16+F22+F28+F34+F40+F46+F52+F58+F64+F70+F76+F82+F88+F94+F99+F105+F115+F120+F126+F140+F146+F151+F158+F164+F170+F175+F180+F186+F191+F132+F110</f>
        <v>5925.199999999998</v>
      </c>
    </row>
    <row r="208" spans="2:8" ht="24" x14ac:dyDescent="0.2">
      <c r="B208" s="73" t="s">
        <v>118</v>
      </c>
      <c r="C208" s="76">
        <f>+D11+D17+D23+D29+D35+D41+D47+D53+D59+D71+D77+D83+D89+D65</f>
        <v>40.6</v>
      </c>
      <c r="D208" s="74">
        <f>+E11+E17+E23+E29+E35+E41+E47+E53+E59+E71+E77+E83+E89+E65</f>
        <v>48.3</v>
      </c>
      <c r="E208" s="74">
        <f>+F11+F17+F23+F29+F35+F41+F47+F53+F59+F71+F77+F83+F89+F65</f>
        <v>48.6</v>
      </c>
    </row>
    <row r="209" spans="2:5" ht="13.9" customHeight="1" x14ac:dyDescent="0.2">
      <c r="B209" s="73" t="s">
        <v>10</v>
      </c>
      <c r="C209" s="76">
        <f>+D12+D18+D24+D30+D36+D42+D48+D54+D60+D66+D72+D78+D84+D90+D142+D147+D193+D187+D181+D176+D171+D166+D159+D154+D135+D121+D116+D111+D106+D100+D95</f>
        <v>1032.6999999999998</v>
      </c>
      <c r="D209" s="74">
        <f>+E12+E18+E24+E30+E36+E42+E48+E54+E60+E66+E72+E78+E84+E90+E142+E147</f>
        <v>734.8</v>
      </c>
      <c r="E209" s="74">
        <f>+F12+F18+F24+F30+F36+F42+F48+F54+F60+F66+F72+F78+F84+F90+F142+F147</f>
        <v>408.09999999999997</v>
      </c>
    </row>
    <row r="210" spans="2:5" ht="36" x14ac:dyDescent="0.2">
      <c r="B210" s="73" t="s">
        <v>14</v>
      </c>
      <c r="C210" s="76">
        <f>+D10+D133+D152+D192+D141+D165</f>
        <v>585.79999999999995</v>
      </c>
      <c r="D210" s="74">
        <f>+E10+E133+E152+E192+E127</f>
        <v>88.9</v>
      </c>
      <c r="E210" s="74">
        <f>+F10+F133+F152+F192+F127</f>
        <v>89.4</v>
      </c>
    </row>
    <row r="211" spans="2:5" ht="38.25" customHeight="1" x14ac:dyDescent="0.2">
      <c r="B211" s="75" t="s">
        <v>15</v>
      </c>
      <c r="C211" s="76">
        <f>+D153+D134+D128</f>
        <v>17</v>
      </c>
      <c r="D211" s="74">
        <f>+E153+E134+E128</f>
        <v>215.8</v>
      </c>
      <c r="E211" s="74">
        <f>+F153+F134+F128</f>
        <v>2090.9</v>
      </c>
    </row>
  </sheetData>
  <customSheetViews>
    <customSheetView guid="{8E8C460E-67C9-4BA1-9F71-6A6404E45242}" fitToPage="1" topLeftCell="A137">
      <selection activeCell="E197" sqref="E19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D71CEEAC-79E6-45E9-87A1-771F39D7B8A5}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917BE945-19D7-4B99-999B-F8FF73E2ADD5}" fitToPage="1" topLeftCell="A137">
      <selection activeCell="E197" sqref="E197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26">
    <mergeCell ref="B201:G201"/>
    <mergeCell ref="B17:B18"/>
    <mergeCell ref="B21:B24"/>
    <mergeCell ref="B199:G199"/>
    <mergeCell ref="B39:B42"/>
    <mergeCell ref="B104:B106"/>
    <mergeCell ref="B109:B111"/>
    <mergeCell ref="B45:B48"/>
    <mergeCell ref="B51:B54"/>
    <mergeCell ref="B57:B60"/>
    <mergeCell ref="B63:B66"/>
    <mergeCell ref="B69:B72"/>
    <mergeCell ref="B114:B116"/>
    <mergeCell ref="B119:B121"/>
    <mergeCell ref="B2:G2"/>
    <mergeCell ref="B27:B30"/>
    <mergeCell ref="B33:B36"/>
    <mergeCell ref="B200:G200"/>
    <mergeCell ref="B75:B78"/>
    <mergeCell ref="B81:B84"/>
    <mergeCell ref="B87:B90"/>
    <mergeCell ref="B93:B95"/>
    <mergeCell ref="B98:B100"/>
    <mergeCell ref="B125:B128"/>
    <mergeCell ref="B131:B135"/>
    <mergeCell ref="B139:B142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1" t="s">
        <v>3</v>
      </c>
    </row>
    <row r="2" spans="2:2" ht="174" customHeight="1" x14ac:dyDescent="0.2">
      <c r="B2" s="3" t="s">
        <v>22</v>
      </c>
    </row>
    <row r="3" spans="2:2" ht="231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8.15" customHeight="1" x14ac:dyDescent="0.2">
      <c r="B7" s="2" t="s">
        <v>27</v>
      </c>
    </row>
    <row r="8" spans="2:2" ht="84" customHeight="1" x14ac:dyDescent="0.2">
      <c r="B8" s="48" t="s">
        <v>28</v>
      </c>
    </row>
    <row r="9" spans="2:2" x14ac:dyDescent="0.2">
      <c r="B9" s="4"/>
    </row>
  </sheetData>
  <customSheetViews>
    <customSheetView guid="{8E8C460E-67C9-4BA1-9F71-6A6404E45242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2024-02-10T11:51:49Z</cp:lastPrinted>
  <dcterms:created xsi:type="dcterms:W3CDTF">2023-07-11T10:34:54Z</dcterms:created>
  <dcterms:modified xsi:type="dcterms:W3CDTF">2024-12-02T06:36:14Z</dcterms:modified>
</cp:coreProperties>
</file>