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VP 2015 (metinis)\"/>
    </mc:Choice>
  </mc:AlternateContent>
  <bookViews>
    <workbookView xWindow="0" yWindow="0" windowWidth="28800" windowHeight="13125"/>
  </bookViews>
  <sheets>
    <sheet name="2 programa" sheetId="1" r:id="rId1"/>
  </sheets>
  <calcPr calcId="152511"/>
</workbook>
</file>

<file path=xl/calcChain.xml><?xml version="1.0" encoding="utf-8"?>
<calcChain xmlns="http://schemas.openxmlformats.org/spreadsheetml/2006/main">
  <c r="V274" i="1" l="1"/>
  <c r="T274" i="1"/>
  <c r="R274" i="1"/>
  <c r="W119" i="1"/>
  <c r="W149" i="1" l="1"/>
  <c r="V149" i="1"/>
  <c r="T149" i="1"/>
  <c r="R149" i="1"/>
  <c r="W131" i="1"/>
  <c r="V131" i="1"/>
  <c r="T131" i="1"/>
  <c r="R131" i="1"/>
  <c r="W92" i="1"/>
  <c r="V92" i="1"/>
  <c r="T92" i="1"/>
  <c r="R92" i="1"/>
  <c r="W63" i="1"/>
  <c r="V63" i="1"/>
  <c r="T63" i="1"/>
  <c r="R63" i="1"/>
  <c r="W55" i="1"/>
  <c r="V55" i="1"/>
  <c r="T55" i="1"/>
  <c r="R55" i="1"/>
  <c r="W20" i="1"/>
  <c r="V20" i="1"/>
  <c r="T20" i="1"/>
  <c r="R20" i="1"/>
  <c r="W364" i="1"/>
  <c r="V364" i="1"/>
  <c r="T364" i="1"/>
  <c r="R364" i="1"/>
  <c r="W362" i="1"/>
  <c r="V362" i="1"/>
  <c r="T362" i="1"/>
  <c r="R362" i="1"/>
  <c r="W352" i="1"/>
  <c r="V352" i="1"/>
  <c r="T352" i="1"/>
  <c r="R352" i="1"/>
  <c r="W343" i="1"/>
  <c r="V343" i="1"/>
  <c r="T343" i="1"/>
  <c r="R343" i="1"/>
  <c r="W335" i="1"/>
  <c r="V335" i="1"/>
  <c r="T335" i="1"/>
  <c r="R335" i="1"/>
  <c r="W332" i="1"/>
  <c r="V332" i="1"/>
  <c r="T332" i="1"/>
  <c r="R332" i="1"/>
  <c r="W328" i="1"/>
  <c r="V328" i="1"/>
  <c r="T328" i="1"/>
  <c r="R328" i="1"/>
  <c r="W318" i="1"/>
  <c r="V318" i="1"/>
  <c r="T318" i="1"/>
  <c r="R318" i="1"/>
  <c r="W315" i="1"/>
  <c r="V315" i="1"/>
  <c r="T315" i="1"/>
  <c r="R315" i="1"/>
  <c r="W312" i="1"/>
  <c r="V312" i="1"/>
  <c r="T312" i="1"/>
  <c r="R312" i="1"/>
  <c r="W290" i="1"/>
  <c r="V290" i="1"/>
  <c r="T290" i="1"/>
  <c r="R290" i="1"/>
  <c r="W262" i="1"/>
  <c r="V262" i="1"/>
  <c r="T262" i="1"/>
  <c r="R262" i="1"/>
  <c r="W247" i="1"/>
  <c r="V247" i="1"/>
  <c r="T247" i="1"/>
  <c r="R247" i="1"/>
  <c r="W240" i="1"/>
  <c r="V240" i="1"/>
  <c r="T240" i="1"/>
  <c r="R240" i="1"/>
  <c r="W230" i="1"/>
  <c r="V230" i="1"/>
  <c r="T230" i="1"/>
  <c r="R230" i="1"/>
  <c r="W221" i="1"/>
  <c r="V221" i="1"/>
  <c r="T221" i="1"/>
  <c r="R221" i="1"/>
  <c r="W212" i="1"/>
  <c r="V212" i="1"/>
  <c r="T212" i="1"/>
  <c r="R212" i="1"/>
  <c r="W203" i="1"/>
  <c r="V203" i="1"/>
  <c r="T203" i="1"/>
  <c r="R203" i="1"/>
  <c r="W195" i="1"/>
  <c r="V195" i="1"/>
  <c r="T195" i="1"/>
  <c r="R195" i="1"/>
  <c r="W188" i="1"/>
  <c r="V188" i="1"/>
  <c r="T188" i="1"/>
  <c r="R188" i="1"/>
  <c r="W180" i="1"/>
  <c r="V180" i="1"/>
  <c r="T180" i="1"/>
  <c r="R180" i="1"/>
  <c r="W174" i="1"/>
  <c r="V174" i="1"/>
  <c r="T174" i="1"/>
  <c r="R174" i="1"/>
  <c r="W161" i="1"/>
  <c r="V161" i="1"/>
  <c r="T161" i="1"/>
  <c r="R161" i="1"/>
  <c r="T155" i="1"/>
  <c r="R155" i="1"/>
  <c r="W155" i="1"/>
  <c r="V155" i="1"/>
  <c r="W142" i="1"/>
  <c r="V142" i="1"/>
  <c r="T142" i="1"/>
  <c r="R142" i="1"/>
  <c r="W136" i="1"/>
  <c r="V136" i="1"/>
  <c r="T136" i="1"/>
  <c r="R136" i="1"/>
  <c r="V119" i="1"/>
  <c r="T119" i="1"/>
  <c r="R119" i="1"/>
  <c r="W101" i="1"/>
  <c r="V101" i="1"/>
  <c r="T101" i="1"/>
  <c r="R101" i="1"/>
  <c r="W84" i="1"/>
  <c r="V84" i="1"/>
  <c r="T84" i="1"/>
  <c r="R84" i="1"/>
  <c r="W73" i="1"/>
  <c r="V73" i="1"/>
  <c r="T73" i="1"/>
  <c r="R73" i="1"/>
  <c r="W47" i="1"/>
  <c r="V47" i="1"/>
  <c r="T47" i="1"/>
  <c r="R47" i="1"/>
  <c r="W35" i="1"/>
  <c r="V35" i="1"/>
  <c r="T35" i="1"/>
  <c r="R35" i="1"/>
  <c r="G4" i="1"/>
  <c r="A372" i="1"/>
  <c r="A373" i="1"/>
  <c r="A397" i="1"/>
  <c r="W319" i="1"/>
  <c r="W336" i="1"/>
  <c r="V74" i="1"/>
  <c r="W104" i="1" l="1"/>
  <c r="W74" i="1"/>
  <c r="R319" i="1"/>
  <c r="R336" i="1"/>
  <c r="R104" i="1"/>
  <c r="T281" i="1"/>
  <c r="V281" i="1"/>
  <c r="V336" i="1"/>
  <c r="V104" i="1"/>
  <c r="R74" i="1"/>
  <c r="V319" i="1"/>
  <c r="V367" i="1"/>
  <c r="W281" i="1"/>
  <c r="W337" i="1" s="1"/>
  <c r="R281" i="1"/>
  <c r="R337" i="1" s="1"/>
  <c r="T367" i="1"/>
  <c r="T319" i="1"/>
  <c r="T336" i="1"/>
  <c r="T355" i="1"/>
  <c r="V355" i="1"/>
  <c r="R355" i="1"/>
  <c r="R367" i="1"/>
  <c r="R368" i="1" s="1"/>
  <c r="T74" i="1"/>
  <c r="T104" i="1"/>
  <c r="W355" i="1"/>
  <c r="W367" i="1"/>
  <c r="W368" i="1" s="1"/>
  <c r="W369" i="1" s="1"/>
  <c r="V337" i="1" l="1"/>
  <c r="V368" i="1"/>
  <c r="T368" i="1"/>
  <c r="T337" i="1"/>
  <c r="V369" i="1" l="1"/>
  <c r="T369" i="1"/>
</calcChain>
</file>

<file path=xl/sharedStrings.xml><?xml version="1.0" encoding="utf-8"?>
<sst xmlns="http://schemas.openxmlformats.org/spreadsheetml/2006/main" count="2686" uniqueCount="197">
  <si>
    <t>PANEVĖŽIO RAJONO SAVIVALDYBĖS ADMINISTRACIJA</t>
  </si>
  <si>
    <t>02 Ugdymo proceso ir kokybiškos ugdymosi aplinkos užtikrinimo programa</t>
  </si>
  <si>
    <t>Tūkst. EUR</t>
  </si>
  <si>
    <t>2015 m. išlaidų projektas</t>
  </si>
  <si>
    <t>2015 m. maksimalių asignavimų planas</t>
  </si>
  <si>
    <t>Išlaidoms</t>
  </si>
  <si>
    <t>Pavadinimas</t>
  </si>
  <si>
    <t>Mato vnt.</t>
  </si>
  <si>
    <t>2015-ujų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</si>
  <si>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</si>
  <si>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</si>
  <si>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</si>
  <si>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</si>
  <si>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</si>
  <si>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</si>
  <si>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</si>
  <si>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</si>
  <si>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</si>
  <si>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</si>
  <si>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Įgyvendintas projektas</t>
  </si>
  <si>
    <t>VNT</t>
  </si>
  <si>
    <t>Iš viso:</t>
  </si>
  <si>
    <t>Iš viso uždaviniui:</t>
  </si>
  <si>
    <t>Iš viso tikslui:</t>
  </si>
  <si>
    <t>Iš viso prioritetui:</t>
  </si>
  <si>
    <t>Skatinti rajono bendruomenės aktyvumą ir sąmoningumą</t>
  </si>
  <si>
    <t>01</t>
  </si>
  <si>
    <t>Užtikrinti sklandų ugdymo procesą rajono formalaus ir neformalaus ugdymo įstaigose</t>
  </si>
  <si>
    <t>Sudaryti sąlygas ugdyti vaikus ikimokyklinėse įstaigose</t>
  </si>
  <si>
    <t>16</t>
  </si>
  <si>
    <t xml:space="preserve">10.04.01.40.C                           </t>
  </si>
  <si>
    <t xml:space="preserve">190388660           </t>
  </si>
  <si>
    <t xml:space="preserve">4VB(VD)             </t>
  </si>
  <si>
    <t>Dembavos vaikų lopšelio-darželio "Smalsutis" veiklos užtikrinimas</t>
  </si>
  <si>
    <t xml:space="preserve">09.01.01.01.                            </t>
  </si>
  <si>
    <t xml:space="preserve">4VB(MK)             </t>
  </si>
  <si>
    <t>Etatų skaičius</t>
  </si>
  <si>
    <t xml:space="preserve">5SB                 </t>
  </si>
  <si>
    <t xml:space="preserve">5SB(SP1)            </t>
  </si>
  <si>
    <t>Ugdomų vaikų skaičius</t>
  </si>
  <si>
    <t xml:space="preserve">5SB(SP2)            </t>
  </si>
  <si>
    <t>02</t>
  </si>
  <si>
    <t xml:space="preserve">01.01.01.01.                            </t>
  </si>
  <si>
    <t xml:space="preserve">190389043           </t>
  </si>
  <si>
    <t xml:space="preserve">07.04.01.02.                            </t>
  </si>
  <si>
    <t xml:space="preserve">3ES                 </t>
  </si>
  <si>
    <t xml:space="preserve">4LRVB               </t>
  </si>
  <si>
    <t xml:space="preserve">5SB(SP1)LL          </t>
  </si>
  <si>
    <t xml:space="preserve">5SB(SP2)LL          </t>
  </si>
  <si>
    <t xml:space="preserve">6KT                 </t>
  </si>
  <si>
    <t xml:space="preserve">7                   </t>
  </si>
  <si>
    <t>03</t>
  </si>
  <si>
    <t>Naujamiesčio vaikų lopšelio-darželio veiklos užtikrinimas</t>
  </si>
  <si>
    <t xml:space="preserve">01.01.01.09.                            </t>
  </si>
  <si>
    <t xml:space="preserve">190389381           </t>
  </si>
  <si>
    <t>04</t>
  </si>
  <si>
    <t>Raguvos vaikų lopšelio-darželio veiklos užtikrinimas</t>
  </si>
  <si>
    <t xml:space="preserve">190390017           </t>
  </si>
  <si>
    <t>05</t>
  </si>
  <si>
    <t>Ramygalos vaikų lopšelio-darželio veiklos užtikrinimas</t>
  </si>
  <si>
    <t xml:space="preserve">190390355           </t>
  </si>
  <si>
    <t>06</t>
  </si>
  <si>
    <t>Velžio vaikų lopšelio-darželio veiklos užtikrinimas</t>
  </si>
  <si>
    <t xml:space="preserve">190391457           </t>
  </si>
  <si>
    <t>Bernatonių mokyklos- darželio veiklos užtikrinimas</t>
  </si>
  <si>
    <t xml:space="preserve">09.01.02.01.                            </t>
  </si>
  <si>
    <t xml:space="preserve">190392897           </t>
  </si>
  <si>
    <t xml:space="preserve">09.05.01.01.                            </t>
  </si>
  <si>
    <t>Pažagienių darželio-mokyklos veiklos užtikrinimas</t>
  </si>
  <si>
    <t xml:space="preserve">191429544           </t>
  </si>
  <si>
    <t>Piniavos darželio-mokyklos veiklos užtikrinimas</t>
  </si>
  <si>
    <t xml:space="preserve">190395288           </t>
  </si>
  <si>
    <t>Sudaryti sąlygas įgyvendinti  pradinio, pagrindinio ir  vidurinio ugdymo programas</t>
  </si>
  <si>
    <t xml:space="preserve">190398398           </t>
  </si>
  <si>
    <t xml:space="preserve">190397677           </t>
  </si>
  <si>
    <t>Krekenavos Mykolo Antanaičio gimnazijos veiklos užtikrinimas</t>
  </si>
  <si>
    <t xml:space="preserve">08.06.01.03.                            </t>
  </si>
  <si>
    <t xml:space="preserve">09.02.02.01.                            </t>
  </si>
  <si>
    <t xml:space="preserve">5P(L)               </t>
  </si>
  <si>
    <t xml:space="preserve">5P(P)               </t>
  </si>
  <si>
    <t xml:space="preserve">09.06.01.01.                            </t>
  </si>
  <si>
    <t xml:space="preserve">4VB(V)              </t>
  </si>
  <si>
    <t xml:space="preserve">09.08.01.01.                            </t>
  </si>
  <si>
    <t xml:space="preserve">290398050           </t>
  </si>
  <si>
    <t xml:space="preserve">5SB(SP3)            </t>
  </si>
  <si>
    <t>Raguvos gimnazijos ir Šilų skyriaus veiklos užtikrinimas</t>
  </si>
  <si>
    <t xml:space="preserve">190398245           </t>
  </si>
  <si>
    <t>Vadoklių vidurinės mokyklos veiklos užtikrinimas</t>
  </si>
  <si>
    <t xml:space="preserve">190398626           </t>
  </si>
  <si>
    <t>Velžio gimnazijos veiklos užtikrinimas</t>
  </si>
  <si>
    <t xml:space="preserve">190398779           </t>
  </si>
  <si>
    <t>07</t>
  </si>
  <si>
    <t>Naujamiesčio vidurinės mokyklos veiklos užtikrinimas</t>
  </si>
  <si>
    <t xml:space="preserve">290397710           </t>
  </si>
  <si>
    <t>08</t>
  </si>
  <si>
    <t>Smilgių gimnazijos ir ikimokyklinio ugdymo skyriaus veiklos užtikrinimas</t>
  </si>
  <si>
    <t xml:space="preserve">190398430           </t>
  </si>
  <si>
    <t xml:space="preserve">5SBLL               </t>
  </si>
  <si>
    <t>09</t>
  </si>
  <si>
    <t>Geležių pagrindinės mokyklos veiklos užtikrinimas</t>
  </si>
  <si>
    <t xml:space="preserve">09.02.01.01.                            </t>
  </si>
  <si>
    <t xml:space="preserve">190397339           </t>
  </si>
  <si>
    <t>10</t>
  </si>
  <si>
    <t xml:space="preserve">190399151           </t>
  </si>
  <si>
    <t>11</t>
  </si>
  <si>
    <t xml:space="preserve">190399728           </t>
  </si>
  <si>
    <t>14</t>
  </si>
  <si>
    <t>Katinų pagrindinės mokyklos veiklos užtikrinimas</t>
  </si>
  <si>
    <t xml:space="preserve">191429163           </t>
  </si>
  <si>
    <t>15</t>
  </si>
  <si>
    <t>Karsakiškio  Strazdelio pagrindinės mokyklos ir Tiltagalių skyriaus veiklos užtikrinimas</t>
  </si>
  <si>
    <t xml:space="preserve">190400162           </t>
  </si>
  <si>
    <t>Kurganavos pagrindinės mokyklos veiklos užtikrinimas</t>
  </si>
  <si>
    <t xml:space="preserve">190400358           </t>
  </si>
  <si>
    <t>17</t>
  </si>
  <si>
    <t>Linkaučių pagrindinės mokyklos veiklos užtikrinimas</t>
  </si>
  <si>
    <t xml:space="preserve">190394186           </t>
  </si>
  <si>
    <t>18</t>
  </si>
  <si>
    <t>Miežiškių pagrindinės mokyklos veiklos užtikrinimas</t>
  </si>
  <si>
    <t xml:space="preserve">190400696           </t>
  </si>
  <si>
    <t xml:space="preserve">5SB(SP3)LL          </t>
  </si>
  <si>
    <t>19</t>
  </si>
  <si>
    <t>Paliūniškio pagrindinės mokyklos veiklos užtikrinimas</t>
  </si>
  <si>
    <t xml:space="preserve">190400881           </t>
  </si>
  <si>
    <t>20</t>
  </si>
  <si>
    <t>Upytės Antano Belazaro pagrindinės mokyklos ir ikimokyklinio ugdymo skyriaus veiklos užtikrinimas</t>
  </si>
  <si>
    <t xml:space="preserve">190401798           </t>
  </si>
  <si>
    <t>21</t>
  </si>
  <si>
    <t>Žibartonių pagrindinės mokyklos ir ikimokyklinio ugdymo skyriaus veiklos užtikrinimas</t>
  </si>
  <si>
    <t xml:space="preserve">190401830           </t>
  </si>
  <si>
    <t>Mokinių kūrybos ir sporto centro reorganizavimas</t>
  </si>
  <si>
    <t>Sudaryti sąlygas neformaliojo ugdymo programų vykdymui</t>
  </si>
  <si>
    <t xml:space="preserve">191823998           </t>
  </si>
  <si>
    <t>Kitoms savivaldybėms perduotos ikimokyklinio ugdymo veiklos užtikrinimas</t>
  </si>
  <si>
    <t xml:space="preserve">188774594           </t>
  </si>
  <si>
    <t>Kitoms savivaldybėms perduotų neformalaus švietimo funkcijų užtikrinimas</t>
  </si>
  <si>
    <t>Švietimo centro veiklos užtikrinimas</t>
  </si>
  <si>
    <t xml:space="preserve">09.05.01.03.                            </t>
  </si>
  <si>
    <t xml:space="preserve">195271084           </t>
  </si>
  <si>
    <t>Pedagoginės-psichologinės tarnybos veiklos užtikrinimas</t>
  </si>
  <si>
    <t xml:space="preserve">300019936           </t>
  </si>
  <si>
    <t>Centralizuotų ir kitų švietimo priemonių vykdymas</t>
  </si>
  <si>
    <t>Gerinti ugdymosi sąlygas ir plėtoti teikiamų ugdymo paslaugų spektrą ir kokybę</t>
  </si>
  <si>
    <t>Modernizuoti ugdymo įstaigų materialinę bazę</t>
  </si>
  <si>
    <t>Panevėžio rajono Piniavos darželio-mokyklos pastato atnaujinimas</t>
  </si>
  <si>
    <t>Universalių daugiafunkcių centrų Panevėžio rajone steigimas</t>
  </si>
  <si>
    <t xml:space="preserve">09.05.01.02.                            </t>
  </si>
  <si>
    <t>Kiti švietimo reikalai</t>
  </si>
  <si>
    <t xml:space="preserve">09.08.01.02.                            </t>
  </si>
  <si>
    <t>Sudaryti sąlygas vaikų ir jaunimo socializacijai bei saviraiškai</t>
  </si>
  <si>
    <t>Prevencinių ir mokinių užimtumo projektų finansavimas</t>
  </si>
  <si>
    <t xml:space="preserve">08.06.01.01.                            </t>
  </si>
  <si>
    <t xml:space="preserve">5SB(PR)             </t>
  </si>
  <si>
    <t>Užimtumo programose dalyvavusių vaikų skaičius</t>
  </si>
  <si>
    <t>Studijų rėmimas</t>
  </si>
  <si>
    <t>Gavusių finansavimą studentų skaičius</t>
  </si>
  <si>
    <t>Iš viso programai:</t>
  </si>
  <si>
    <t xml:space="preserve">Lėšos valstybinės funkcijoms atlikti 4VB(VD)             </t>
  </si>
  <si>
    <t xml:space="preserve">L kredito linija 5P(L)               </t>
  </si>
  <si>
    <t xml:space="preserve">Paskolos lėšos 5P(P)               </t>
  </si>
  <si>
    <t xml:space="preserve">Mokinio krepšelis 4VB(MK)             </t>
  </si>
  <si>
    <t xml:space="preserve">Biudžeto pajamų mažėjimui kompensuoti (Bendros.dot. komp.) 4VB(V)              </t>
  </si>
  <si>
    <t xml:space="preserve">Savivaldybės biudžeto lėšos, gautos iš administracijos projektų vykdymui 5SB(PR)             </t>
  </si>
  <si>
    <t xml:space="preserve">Specialiosios programos lėšos (pajamos už teikiamas paslaugas) 5SB(SP1)            </t>
  </si>
  <si>
    <t xml:space="preserve">Specialiosios programos lėšos (pajamos už teikiamas paslaugas) Lėšų likutis 5SB(SP1)LL          </t>
  </si>
  <si>
    <t xml:space="preserve">Įmokos už paslaugas švietimo, soc apsaugos ir kitose įstaigose Lėšų likutis 5SB(SP2)LL          </t>
  </si>
  <si>
    <t xml:space="preserve">Spec.progr.lėšos (pajamos už turto nuomą) 5SB(SP3)            </t>
  </si>
  <si>
    <t xml:space="preserve">Valstybės biudžeto lėšos 4LRVB               </t>
  </si>
  <si>
    <t xml:space="preserve">Savivaldybės biudžeto lėšos 5SB                 </t>
  </si>
  <si>
    <t xml:space="preserve">Įmokos už paslaugas švietimo, soc apsaugos ir kitose įstaigose 5SB(SP2)            </t>
  </si>
  <si>
    <t xml:space="preserve">Spec.progr.lėšos (pajamos už turto nuomą) Lėšų likutis 5SB(SP3)LL          </t>
  </si>
  <si>
    <t xml:space="preserve">Savivaldybės biudžeto lėšos  Lėšų likutis 5SBLL               </t>
  </si>
  <si>
    <t>SAVIVALDYBĖS LĖŠOS, IŠ VISO:</t>
  </si>
  <si>
    <t xml:space="preserve">Kiti finansavimo šaltiniai 6KT                 </t>
  </si>
  <si>
    <t xml:space="preserve">Europos Sąjungos paramos lėšos 3ES                 </t>
  </si>
  <si>
    <t xml:space="preserve">Kitos lėšos (be finansavimo(kaip spec lesos)) 7                   </t>
  </si>
  <si>
    <t>KITI ŠALTINIAI, IŠ VISO:</t>
  </si>
  <si>
    <t>Panevėžio rajono Dembavos progimnazijos pastato atnaujinimas</t>
  </si>
  <si>
    <t xml:space="preserve">4VB(VIP)            </t>
  </si>
  <si>
    <t>Panevėžio rajono Krekenavos M. Antanaičio gimnazijos pastato atnaujinimas</t>
  </si>
  <si>
    <t>Kitoms savivaldybėms perduotos mokinio krepšelio lėšos</t>
  </si>
  <si>
    <t>Paįstrio Juozo Zikaro gimnazijos, Skaistgirių skyriaus, ikimokyklinio ugdymo grupės veiklos užtikrinimas</t>
  </si>
  <si>
    <t>Krekenavos vaikų lopšelio-darželio „Sigutė" veiklos užtikrinimas</t>
  </si>
  <si>
    <t>Valstybės biudžeto specialiosios tikslinės dotacijos lėšos (iš valstybės investicijų programos) 4VB(VIP)</t>
  </si>
  <si>
    <t>Ramygalos gimnazijos ir Ėriškių Juozo Balčikonio bei Jotainių skyrių veiklos užtikrinimas</t>
  </si>
  <si>
    <t>Turtui įsigyti ir finansiniams įsipareigojimams vykdyti</t>
  </si>
  <si>
    <t>Vykdyta priemonių</t>
  </si>
  <si>
    <t>Įgyvendinta priemonių</t>
  </si>
  <si>
    <t xml:space="preserve">Ramygalos gimnazijos ir Ėriškių Juozo Balčikonio bei Jotainių skyrių veiklos užtikrinimas </t>
  </si>
  <si>
    <t>Berčiūnų pagrindinės mokyklos veiklos užtikrinimas</t>
  </si>
  <si>
    <t>Sudaryti sąlygas ugdyti vaikus mokyklose-darželiuose</t>
  </si>
  <si>
    <t>Dembavos progimnazijos mokyklos veiklos užtikrinimas</t>
  </si>
  <si>
    <t>Muzikos mokyklos veiklos užtikrinimas</t>
  </si>
  <si>
    <t>Išvykusių vaikų skaičius</t>
  </si>
  <si>
    <t>Skirtų valandų skaičius</t>
  </si>
  <si>
    <t>Mokinių kūrybos ir sporto centro reorganizavimas (neformalaus švietimo organizavimas)</t>
  </si>
  <si>
    <t>Sudaryti sąlygas mokiniui, mokytojui, mokyklai gauti pedagoginę, psichologinę, metodinę ir kitą ugdymo proceso kokybės gerinimui įtakos turinčią pagalbą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</si>
</sst>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409]m/d/yyyy\ hh:mm:ss\ AM/PM"/>
    <numFmt numFmtId="165" formatCode="[$-1010427]#,##0.00;\-#,##0.00"/>
  </numFmts>
  <fonts count="9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charset val="186"/>
    </font>
    <font>
      <sz val="10"/>
      <color indexed="8"/>
      <name val="Arial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FD6F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wrapText="1"/>
    </xf>
  </cellStyleXfs>
  <cellXfs count="155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top" textRotation="90" wrapText="1"/>
    </xf>
    <xf numFmtId="0" fontId="1" fillId="7" borderId="0" xfId="0" applyFont="1" applyFill="1" applyAlignment="1">
      <alignment vertical="top" wrapText="1"/>
    </xf>
    <xf numFmtId="0" fontId="0" fillId="7" borderId="0" xfId="0" applyFill="1">
      <alignment wrapText="1"/>
    </xf>
    <xf numFmtId="0" fontId="7" fillId="4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vertical="top" wrapText="1"/>
    </xf>
    <xf numFmtId="0" fontId="8" fillId="4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vertical="top" wrapText="1"/>
    </xf>
    <xf numFmtId="165" fontId="5" fillId="8" borderId="2" xfId="0" applyNumberFormat="1" applyFont="1" applyFill="1" applyBorder="1" applyAlignment="1">
      <alignment vertical="top" wrapText="1"/>
    </xf>
    <xf numFmtId="165" fontId="5" fillId="10" borderId="5" xfId="0" applyNumberFormat="1" applyFont="1" applyFill="1" applyBorder="1" applyAlignment="1">
      <alignment vertical="top" wrapText="1"/>
    </xf>
    <xf numFmtId="165" fontId="5" fillId="11" borderId="5" xfId="0" applyNumberFormat="1" applyFont="1" applyFill="1" applyBorder="1" applyAlignment="1">
      <alignment vertical="top" wrapText="1"/>
    </xf>
    <xf numFmtId="165" fontId="5" fillId="12" borderId="5" xfId="0" applyNumberFormat="1" applyFont="1" applyFill="1" applyBorder="1" applyAlignment="1">
      <alignment vertical="top" wrapText="1"/>
    </xf>
    <xf numFmtId="165" fontId="5" fillId="9" borderId="2" xfId="0" applyNumberFormat="1" applyFont="1" applyFill="1" applyBorder="1" applyAlignment="1">
      <alignment vertical="top" wrapText="1"/>
    </xf>
    <xf numFmtId="165" fontId="5" fillId="13" borderId="5" xfId="0" applyNumberFormat="1" applyFont="1" applyFill="1" applyBorder="1" applyAlignment="1">
      <alignment vertical="top" wrapText="1"/>
    </xf>
    <xf numFmtId="0" fontId="0" fillId="0" borderId="0" xfId="0" applyFill="1">
      <alignment wrapText="1"/>
    </xf>
    <xf numFmtId="165" fontId="5" fillId="14" borderId="2" xfId="0" applyNumberFormat="1" applyFont="1" applyFill="1" applyBorder="1" applyAlignment="1">
      <alignment vertical="top" wrapText="1"/>
    </xf>
    <xf numFmtId="165" fontId="5" fillId="14" borderId="5" xfId="0" applyNumberFormat="1" applyFont="1" applyFill="1" applyBorder="1" applyAlignment="1">
      <alignment vertical="top" wrapText="1"/>
    </xf>
    <xf numFmtId="0" fontId="1" fillId="14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0" borderId="6" xfId="0" applyNumberFormat="1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165" fontId="5" fillId="14" borderId="2" xfId="0" applyNumberFormat="1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2" borderId="6" xfId="0" applyNumberFormat="1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0" fillId="0" borderId="13" xfId="0" applyBorder="1">
      <alignment wrapText="1"/>
    </xf>
    <xf numFmtId="165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165" fontId="5" fillId="0" borderId="2" xfId="0" applyNumberFormat="1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65" fontId="5" fillId="0" borderId="5" xfId="0" applyNumberFormat="1" applyFont="1" applyFill="1" applyBorder="1" applyAlignment="1">
      <alignment vertical="top" wrapText="1"/>
    </xf>
    <xf numFmtId="165" fontId="5" fillId="0" borderId="6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vertical="top" wrapText="1"/>
    </xf>
    <xf numFmtId="165" fontId="5" fillId="4" borderId="2" xfId="0" applyNumberFormat="1" applyFont="1" applyFill="1" applyBorder="1" applyAlignment="1">
      <alignment vertical="top" wrapText="1"/>
    </xf>
    <xf numFmtId="165" fontId="5" fillId="10" borderId="5" xfId="0" applyNumberFormat="1" applyFont="1" applyFill="1" applyBorder="1" applyAlignment="1">
      <alignment vertical="top" wrapText="1"/>
    </xf>
    <xf numFmtId="165" fontId="5" fillId="10" borderId="6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6" borderId="2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5" borderId="11" xfId="0" applyFont="1" applyFill="1" applyBorder="1" applyAlignment="1">
      <alignment horizontal="right" vertical="top" wrapText="1"/>
    </xf>
    <xf numFmtId="165" fontId="5" fillId="5" borderId="11" xfId="0" applyNumberFormat="1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165" fontId="5" fillId="2" borderId="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1" fillId="14" borderId="2" xfId="0" applyFont="1" applyFill="1" applyBorder="1" applyAlignment="1">
      <alignment vertical="top" wrapText="1"/>
    </xf>
    <xf numFmtId="0" fontId="5" fillId="14" borderId="2" xfId="0" applyFont="1" applyFill="1" applyBorder="1" applyAlignment="1">
      <alignment vertical="top" wrapText="1"/>
    </xf>
    <xf numFmtId="165" fontId="5" fillId="14" borderId="2" xfId="0" applyNumberFormat="1" applyFont="1" applyFill="1" applyBorder="1" applyAlignment="1">
      <alignment vertical="top" wrapText="1"/>
    </xf>
    <xf numFmtId="165" fontId="5" fillId="14" borderId="5" xfId="0" applyNumberFormat="1" applyFont="1" applyFill="1" applyBorder="1" applyAlignment="1">
      <alignment vertical="top" wrapText="1"/>
    </xf>
    <xf numFmtId="165" fontId="5" fillId="14" borderId="6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65" fontId="5" fillId="5" borderId="2" xfId="0" applyNumberFormat="1" applyFont="1" applyFill="1" applyBorder="1" applyAlignment="1">
      <alignment vertical="top" wrapText="1"/>
    </xf>
    <xf numFmtId="165" fontId="5" fillId="9" borderId="5" xfId="0" applyNumberFormat="1" applyFont="1" applyFill="1" applyBorder="1" applyAlignment="1">
      <alignment vertical="top" wrapText="1"/>
    </xf>
    <xf numFmtId="165" fontId="5" fillId="9" borderId="6" xfId="0" applyNumberFormat="1" applyFont="1" applyFill="1" applyBorder="1" applyAlignment="1">
      <alignment vertical="top" wrapText="1"/>
    </xf>
    <xf numFmtId="165" fontId="5" fillId="9" borderId="2" xfId="0" applyNumberFormat="1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165" fontId="5" fillId="6" borderId="2" xfId="0" applyNumberFormat="1" applyFont="1" applyFill="1" applyBorder="1" applyAlignment="1">
      <alignment vertical="top" wrapText="1"/>
    </xf>
    <xf numFmtId="165" fontId="5" fillId="13" borderId="5" xfId="0" applyNumberFormat="1" applyFont="1" applyFill="1" applyBorder="1" applyAlignment="1">
      <alignment vertical="top" wrapText="1"/>
    </xf>
    <xf numFmtId="165" fontId="5" fillId="13" borderId="6" xfId="0" applyNumberFormat="1" applyFont="1" applyFill="1" applyBorder="1" applyAlignment="1">
      <alignment vertical="top" wrapText="1"/>
    </xf>
    <xf numFmtId="165" fontId="5" fillId="11" borderId="5" xfId="0" applyNumberFormat="1" applyFont="1" applyFill="1" applyBorder="1" applyAlignment="1">
      <alignment vertical="top" wrapText="1"/>
    </xf>
    <xf numFmtId="165" fontId="5" fillId="11" borderId="6" xfId="0" applyNumberFormat="1" applyFont="1" applyFill="1" applyBorder="1" applyAlignment="1">
      <alignment vertical="top" wrapText="1"/>
    </xf>
    <xf numFmtId="165" fontId="5" fillId="12" borderId="5" xfId="0" applyNumberFormat="1" applyFont="1" applyFill="1" applyBorder="1" applyAlignment="1">
      <alignment vertical="top" wrapText="1"/>
    </xf>
    <xf numFmtId="165" fontId="5" fillId="12" borderId="6" xfId="0" applyNumberFormat="1" applyFont="1" applyFill="1" applyBorder="1" applyAlignment="1">
      <alignment vertical="top" wrapText="1"/>
    </xf>
    <xf numFmtId="165" fontId="7" fillId="0" borderId="5" xfId="0" applyNumberFormat="1" applyFont="1" applyFill="1" applyBorder="1" applyAlignment="1">
      <alignment vertical="top" wrapText="1"/>
    </xf>
    <xf numFmtId="165" fontId="7" fillId="0" borderId="6" xfId="0" applyNumberFormat="1" applyFont="1" applyFill="1" applyBorder="1" applyAlignment="1">
      <alignment vertical="top" wrapText="1"/>
    </xf>
    <xf numFmtId="0" fontId="1" fillId="6" borderId="5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165" fontId="5" fillId="2" borderId="5" xfId="0" applyNumberFormat="1" applyFont="1" applyFill="1" applyBorder="1" applyAlignment="1">
      <alignment vertical="top" wrapText="1"/>
    </xf>
    <xf numFmtId="165" fontId="5" fillId="2" borderId="6" xfId="0" applyNumberFormat="1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165" fontId="5" fillId="8" borderId="2" xfId="0" applyNumberFormat="1" applyFont="1" applyFill="1" applyBorder="1" applyAlignment="1">
      <alignment vertical="top" wrapText="1"/>
    </xf>
    <xf numFmtId="165" fontId="5" fillId="8" borderId="5" xfId="0" applyNumberFormat="1" applyFont="1" applyFill="1" applyBorder="1" applyAlignment="1">
      <alignment vertical="top" wrapText="1"/>
    </xf>
    <xf numFmtId="165" fontId="5" fillId="8" borderId="6" xfId="0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top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horizontal="center" vertical="top" textRotation="90" wrapText="1"/>
    </xf>
    <xf numFmtId="0" fontId="1" fillId="0" borderId="2" xfId="0" applyFont="1" applyFill="1" applyBorder="1" applyAlignment="1">
      <alignment horizontal="center" vertical="top" textRotation="90" wrapText="1"/>
    </xf>
    <xf numFmtId="0" fontId="2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99"/>
      <color rgb="FFFFF2CC"/>
      <color rgb="FFF3FD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605"/>
  <sheetViews>
    <sheetView showGridLines="0" tabSelected="1" topLeftCell="A37" zoomScaleNormal="100" workbookViewId="0">
      <pane ySplit="11880" topLeftCell="A342"/>
      <selection activeCell="AE9" sqref="AE9"/>
      <selection pane="bottomLeft" activeCell="AI257" sqref="AI257"/>
    </sheetView>
  </sheetViews>
  <sheetFormatPr defaultRowHeight="12.75" x14ac:dyDescent="0.2"/>
  <cols>
    <col min="1" max="2" width="1.28515625" customWidth="1"/>
    <col min="3" max="3" width="2.5703125" customWidth="1"/>
    <col min="4" max="4" width="3" customWidth="1"/>
    <col min="5" max="5" width="0.140625" hidden="1" customWidth="1"/>
    <col min="6" max="6" width="4.28515625" customWidth="1"/>
    <col min="7" max="7" width="17" customWidth="1"/>
    <col min="8" max="8" width="9.42578125" customWidth="1"/>
    <col min="9" max="9" width="8.7109375" customWidth="1"/>
    <col min="10" max="10" width="8.85546875" customWidth="1"/>
    <col min="11" max="11" width="9" customWidth="1"/>
    <col min="12" max="12" width="0.140625" hidden="1" customWidth="1"/>
    <col min="13" max="13" width="7.5703125" customWidth="1"/>
    <col min="14" max="14" width="8.42578125" customWidth="1"/>
    <col min="15" max="15" width="5.28515625" customWidth="1"/>
    <col min="16" max="16" width="2" customWidth="1"/>
    <col min="17" max="17" width="5.5703125" customWidth="1"/>
    <col min="18" max="18" width="6.28515625" style="21" customWidth="1"/>
    <col min="19" max="19" width="3.42578125" style="21" customWidth="1"/>
    <col min="20" max="20" width="5.140625" style="21" customWidth="1"/>
    <col min="21" max="21" width="2.42578125" style="21" customWidth="1"/>
    <col min="22" max="22" width="7.5703125" style="21" customWidth="1"/>
    <col min="23" max="23" width="5.42578125" style="21" customWidth="1"/>
    <col min="24" max="24" width="3.85546875" customWidth="1"/>
    <col min="25" max="25" width="1.28515625" customWidth="1"/>
    <col min="26" max="26" width="7.140625" customWidth="1"/>
    <col min="27" max="27" width="4.28515625" customWidth="1"/>
    <col min="28" max="28" width="5.42578125" customWidth="1"/>
  </cols>
  <sheetData>
    <row r="1" spans="1:29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14.1" customHeight="1" x14ac:dyDescent="0.2">
      <c r="A2" s="1"/>
      <c r="B2" s="143"/>
      <c r="C2" s="143"/>
      <c r="D2" s="143"/>
      <c r="E2" s="143"/>
      <c r="F2" s="143"/>
      <c r="G2" s="143" t="s">
        <v>0</v>
      </c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4"/>
      <c r="Z2" s="144"/>
      <c r="AA2" s="144"/>
      <c r="AB2" s="144"/>
    </row>
    <row r="3" spans="1:29" ht="14.1" customHeight="1" x14ac:dyDescent="0.2">
      <c r="A3" s="1"/>
      <c r="B3" s="145"/>
      <c r="C3" s="145"/>
      <c r="D3" s="145"/>
      <c r="E3" s="145"/>
      <c r="F3" s="145"/>
      <c r="G3" s="145" t="s">
        <v>1</v>
      </c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</row>
    <row r="4" spans="1:29" ht="27.75" customHeight="1" x14ac:dyDescent="0.2">
      <c r="A4" s="1"/>
      <c r="B4" s="143"/>
      <c r="C4" s="143"/>
      <c r="D4" s="143"/>
      <c r="E4" s="143"/>
      <c r="F4" s="143"/>
      <c r="G4" s="143" t="str">
        <f>"TIKSLŲ, UŽDAVINIŲ, PRODUKTO VERTINIMO KRITERIJŲ, PRIEMONIŲ IR PRIEMONIŲ IŠLAIDŲ SUVESTINĖ"</f>
        <v>TIKSLŲ, UŽDAVINIŲ, PRODUKTO VERTINIMO KRITERIJŲ, PRIEMONIŲ IR PRIEMONIŲ IŠLAIDŲ SUVESTINĖ</v>
      </c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</row>
    <row r="5" spans="1:29" ht="13.5" customHeight="1" x14ac:dyDescent="0.2">
      <c r="A5" s="1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7" t="s">
        <v>2</v>
      </c>
      <c r="Z5" s="147"/>
      <c r="AA5" s="147"/>
      <c r="AB5" s="147"/>
    </row>
    <row r="6" spans="1:29" ht="1.5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ht="12.75" customHeight="1" x14ac:dyDescent="0.2">
      <c r="A7" s="148"/>
      <c r="B7" s="148"/>
      <c r="C7" s="3"/>
      <c r="D7" s="148"/>
      <c r="E7" s="148"/>
      <c r="F7" s="149"/>
      <c r="G7" s="149"/>
      <c r="H7" s="3"/>
      <c r="I7" s="3"/>
      <c r="J7" s="3"/>
      <c r="K7" s="3"/>
      <c r="L7" s="52"/>
      <c r="M7" s="134" t="s">
        <v>3</v>
      </c>
      <c r="N7" s="134"/>
      <c r="O7" s="134"/>
      <c r="P7" s="134"/>
      <c r="Q7" s="134"/>
      <c r="R7" s="134" t="s">
        <v>4</v>
      </c>
      <c r="S7" s="134"/>
      <c r="T7" s="134"/>
      <c r="U7" s="134"/>
      <c r="V7" s="134"/>
      <c r="W7" s="134"/>
      <c r="X7" s="134"/>
      <c r="Y7" s="134"/>
      <c r="Z7" s="134"/>
      <c r="AA7" s="134"/>
      <c r="AB7" s="150"/>
      <c r="AC7" s="56"/>
    </row>
    <row r="8" spans="1:29" ht="40.5" x14ac:dyDescent="0.2">
      <c r="A8" s="151"/>
      <c r="B8" s="151"/>
      <c r="C8" s="4"/>
      <c r="D8" s="151"/>
      <c r="E8" s="151"/>
      <c r="F8" s="152"/>
      <c r="G8" s="152"/>
      <c r="H8" s="4"/>
      <c r="I8" s="4"/>
      <c r="J8" s="4"/>
      <c r="K8" s="4"/>
      <c r="L8" s="51"/>
      <c r="M8" s="3"/>
      <c r="N8" s="134" t="s">
        <v>5</v>
      </c>
      <c r="O8" s="134"/>
      <c r="P8" s="134"/>
      <c r="Q8" s="3"/>
      <c r="R8" s="153"/>
      <c r="S8" s="154"/>
      <c r="T8" s="134" t="s">
        <v>5</v>
      </c>
      <c r="U8" s="134"/>
      <c r="V8" s="134"/>
      <c r="W8" s="3"/>
      <c r="X8" s="134" t="s">
        <v>6</v>
      </c>
      <c r="Y8" s="134"/>
      <c r="Z8" s="134"/>
      <c r="AA8" s="18" t="s">
        <v>7</v>
      </c>
      <c r="AB8" s="18" t="s">
        <v>8</v>
      </c>
    </row>
    <row r="9" spans="1:29" ht="119.25" customHeight="1" x14ac:dyDescent="0.2">
      <c r="A9" s="135" t="s">
        <v>9</v>
      </c>
      <c r="B9" s="135"/>
      <c r="C9" s="17" t="s">
        <v>10</v>
      </c>
      <c r="D9" s="136" t="s">
        <v>11</v>
      </c>
      <c r="E9" s="136"/>
      <c r="F9" s="137" t="s">
        <v>12</v>
      </c>
      <c r="G9" s="137"/>
      <c r="H9" s="17" t="s">
        <v>13</v>
      </c>
      <c r="I9" s="17" t="s">
        <v>14</v>
      </c>
      <c r="J9" s="17" t="s">
        <v>15</v>
      </c>
      <c r="K9" s="17" t="s">
        <v>16</v>
      </c>
      <c r="L9" s="50"/>
      <c r="M9" s="55" t="s">
        <v>17</v>
      </c>
      <c r="N9" s="18" t="s">
        <v>17</v>
      </c>
      <c r="O9" s="138" t="s">
        <v>18</v>
      </c>
      <c r="P9" s="138"/>
      <c r="Q9" s="17" t="s">
        <v>185</v>
      </c>
      <c r="R9" s="139" t="s">
        <v>17</v>
      </c>
      <c r="S9" s="140"/>
      <c r="T9" s="138" t="s">
        <v>17</v>
      </c>
      <c r="U9" s="138"/>
      <c r="V9" s="18" t="s">
        <v>18</v>
      </c>
      <c r="W9" s="17" t="s">
        <v>185</v>
      </c>
      <c r="X9" s="141"/>
      <c r="Y9" s="142"/>
      <c r="Z9" s="142"/>
      <c r="AA9" s="19"/>
      <c r="AB9" s="19"/>
    </row>
    <row r="10" spans="1:29" x14ac:dyDescent="0.2">
      <c r="A10" s="132" t="s">
        <v>25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3"/>
      <c r="Y10" s="133"/>
      <c r="Z10" s="133"/>
      <c r="AA10" s="5"/>
      <c r="AB10" s="5"/>
    </row>
    <row r="11" spans="1:29" x14ac:dyDescent="0.2">
      <c r="A11" s="62" t="s">
        <v>26</v>
      </c>
      <c r="B11" s="62"/>
      <c r="C11" s="62" t="s">
        <v>27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59"/>
      <c r="Y11" s="59"/>
      <c r="Z11" s="59"/>
      <c r="AA11" s="6"/>
      <c r="AB11" s="6"/>
    </row>
    <row r="12" spans="1:29" ht="22.5" x14ac:dyDescent="0.2">
      <c r="A12" s="62" t="s">
        <v>26</v>
      </c>
      <c r="B12" s="62"/>
      <c r="C12" s="7" t="s">
        <v>26</v>
      </c>
      <c r="D12" s="108" t="s">
        <v>28</v>
      </c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9"/>
      <c r="Y12" s="109"/>
      <c r="Z12" s="109"/>
      <c r="AA12" s="8"/>
      <c r="AB12" s="8"/>
    </row>
    <row r="13" spans="1:29" ht="36.75" customHeight="1" x14ac:dyDescent="0.2">
      <c r="A13" s="62" t="s">
        <v>26</v>
      </c>
      <c r="B13" s="62"/>
      <c r="C13" s="7" t="s">
        <v>26</v>
      </c>
      <c r="D13" s="63" t="s">
        <v>26</v>
      </c>
      <c r="E13" s="63"/>
      <c r="F13" s="63" t="s">
        <v>33</v>
      </c>
      <c r="G13" s="63"/>
      <c r="H13" s="9" t="s">
        <v>34</v>
      </c>
      <c r="I13" s="9" t="s">
        <v>31</v>
      </c>
      <c r="J13" s="9" t="s">
        <v>31</v>
      </c>
      <c r="K13" s="9" t="s">
        <v>35</v>
      </c>
      <c r="L13" s="39"/>
      <c r="M13" s="10">
        <v>48.98</v>
      </c>
      <c r="N13" s="10">
        <v>13.35</v>
      </c>
      <c r="O13" s="61">
        <v>35.630000000000003</v>
      </c>
      <c r="P13" s="61"/>
      <c r="Q13" s="10">
        <v>0</v>
      </c>
      <c r="R13" s="64">
        <v>57.93</v>
      </c>
      <c r="S13" s="65"/>
      <c r="T13" s="61">
        <v>2.4</v>
      </c>
      <c r="U13" s="61"/>
      <c r="V13" s="10">
        <v>55.53</v>
      </c>
      <c r="W13" s="10">
        <v>0</v>
      </c>
      <c r="X13" s="63" t="s">
        <v>36</v>
      </c>
      <c r="Y13" s="63"/>
      <c r="Z13" s="63"/>
      <c r="AA13" s="9" t="s">
        <v>20</v>
      </c>
      <c r="AB13" s="10">
        <v>22.05</v>
      </c>
    </row>
    <row r="14" spans="1:29" ht="39" customHeight="1" x14ac:dyDescent="0.2">
      <c r="A14" s="62" t="s">
        <v>26</v>
      </c>
      <c r="B14" s="62"/>
      <c r="C14" s="7" t="s">
        <v>26</v>
      </c>
      <c r="D14" s="63" t="s">
        <v>26</v>
      </c>
      <c r="E14" s="63"/>
      <c r="F14" s="63" t="s">
        <v>33</v>
      </c>
      <c r="G14" s="63"/>
      <c r="H14" s="9" t="s">
        <v>34</v>
      </c>
      <c r="I14" s="9" t="s">
        <v>31</v>
      </c>
      <c r="J14" s="9" t="s">
        <v>31</v>
      </c>
      <c r="K14" s="9" t="s">
        <v>37</v>
      </c>
      <c r="L14" s="39"/>
      <c r="M14" s="10">
        <v>145.09</v>
      </c>
      <c r="N14" s="10">
        <v>52.36</v>
      </c>
      <c r="O14" s="61">
        <v>92.72</v>
      </c>
      <c r="P14" s="61"/>
      <c r="Q14" s="10">
        <v>0</v>
      </c>
      <c r="R14" s="64">
        <v>138.63999999999999</v>
      </c>
      <c r="S14" s="65"/>
      <c r="T14" s="61">
        <v>20.47</v>
      </c>
      <c r="U14" s="61"/>
      <c r="V14" s="10">
        <v>118.18</v>
      </c>
      <c r="W14" s="10">
        <v>0</v>
      </c>
      <c r="X14" s="63"/>
      <c r="Y14" s="63"/>
      <c r="Z14" s="63"/>
      <c r="AA14" s="9"/>
      <c r="AB14" s="10"/>
    </row>
    <row r="15" spans="1:29" ht="36.75" customHeight="1" x14ac:dyDescent="0.2">
      <c r="A15" s="62" t="s">
        <v>26</v>
      </c>
      <c r="B15" s="62"/>
      <c r="C15" s="7" t="s">
        <v>26</v>
      </c>
      <c r="D15" s="63" t="s">
        <v>26</v>
      </c>
      <c r="E15" s="63"/>
      <c r="F15" s="63" t="s">
        <v>33</v>
      </c>
      <c r="G15" s="63"/>
      <c r="H15" s="9" t="s">
        <v>34</v>
      </c>
      <c r="I15" s="9" t="s">
        <v>31</v>
      </c>
      <c r="J15" s="9" t="s">
        <v>31</v>
      </c>
      <c r="K15" s="9" t="s">
        <v>38</v>
      </c>
      <c r="L15" s="39"/>
      <c r="M15" s="10">
        <v>0.52</v>
      </c>
      <c r="N15" s="10">
        <v>0.52</v>
      </c>
      <c r="O15" s="61">
        <v>0</v>
      </c>
      <c r="P15" s="61"/>
      <c r="Q15" s="10">
        <v>0</v>
      </c>
      <c r="R15" s="64">
        <v>0.52</v>
      </c>
      <c r="S15" s="65"/>
      <c r="T15" s="61">
        <v>0.52</v>
      </c>
      <c r="U15" s="61"/>
      <c r="V15" s="10">
        <v>0</v>
      </c>
      <c r="W15" s="10">
        <v>0</v>
      </c>
      <c r="X15" s="63" t="s">
        <v>39</v>
      </c>
      <c r="Y15" s="63"/>
      <c r="Z15" s="63"/>
      <c r="AA15" s="9" t="s">
        <v>20</v>
      </c>
      <c r="AB15" s="10">
        <v>72</v>
      </c>
    </row>
    <row r="16" spans="1:29" ht="36.75" customHeight="1" x14ac:dyDescent="0.2">
      <c r="A16" s="62" t="s">
        <v>26</v>
      </c>
      <c r="B16" s="62"/>
      <c r="C16" s="7" t="s">
        <v>26</v>
      </c>
      <c r="D16" s="63" t="s">
        <v>26</v>
      </c>
      <c r="E16" s="63"/>
      <c r="F16" s="63" t="s">
        <v>33</v>
      </c>
      <c r="G16" s="63"/>
      <c r="H16" s="9" t="s">
        <v>34</v>
      </c>
      <c r="I16" s="9" t="s">
        <v>31</v>
      </c>
      <c r="J16" s="9" t="s">
        <v>31</v>
      </c>
      <c r="K16" s="9" t="s">
        <v>47</v>
      </c>
      <c r="L16" s="39"/>
      <c r="M16" s="10">
        <v>0</v>
      </c>
      <c r="N16" s="10">
        <v>0</v>
      </c>
      <c r="O16" s="61">
        <v>0</v>
      </c>
      <c r="P16" s="61"/>
      <c r="Q16" s="10">
        <v>0</v>
      </c>
      <c r="R16" s="61">
        <v>0.68</v>
      </c>
      <c r="S16" s="61"/>
      <c r="T16" s="61">
        <v>0.68</v>
      </c>
      <c r="U16" s="61"/>
      <c r="V16" s="10">
        <v>0</v>
      </c>
      <c r="W16" s="10">
        <v>0</v>
      </c>
      <c r="X16" s="63"/>
      <c r="Y16" s="63"/>
      <c r="Z16" s="63"/>
      <c r="AA16" s="9"/>
      <c r="AB16" s="10"/>
    </row>
    <row r="17" spans="1:28" ht="37.5" customHeight="1" x14ac:dyDescent="0.2">
      <c r="A17" s="62" t="s">
        <v>26</v>
      </c>
      <c r="B17" s="62"/>
      <c r="C17" s="7" t="s">
        <v>26</v>
      </c>
      <c r="D17" s="63" t="s">
        <v>26</v>
      </c>
      <c r="E17" s="63"/>
      <c r="F17" s="63" t="s">
        <v>33</v>
      </c>
      <c r="G17" s="63"/>
      <c r="H17" s="9" t="s">
        <v>34</v>
      </c>
      <c r="I17" s="9" t="s">
        <v>31</v>
      </c>
      <c r="J17" s="9" t="s">
        <v>31</v>
      </c>
      <c r="K17" s="9" t="s">
        <v>40</v>
      </c>
      <c r="L17" s="39"/>
      <c r="M17" s="10">
        <v>14.48</v>
      </c>
      <c r="N17" s="10">
        <v>14.48</v>
      </c>
      <c r="O17" s="61">
        <v>0</v>
      </c>
      <c r="P17" s="61"/>
      <c r="Q17" s="10">
        <v>0</v>
      </c>
      <c r="R17" s="64">
        <v>14.48</v>
      </c>
      <c r="S17" s="65"/>
      <c r="T17" s="61">
        <v>14.48</v>
      </c>
      <c r="U17" s="61"/>
      <c r="V17" s="10">
        <v>0</v>
      </c>
      <c r="W17" s="10">
        <v>0</v>
      </c>
      <c r="X17" s="63"/>
      <c r="Y17" s="63"/>
      <c r="Z17" s="63"/>
      <c r="AA17" s="9"/>
      <c r="AB17" s="10"/>
    </row>
    <row r="18" spans="1:28" ht="37.5" customHeight="1" x14ac:dyDescent="0.2">
      <c r="A18" s="62" t="s">
        <v>26</v>
      </c>
      <c r="B18" s="62"/>
      <c r="C18" s="7" t="s">
        <v>26</v>
      </c>
      <c r="D18" s="63" t="s">
        <v>26</v>
      </c>
      <c r="E18" s="63"/>
      <c r="F18" s="63" t="s">
        <v>33</v>
      </c>
      <c r="G18" s="63"/>
      <c r="H18" s="9" t="s">
        <v>34</v>
      </c>
      <c r="I18" s="9" t="s">
        <v>31</v>
      </c>
      <c r="J18" s="9" t="s">
        <v>31</v>
      </c>
      <c r="K18" s="9" t="s">
        <v>48</v>
      </c>
      <c r="L18" s="39"/>
      <c r="M18" s="10">
        <v>0</v>
      </c>
      <c r="N18" s="10">
        <v>0</v>
      </c>
      <c r="O18" s="61">
        <v>0</v>
      </c>
      <c r="P18" s="61"/>
      <c r="Q18" s="10">
        <v>0</v>
      </c>
      <c r="R18" s="61">
        <v>5.84</v>
      </c>
      <c r="S18" s="61"/>
      <c r="T18" s="61">
        <v>5.84</v>
      </c>
      <c r="U18" s="61"/>
      <c r="V18" s="10">
        <v>0</v>
      </c>
      <c r="W18" s="10">
        <v>0</v>
      </c>
      <c r="X18" s="63"/>
      <c r="Y18" s="63"/>
      <c r="Z18" s="63"/>
      <c r="AA18" s="9"/>
      <c r="AB18" s="10"/>
    </row>
    <row r="19" spans="1:28" ht="35.25" customHeight="1" x14ac:dyDescent="0.2">
      <c r="A19" s="62" t="s">
        <v>26</v>
      </c>
      <c r="B19" s="62"/>
      <c r="C19" s="7" t="s">
        <v>26</v>
      </c>
      <c r="D19" s="63" t="s">
        <v>26</v>
      </c>
      <c r="E19" s="63"/>
      <c r="F19" s="63" t="s">
        <v>33</v>
      </c>
      <c r="G19" s="63"/>
      <c r="H19" s="9" t="s">
        <v>34</v>
      </c>
      <c r="I19" s="9" t="s">
        <v>31</v>
      </c>
      <c r="J19" s="9" t="s">
        <v>31</v>
      </c>
      <c r="K19" s="9" t="s">
        <v>97</v>
      </c>
      <c r="L19" s="39"/>
      <c r="M19" s="10">
        <v>0</v>
      </c>
      <c r="N19" s="10">
        <v>0</v>
      </c>
      <c r="O19" s="61">
        <v>0</v>
      </c>
      <c r="P19" s="61"/>
      <c r="Q19" s="10">
        <v>0</v>
      </c>
      <c r="R19" s="61">
        <v>70.95</v>
      </c>
      <c r="S19" s="61"/>
      <c r="T19" s="61">
        <v>0.95</v>
      </c>
      <c r="U19" s="61"/>
      <c r="V19" s="10">
        <v>0</v>
      </c>
      <c r="W19" s="10">
        <v>70</v>
      </c>
      <c r="X19" s="63"/>
      <c r="Y19" s="63"/>
      <c r="Z19" s="63"/>
      <c r="AA19" s="9"/>
      <c r="AB19" s="10"/>
    </row>
    <row r="20" spans="1:28" ht="11.25" customHeight="1" x14ac:dyDescent="0.2">
      <c r="A20" s="59"/>
      <c r="B20" s="59"/>
      <c r="C20" s="8"/>
      <c r="D20" s="60" t="s">
        <v>26</v>
      </c>
      <c r="E20" s="60"/>
      <c r="F20" s="60" t="s">
        <v>21</v>
      </c>
      <c r="G20" s="60"/>
      <c r="H20" s="11"/>
      <c r="I20" s="11"/>
      <c r="J20" s="11"/>
      <c r="K20" s="11"/>
      <c r="L20" s="41"/>
      <c r="M20" s="12">
        <v>209.07</v>
      </c>
      <c r="N20" s="12">
        <v>80.709999999999994</v>
      </c>
      <c r="O20" s="68">
        <v>128.35</v>
      </c>
      <c r="P20" s="68"/>
      <c r="Q20" s="12">
        <v>0</v>
      </c>
      <c r="R20" s="64">
        <f>SUM(R13:S19)</f>
        <v>289.04000000000002</v>
      </c>
      <c r="S20" s="65"/>
      <c r="T20" s="64">
        <f>SUM(T13:U19)</f>
        <v>45.34</v>
      </c>
      <c r="U20" s="65"/>
      <c r="V20" s="10">
        <f>SUM(V13:V19)</f>
        <v>173.71</v>
      </c>
      <c r="W20" s="10">
        <f>SUM(W13:W19)</f>
        <v>70</v>
      </c>
      <c r="X20" s="66"/>
      <c r="Y20" s="66"/>
      <c r="Z20" s="66"/>
      <c r="AA20" s="11"/>
      <c r="AB20" s="11"/>
    </row>
    <row r="21" spans="1:28" ht="34.5" customHeight="1" x14ac:dyDescent="0.2">
      <c r="A21" s="62" t="s">
        <v>26</v>
      </c>
      <c r="B21" s="62"/>
      <c r="C21" s="7" t="s">
        <v>26</v>
      </c>
      <c r="D21" s="63" t="s">
        <v>41</v>
      </c>
      <c r="E21" s="63"/>
      <c r="F21" s="63" t="s">
        <v>182</v>
      </c>
      <c r="G21" s="63"/>
      <c r="H21" s="9" t="s">
        <v>42</v>
      </c>
      <c r="I21" s="9" t="s">
        <v>43</v>
      </c>
      <c r="J21" s="9" t="s">
        <v>43</v>
      </c>
      <c r="K21" s="9" t="s">
        <v>40</v>
      </c>
      <c r="L21" s="39"/>
      <c r="M21" s="10">
        <v>0</v>
      </c>
      <c r="N21" s="10">
        <v>0</v>
      </c>
      <c r="O21" s="61">
        <v>0</v>
      </c>
      <c r="P21" s="61"/>
      <c r="Q21" s="10">
        <v>0</v>
      </c>
      <c r="R21" s="64">
        <v>0</v>
      </c>
      <c r="S21" s="65"/>
      <c r="T21" s="61">
        <v>0</v>
      </c>
      <c r="U21" s="61"/>
      <c r="V21" s="10">
        <v>0</v>
      </c>
      <c r="W21" s="10">
        <v>0</v>
      </c>
      <c r="X21" s="63"/>
      <c r="Y21" s="63"/>
      <c r="Z21" s="63"/>
      <c r="AA21" s="9"/>
      <c r="AB21" s="10"/>
    </row>
    <row r="22" spans="1:28" ht="35.25" customHeight="1" x14ac:dyDescent="0.2">
      <c r="A22" s="62" t="s">
        <v>26</v>
      </c>
      <c r="B22" s="62"/>
      <c r="C22" s="7" t="s">
        <v>26</v>
      </c>
      <c r="D22" s="63" t="s">
        <v>41</v>
      </c>
      <c r="E22" s="63"/>
      <c r="F22" s="63" t="s">
        <v>182</v>
      </c>
      <c r="G22" s="63"/>
      <c r="H22" s="9" t="s">
        <v>44</v>
      </c>
      <c r="I22" s="9" t="s">
        <v>43</v>
      </c>
      <c r="J22" s="9" t="s">
        <v>43</v>
      </c>
      <c r="K22" s="9" t="s">
        <v>37</v>
      </c>
      <c r="L22" s="39"/>
      <c r="M22" s="10">
        <v>0</v>
      </c>
      <c r="N22" s="10">
        <v>0</v>
      </c>
      <c r="O22" s="61">
        <v>0</v>
      </c>
      <c r="P22" s="61"/>
      <c r="Q22" s="10">
        <v>0</v>
      </c>
      <c r="R22" s="64">
        <v>0</v>
      </c>
      <c r="S22" s="65"/>
      <c r="T22" s="61">
        <v>0</v>
      </c>
      <c r="U22" s="61"/>
      <c r="V22" s="10">
        <v>0</v>
      </c>
      <c r="W22" s="10">
        <v>0</v>
      </c>
      <c r="X22" s="63"/>
      <c r="Y22" s="63"/>
      <c r="Z22" s="63"/>
      <c r="AA22" s="9"/>
      <c r="AB22" s="10"/>
    </row>
    <row r="23" spans="1:28" ht="34.5" customHeight="1" x14ac:dyDescent="0.2">
      <c r="A23" s="62" t="s">
        <v>26</v>
      </c>
      <c r="B23" s="62"/>
      <c r="C23" s="7" t="s">
        <v>26</v>
      </c>
      <c r="D23" s="63" t="s">
        <v>41</v>
      </c>
      <c r="E23" s="63"/>
      <c r="F23" s="63" t="s">
        <v>182</v>
      </c>
      <c r="G23" s="63"/>
      <c r="H23" s="9" t="s">
        <v>34</v>
      </c>
      <c r="I23" s="9" t="s">
        <v>43</v>
      </c>
      <c r="J23" s="9" t="s">
        <v>43</v>
      </c>
      <c r="K23" s="9" t="s">
        <v>45</v>
      </c>
      <c r="L23" s="39"/>
      <c r="M23" s="10">
        <v>0</v>
      </c>
      <c r="N23" s="10">
        <v>0</v>
      </c>
      <c r="O23" s="61">
        <v>0</v>
      </c>
      <c r="P23" s="61"/>
      <c r="Q23" s="10">
        <v>0</v>
      </c>
      <c r="R23" s="64">
        <v>0</v>
      </c>
      <c r="S23" s="65"/>
      <c r="T23" s="61">
        <v>0</v>
      </c>
      <c r="U23" s="61"/>
      <c r="V23" s="10">
        <v>0</v>
      </c>
      <c r="W23" s="10">
        <v>0</v>
      </c>
      <c r="X23" s="63" t="s">
        <v>39</v>
      </c>
      <c r="Y23" s="63"/>
      <c r="Z23" s="63"/>
      <c r="AA23" s="9" t="s">
        <v>20</v>
      </c>
      <c r="AB23" s="10">
        <v>72</v>
      </c>
    </row>
    <row r="24" spans="1:28" ht="33.75" customHeight="1" x14ac:dyDescent="0.2">
      <c r="A24" s="62" t="s">
        <v>26</v>
      </c>
      <c r="B24" s="62"/>
      <c r="C24" s="7" t="s">
        <v>26</v>
      </c>
      <c r="D24" s="63" t="s">
        <v>41</v>
      </c>
      <c r="E24" s="63"/>
      <c r="F24" s="63" t="s">
        <v>182</v>
      </c>
      <c r="G24" s="63"/>
      <c r="H24" s="9" t="s">
        <v>34</v>
      </c>
      <c r="I24" s="9" t="s">
        <v>43</v>
      </c>
      <c r="J24" s="9" t="s">
        <v>43</v>
      </c>
      <c r="K24" s="9" t="s">
        <v>46</v>
      </c>
      <c r="L24" s="39"/>
      <c r="M24" s="10">
        <v>0</v>
      </c>
      <c r="N24" s="10">
        <v>0</v>
      </c>
      <c r="O24" s="61">
        <v>0</v>
      </c>
      <c r="P24" s="61"/>
      <c r="Q24" s="10">
        <v>0</v>
      </c>
      <c r="R24" s="64">
        <v>0</v>
      </c>
      <c r="S24" s="65"/>
      <c r="T24" s="61">
        <v>0</v>
      </c>
      <c r="U24" s="61"/>
      <c r="V24" s="10">
        <v>0</v>
      </c>
      <c r="W24" s="10">
        <v>0</v>
      </c>
      <c r="X24" s="63"/>
      <c r="Y24" s="63"/>
      <c r="Z24" s="63"/>
      <c r="AA24" s="9"/>
      <c r="AB24" s="10"/>
    </row>
    <row r="25" spans="1:28" ht="33" customHeight="1" x14ac:dyDescent="0.2">
      <c r="A25" s="62" t="s">
        <v>26</v>
      </c>
      <c r="B25" s="62"/>
      <c r="C25" s="7" t="s">
        <v>26</v>
      </c>
      <c r="D25" s="63" t="s">
        <v>41</v>
      </c>
      <c r="E25" s="63"/>
      <c r="F25" s="63" t="s">
        <v>182</v>
      </c>
      <c r="G25" s="63"/>
      <c r="H25" s="9" t="s">
        <v>34</v>
      </c>
      <c r="I25" s="9" t="s">
        <v>43</v>
      </c>
      <c r="J25" s="9" t="s">
        <v>43</v>
      </c>
      <c r="K25" s="9" t="s">
        <v>35</v>
      </c>
      <c r="L25" s="39"/>
      <c r="M25" s="10">
        <v>59.15</v>
      </c>
      <c r="N25" s="10">
        <v>15.89</v>
      </c>
      <c r="O25" s="61">
        <v>43.26</v>
      </c>
      <c r="P25" s="61"/>
      <c r="Q25" s="10">
        <v>0</v>
      </c>
      <c r="R25" s="61">
        <v>60.88</v>
      </c>
      <c r="S25" s="61"/>
      <c r="T25" s="61">
        <v>2.4</v>
      </c>
      <c r="U25" s="61"/>
      <c r="V25" s="10">
        <v>58.47</v>
      </c>
      <c r="W25" s="10">
        <v>0</v>
      </c>
      <c r="X25" s="63"/>
      <c r="Y25" s="63"/>
      <c r="Z25" s="63"/>
      <c r="AA25" s="9"/>
      <c r="AB25" s="10"/>
    </row>
    <row r="26" spans="1:28" ht="33.75" customHeight="1" x14ac:dyDescent="0.2">
      <c r="A26" s="62" t="s">
        <v>26</v>
      </c>
      <c r="B26" s="62"/>
      <c r="C26" s="7" t="s">
        <v>26</v>
      </c>
      <c r="D26" s="63" t="s">
        <v>41</v>
      </c>
      <c r="E26" s="63"/>
      <c r="F26" s="63" t="s">
        <v>182</v>
      </c>
      <c r="G26" s="63"/>
      <c r="H26" s="9" t="s">
        <v>34</v>
      </c>
      <c r="I26" s="9" t="s">
        <v>43</v>
      </c>
      <c r="J26" s="9" t="s">
        <v>43</v>
      </c>
      <c r="K26" s="9" t="s">
        <v>37</v>
      </c>
      <c r="L26" s="39"/>
      <c r="M26" s="10">
        <v>148.24</v>
      </c>
      <c r="N26" s="10">
        <v>55.79</v>
      </c>
      <c r="O26" s="61">
        <v>92.45</v>
      </c>
      <c r="P26" s="61"/>
      <c r="Q26" s="10">
        <v>0</v>
      </c>
      <c r="R26" s="61">
        <v>145.61000000000001</v>
      </c>
      <c r="S26" s="61"/>
      <c r="T26" s="61">
        <v>24.06</v>
      </c>
      <c r="U26" s="61"/>
      <c r="V26" s="10">
        <v>121.55</v>
      </c>
      <c r="W26" s="10">
        <v>0</v>
      </c>
      <c r="X26" s="63" t="s">
        <v>36</v>
      </c>
      <c r="Y26" s="63"/>
      <c r="Z26" s="63"/>
      <c r="AA26" s="9" t="s">
        <v>20</v>
      </c>
      <c r="AB26" s="10">
        <v>23.62</v>
      </c>
    </row>
    <row r="27" spans="1:28" ht="33" customHeight="1" x14ac:dyDescent="0.2">
      <c r="A27" s="62" t="s">
        <v>26</v>
      </c>
      <c r="B27" s="62"/>
      <c r="C27" s="7" t="s">
        <v>26</v>
      </c>
      <c r="D27" s="63" t="s">
        <v>41</v>
      </c>
      <c r="E27" s="63"/>
      <c r="F27" s="63" t="s">
        <v>182</v>
      </c>
      <c r="G27" s="63"/>
      <c r="H27" s="9" t="s">
        <v>34</v>
      </c>
      <c r="I27" s="9" t="s">
        <v>43</v>
      </c>
      <c r="J27" s="9" t="s">
        <v>43</v>
      </c>
      <c r="K27" s="9" t="s">
        <v>38</v>
      </c>
      <c r="L27" s="39"/>
      <c r="M27" s="10">
        <v>1.4</v>
      </c>
      <c r="N27" s="10">
        <v>1.4</v>
      </c>
      <c r="O27" s="61">
        <v>0</v>
      </c>
      <c r="P27" s="61"/>
      <c r="Q27" s="10">
        <v>0</v>
      </c>
      <c r="R27" s="61">
        <v>1.42</v>
      </c>
      <c r="S27" s="61"/>
      <c r="T27" s="61">
        <v>1.42</v>
      </c>
      <c r="U27" s="61"/>
      <c r="V27" s="10">
        <v>0</v>
      </c>
      <c r="W27" s="10">
        <v>0</v>
      </c>
      <c r="X27" s="63"/>
      <c r="Y27" s="63"/>
      <c r="Z27" s="63"/>
      <c r="AA27" s="9"/>
      <c r="AB27" s="10"/>
    </row>
    <row r="28" spans="1:28" ht="36" customHeight="1" x14ac:dyDescent="0.2">
      <c r="A28" s="62" t="s">
        <v>26</v>
      </c>
      <c r="B28" s="62"/>
      <c r="C28" s="7" t="s">
        <v>26</v>
      </c>
      <c r="D28" s="63" t="s">
        <v>41</v>
      </c>
      <c r="E28" s="63"/>
      <c r="F28" s="63" t="s">
        <v>182</v>
      </c>
      <c r="G28" s="63"/>
      <c r="H28" s="9" t="s">
        <v>34</v>
      </c>
      <c r="I28" s="9" t="s">
        <v>43</v>
      </c>
      <c r="J28" s="9" t="s">
        <v>43</v>
      </c>
      <c r="K28" s="9" t="s">
        <v>47</v>
      </c>
      <c r="L28" s="39"/>
      <c r="M28" s="10">
        <v>0</v>
      </c>
      <c r="N28" s="10">
        <v>0</v>
      </c>
      <c r="O28" s="61">
        <v>0</v>
      </c>
      <c r="P28" s="61"/>
      <c r="Q28" s="10">
        <v>0</v>
      </c>
      <c r="R28" s="61">
        <v>0.88</v>
      </c>
      <c r="S28" s="61"/>
      <c r="T28" s="61">
        <v>0.88</v>
      </c>
      <c r="U28" s="61"/>
      <c r="V28" s="10">
        <v>0</v>
      </c>
      <c r="W28" s="10">
        <v>0</v>
      </c>
      <c r="X28" s="63"/>
      <c r="Y28" s="63"/>
      <c r="Z28" s="63"/>
      <c r="AA28" s="9"/>
      <c r="AB28" s="10"/>
    </row>
    <row r="29" spans="1:28" ht="33" customHeight="1" x14ac:dyDescent="0.2">
      <c r="A29" s="62" t="s">
        <v>26</v>
      </c>
      <c r="B29" s="62"/>
      <c r="C29" s="7" t="s">
        <v>26</v>
      </c>
      <c r="D29" s="63" t="s">
        <v>41</v>
      </c>
      <c r="E29" s="63"/>
      <c r="F29" s="63" t="s">
        <v>182</v>
      </c>
      <c r="G29" s="63"/>
      <c r="H29" s="9" t="s">
        <v>34</v>
      </c>
      <c r="I29" s="9" t="s">
        <v>43</v>
      </c>
      <c r="J29" s="9" t="s">
        <v>43</v>
      </c>
      <c r="K29" s="9" t="s">
        <v>40</v>
      </c>
      <c r="L29" s="39"/>
      <c r="M29" s="10">
        <v>13.63</v>
      </c>
      <c r="N29" s="10">
        <v>13.63</v>
      </c>
      <c r="O29" s="61">
        <v>0</v>
      </c>
      <c r="P29" s="61"/>
      <c r="Q29" s="10">
        <v>0</v>
      </c>
      <c r="R29" s="61">
        <v>13.61</v>
      </c>
      <c r="S29" s="61"/>
      <c r="T29" s="61">
        <v>13.61</v>
      </c>
      <c r="U29" s="61"/>
      <c r="V29" s="10">
        <v>0</v>
      </c>
      <c r="W29" s="10">
        <v>0</v>
      </c>
      <c r="X29" s="63"/>
      <c r="Y29" s="63"/>
      <c r="Z29" s="63"/>
      <c r="AA29" s="9"/>
      <c r="AB29" s="10"/>
    </row>
    <row r="30" spans="1:28" ht="33" customHeight="1" x14ac:dyDescent="0.2">
      <c r="A30" s="62" t="s">
        <v>26</v>
      </c>
      <c r="B30" s="62"/>
      <c r="C30" s="7" t="s">
        <v>26</v>
      </c>
      <c r="D30" s="63" t="s">
        <v>41</v>
      </c>
      <c r="E30" s="63"/>
      <c r="F30" s="63" t="s">
        <v>182</v>
      </c>
      <c r="G30" s="63"/>
      <c r="H30" s="9" t="s">
        <v>34</v>
      </c>
      <c r="I30" s="9" t="s">
        <v>43</v>
      </c>
      <c r="J30" s="9" t="s">
        <v>43</v>
      </c>
      <c r="K30" s="9" t="s">
        <v>48</v>
      </c>
      <c r="L30" s="39"/>
      <c r="M30" s="10">
        <v>0</v>
      </c>
      <c r="N30" s="10">
        <v>0</v>
      </c>
      <c r="O30" s="61">
        <v>0</v>
      </c>
      <c r="P30" s="61"/>
      <c r="Q30" s="10">
        <v>0</v>
      </c>
      <c r="R30" s="61">
        <v>4.32</v>
      </c>
      <c r="S30" s="61"/>
      <c r="T30" s="61">
        <v>4.32</v>
      </c>
      <c r="U30" s="61"/>
      <c r="V30" s="10">
        <v>0</v>
      </c>
      <c r="W30" s="10">
        <v>0</v>
      </c>
      <c r="X30" s="63"/>
      <c r="Y30" s="63"/>
      <c r="Z30" s="63"/>
      <c r="AA30" s="9"/>
      <c r="AB30" s="10"/>
    </row>
    <row r="31" spans="1:28" ht="33.75" customHeight="1" x14ac:dyDescent="0.2">
      <c r="A31" s="62" t="s">
        <v>26</v>
      </c>
      <c r="B31" s="62"/>
      <c r="C31" s="7" t="s">
        <v>26</v>
      </c>
      <c r="D31" s="63" t="s">
        <v>41</v>
      </c>
      <c r="E31" s="63"/>
      <c r="F31" s="63" t="s">
        <v>182</v>
      </c>
      <c r="G31" s="63"/>
      <c r="H31" s="9" t="s">
        <v>34</v>
      </c>
      <c r="I31" s="9" t="s">
        <v>43</v>
      </c>
      <c r="J31" s="9" t="s">
        <v>43</v>
      </c>
      <c r="K31" s="9" t="s">
        <v>97</v>
      </c>
      <c r="L31" s="39"/>
      <c r="M31" s="10">
        <v>0</v>
      </c>
      <c r="N31" s="10">
        <v>0</v>
      </c>
      <c r="O31" s="61">
        <v>0</v>
      </c>
      <c r="P31" s="61"/>
      <c r="Q31" s="10">
        <v>0</v>
      </c>
      <c r="R31" s="61">
        <v>2.58</v>
      </c>
      <c r="S31" s="61"/>
      <c r="T31" s="61">
        <v>2.58</v>
      </c>
      <c r="U31" s="61"/>
      <c r="V31" s="10">
        <v>0</v>
      </c>
      <c r="W31" s="10">
        <v>0</v>
      </c>
      <c r="X31" s="63"/>
      <c r="Y31" s="63"/>
      <c r="Z31" s="63"/>
      <c r="AA31" s="9"/>
      <c r="AB31" s="10"/>
    </row>
    <row r="32" spans="1:28" ht="34.5" customHeight="1" x14ac:dyDescent="0.2">
      <c r="A32" s="62" t="s">
        <v>26</v>
      </c>
      <c r="B32" s="62"/>
      <c r="C32" s="7" t="s">
        <v>26</v>
      </c>
      <c r="D32" s="63" t="s">
        <v>41</v>
      </c>
      <c r="E32" s="63"/>
      <c r="F32" s="63" t="s">
        <v>182</v>
      </c>
      <c r="G32" s="63"/>
      <c r="H32" s="9" t="s">
        <v>34</v>
      </c>
      <c r="I32" s="9" t="s">
        <v>43</v>
      </c>
      <c r="J32" s="9" t="s">
        <v>43</v>
      </c>
      <c r="K32" s="9" t="s">
        <v>49</v>
      </c>
      <c r="L32" s="39"/>
      <c r="M32" s="10">
        <v>0</v>
      </c>
      <c r="N32" s="10">
        <v>0</v>
      </c>
      <c r="O32" s="61">
        <v>0</v>
      </c>
      <c r="P32" s="61"/>
      <c r="Q32" s="10">
        <v>0</v>
      </c>
      <c r="R32" s="64">
        <v>0</v>
      </c>
      <c r="S32" s="65"/>
      <c r="T32" s="61">
        <v>0</v>
      </c>
      <c r="U32" s="61"/>
      <c r="V32" s="10">
        <v>0</v>
      </c>
      <c r="W32" s="10">
        <v>0</v>
      </c>
      <c r="X32" s="63"/>
      <c r="Y32" s="63"/>
      <c r="Z32" s="63"/>
      <c r="AA32" s="9"/>
      <c r="AB32" s="10"/>
    </row>
    <row r="33" spans="1:28" ht="35.25" customHeight="1" x14ac:dyDescent="0.2">
      <c r="A33" s="62" t="s">
        <v>26</v>
      </c>
      <c r="B33" s="62"/>
      <c r="C33" s="7" t="s">
        <v>26</v>
      </c>
      <c r="D33" s="63" t="s">
        <v>41</v>
      </c>
      <c r="E33" s="63"/>
      <c r="F33" s="63" t="s">
        <v>182</v>
      </c>
      <c r="G33" s="63"/>
      <c r="H33" s="9" t="s">
        <v>34</v>
      </c>
      <c r="I33" s="9" t="s">
        <v>43</v>
      </c>
      <c r="J33" s="9" t="s">
        <v>43</v>
      </c>
      <c r="K33" s="9" t="s">
        <v>50</v>
      </c>
      <c r="L33" s="39"/>
      <c r="M33" s="10">
        <v>0</v>
      </c>
      <c r="N33" s="10">
        <v>0</v>
      </c>
      <c r="O33" s="61">
        <v>0</v>
      </c>
      <c r="P33" s="61"/>
      <c r="Q33" s="10">
        <v>0</v>
      </c>
      <c r="R33" s="64">
        <v>0</v>
      </c>
      <c r="S33" s="65"/>
      <c r="T33" s="61">
        <v>0</v>
      </c>
      <c r="U33" s="61"/>
      <c r="V33" s="10">
        <v>0</v>
      </c>
      <c r="W33" s="10">
        <v>0</v>
      </c>
      <c r="X33" s="63"/>
      <c r="Y33" s="63"/>
      <c r="Z33" s="63"/>
      <c r="AA33" s="9"/>
      <c r="AB33" s="10"/>
    </row>
    <row r="34" spans="1:28" ht="35.25" customHeight="1" x14ac:dyDescent="0.2">
      <c r="A34" s="62" t="s">
        <v>26</v>
      </c>
      <c r="B34" s="62"/>
      <c r="C34" s="7" t="s">
        <v>26</v>
      </c>
      <c r="D34" s="63" t="s">
        <v>41</v>
      </c>
      <c r="E34" s="63"/>
      <c r="F34" s="63" t="s">
        <v>182</v>
      </c>
      <c r="G34" s="63"/>
      <c r="H34" s="9" t="s">
        <v>30</v>
      </c>
      <c r="I34" s="9" t="s">
        <v>43</v>
      </c>
      <c r="J34" s="9" t="s">
        <v>43</v>
      </c>
      <c r="K34" s="9" t="s">
        <v>32</v>
      </c>
      <c r="L34" s="39"/>
      <c r="M34" s="10">
        <v>0</v>
      </c>
      <c r="N34" s="10">
        <v>0</v>
      </c>
      <c r="O34" s="61">
        <v>0</v>
      </c>
      <c r="P34" s="61"/>
      <c r="Q34" s="10">
        <v>0</v>
      </c>
      <c r="R34" s="64">
        <v>0</v>
      </c>
      <c r="S34" s="65"/>
      <c r="T34" s="61">
        <v>0</v>
      </c>
      <c r="U34" s="61"/>
      <c r="V34" s="10">
        <v>0</v>
      </c>
      <c r="W34" s="10">
        <v>0</v>
      </c>
      <c r="X34" s="63"/>
      <c r="Y34" s="63"/>
      <c r="Z34" s="63"/>
      <c r="AA34" s="9"/>
      <c r="AB34" s="10"/>
    </row>
    <row r="35" spans="1:28" x14ac:dyDescent="0.2">
      <c r="A35" s="59"/>
      <c r="B35" s="59"/>
      <c r="C35" s="8"/>
      <c r="D35" s="60" t="s">
        <v>41</v>
      </c>
      <c r="E35" s="60"/>
      <c r="F35" s="60" t="s">
        <v>21</v>
      </c>
      <c r="G35" s="60"/>
      <c r="H35" s="11"/>
      <c r="I35" s="11"/>
      <c r="J35" s="11"/>
      <c r="K35" s="11"/>
      <c r="L35" s="41"/>
      <c r="M35" s="12">
        <v>222.42</v>
      </c>
      <c r="N35" s="12">
        <v>86.71</v>
      </c>
      <c r="O35" s="68">
        <v>135.71</v>
      </c>
      <c r="P35" s="68"/>
      <c r="Q35" s="12">
        <v>0</v>
      </c>
      <c r="R35" s="64">
        <f>SUM(R21:S34)</f>
        <v>229.29999999999998</v>
      </c>
      <c r="S35" s="65"/>
      <c r="T35" s="64">
        <f>SUM(T21:U34)</f>
        <v>49.269999999999989</v>
      </c>
      <c r="U35" s="65"/>
      <c r="V35" s="10">
        <f>SUM(V21:V34)</f>
        <v>180.01999999999998</v>
      </c>
      <c r="W35" s="10">
        <f>SUM(W21:W34)</f>
        <v>0</v>
      </c>
      <c r="X35" s="66"/>
      <c r="Y35" s="66"/>
      <c r="Z35" s="66"/>
      <c r="AA35" s="11"/>
      <c r="AB35" s="11"/>
    </row>
    <row r="36" spans="1:28" ht="25.5" customHeight="1" x14ac:dyDescent="0.2">
      <c r="A36" s="62" t="s">
        <v>26</v>
      </c>
      <c r="B36" s="62"/>
      <c r="C36" s="7" t="s">
        <v>26</v>
      </c>
      <c r="D36" s="63" t="s">
        <v>51</v>
      </c>
      <c r="E36" s="63"/>
      <c r="F36" s="63" t="s">
        <v>52</v>
      </c>
      <c r="G36" s="63"/>
      <c r="H36" s="9" t="s">
        <v>53</v>
      </c>
      <c r="I36" s="9" t="s">
        <v>54</v>
      </c>
      <c r="J36" s="9" t="s">
        <v>54</v>
      </c>
      <c r="K36" s="9" t="s">
        <v>35</v>
      </c>
      <c r="L36" s="39"/>
      <c r="M36" s="10">
        <v>0</v>
      </c>
      <c r="N36" s="10">
        <v>0</v>
      </c>
      <c r="O36" s="61">
        <v>0</v>
      </c>
      <c r="P36" s="61"/>
      <c r="Q36" s="10">
        <v>0</v>
      </c>
      <c r="R36" s="61">
        <v>53.03</v>
      </c>
      <c r="S36" s="61"/>
      <c r="T36" s="61">
        <v>8.77</v>
      </c>
      <c r="U36" s="61"/>
      <c r="V36" s="10">
        <v>44.26</v>
      </c>
      <c r="W36" s="10">
        <v>0</v>
      </c>
      <c r="X36" s="63"/>
      <c r="Y36" s="63"/>
      <c r="Z36" s="63"/>
      <c r="AA36" s="9"/>
      <c r="AB36" s="10"/>
    </row>
    <row r="37" spans="1:28" ht="24" customHeight="1" x14ac:dyDescent="0.2">
      <c r="A37" s="62" t="s">
        <v>26</v>
      </c>
      <c r="B37" s="62"/>
      <c r="C37" s="7" t="s">
        <v>26</v>
      </c>
      <c r="D37" s="63" t="s">
        <v>51</v>
      </c>
      <c r="E37" s="63"/>
      <c r="F37" s="63" t="s">
        <v>52</v>
      </c>
      <c r="G37" s="63"/>
      <c r="H37" s="9" t="s">
        <v>53</v>
      </c>
      <c r="I37" s="9" t="s">
        <v>54</v>
      </c>
      <c r="J37" s="9" t="s">
        <v>54</v>
      </c>
      <c r="K37" s="9" t="s">
        <v>37</v>
      </c>
      <c r="L37" s="39"/>
      <c r="M37" s="10">
        <v>0</v>
      </c>
      <c r="N37" s="10">
        <v>0</v>
      </c>
      <c r="O37" s="61">
        <v>0</v>
      </c>
      <c r="P37" s="61"/>
      <c r="Q37" s="10">
        <v>0</v>
      </c>
      <c r="R37" s="61">
        <v>144.6</v>
      </c>
      <c r="S37" s="61"/>
      <c r="T37" s="61">
        <v>24.34</v>
      </c>
      <c r="U37" s="61"/>
      <c r="V37" s="10">
        <v>120.26</v>
      </c>
      <c r="W37" s="10">
        <v>0</v>
      </c>
      <c r="X37" s="63"/>
      <c r="Y37" s="63"/>
      <c r="Z37" s="63"/>
      <c r="AA37" s="9"/>
      <c r="AB37" s="10"/>
    </row>
    <row r="38" spans="1:28" ht="24.75" customHeight="1" x14ac:dyDescent="0.2">
      <c r="A38" s="62" t="s">
        <v>26</v>
      </c>
      <c r="B38" s="62"/>
      <c r="C38" s="7" t="s">
        <v>26</v>
      </c>
      <c r="D38" s="63" t="s">
        <v>51</v>
      </c>
      <c r="E38" s="63"/>
      <c r="F38" s="63" t="s">
        <v>52</v>
      </c>
      <c r="G38" s="63"/>
      <c r="H38" s="9" t="s">
        <v>53</v>
      </c>
      <c r="I38" s="9" t="s">
        <v>54</v>
      </c>
      <c r="J38" s="9" t="s">
        <v>54</v>
      </c>
      <c r="K38" s="9" t="s">
        <v>38</v>
      </c>
      <c r="L38" s="39"/>
      <c r="M38" s="10">
        <v>0</v>
      </c>
      <c r="N38" s="10">
        <v>0</v>
      </c>
      <c r="O38" s="61">
        <v>0</v>
      </c>
      <c r="P38" s="61"/>
      <c r="Q38" s="10">
        <v>0</v>
      </c>
      <c r="R38" s="61">
        <v>0.52</v>
      </c>
      <c r="S38" s="61"/>
      <c r="T38" s="61">
        <v>0.52</v>
      </c>
      <c r="U38" s="61"/>
      <c r="V38" s="10">
        <v>0</v>
      </c>
      <c r="W38" s="10">
        <v>0</v>
      </c>
      <c r="X38" s="63" t="s">
        <v>39</v>
      </c>
      <c r="Y38" s="63"/>
      <c r="Z38" s="63"/>
      <c r="AA38" s="9" t="s">
        <v>20</v>
      </c>
      <c r="AB38" s="10">
        <v>52</v>
      </c>
    </row>
    <row r="39" spans="1:28" ht="25.5" customHeight="1" x14ac:dyDescent="0.2">
      <c r="A39" s="62" t="s">
        <v>26</v>
      </c>
      <c r="B39" s="62"/>
      <c r="C39" s="7" t="s">
        <v>26</v>
      </c>
      <c r="D39" s="63" t="s">
        <v>51</v>
      </c>
      <c r="E39" s="63"/>
      <c r="F39" s="63" t="s">
        <v>52</v>
      </c>
      <c r="G39" s="63"/>
      <c r="H39" s="9" t="s">
        <v>34</v>
      </c>
      <c r="I39" s="9" t="s">
        <v>54</v>
      </c>
      <c r="J39" s="9" t="s">
        <v>54</v>
      </c>
      <c r="K39" s="9" t="s">
        <v>47</v>
      </c>
      <c r="L39" s="39"/>
      <c r="M39" s="10">
        <v>0</v>
      </c>
      <c r="N39" s="10">
        <v>0</v>
      </c>
      <c r="O39" s="61">
        <v>0</v>
      </c>
      <c r="P39" s="61"/>
      <c r="Q39" s="10">
        <v>0</v>
      </c>
      <c r="R39" s="61">
        <v>7.0000000000000007E-2</v>
      </c>
      <c r="S39" s="61"/>
      <c r="T39" s="61">
        <v>7.0000000000000007E-2</v>
      </c>
      <c r="U39" s="61"/>
      <c r="V39" s="10">
        <v>0</v>
      </c>
      <c r="W39" s="10">
        <v>0</v>
      </c>
      <c r="X39" s="63" t="s">
        <v>36</v>
      </c>
      <c r="Y39" s="63"/>
      <c r="Z39" s="63"/>
      <c r="AA39" s="9" t="s">
        <v>20</v>
      </c>
      <c r="AB39" s="10">
        <v>21.6</v>
      </c>
    </row>
    <row r="40" spans="1:28" ht="24" customHeight="1" x14ac:dyDescent="0.2">
      <c r="A40" s="62" t="s">
        <v>26</v>
      </c>
      <c r="B40" s="62"/>
      <c r="C40" s="7" t="s">
        <v>26</v>
      </c>
      <c r="D40" s="63" t="s">
        <v>51</v>
      </c>
      <c r="E40" s="63"/>
      <c r="F40" s="63" t="s">
        <v>52</v>
      </c>
      <c r="G40" s="63"/>
      <c r="H40" s="9" t="s">
        <v>53</v>
      </c>
      <c r="I40" s="9" t="s">
        <v>54</v>
      </c>
      <c r="J40" s="9" t="s">
        <v>54</v>
      </c>
      <c r="K40" s="9" t="s">
        <v>40</v>
      </c>
      <c r="L40" s="39"/>
      <c r="M40" s="10">
        <v>0</v>
      </c>
      <c r="N40" s="10">
        <v>0</v>
      </c>
      <c r="O40" s="61">
        <v>0</v>
      </c>
      <c r="P40" s="61"/>
      <c r="Q40" s="10">
        <v>0</v>
      </c>
      <c r="R40" s="61">
        <v>10.43</v>
      </c>
      <c r="S40" s="61"/>
      <c r="T40" s="61">
        <v>10.43</v>
      </c>
      <c r="U40" s="61"/>
      <c r="V40" s="10">
        <v>0</v>
      </c>
      <c r="W40" s="10">
        <v>0</v>
      </c>
      <c r="X40" s="63"/>
      <c r="Y40" s="63"/>
      <c r="Z40" s="63"/>
      <c r="AA40" s="9"/>
      <c r="AB40" s="10"/>
    </row>
    <row r="41" spans="1:28" ht="24.75" customHeight="1" x14ac:dyDescent="0.2">
      <c r="A41" s="62" t="s">
        <v>26</v>
      </c>
      <c r="B41" s="62"/>
      <c r="C41" s="7" t="s">
        <v>26</v>
      </c>
      <c r="D41" s="63" t="s">
        <v>51</v>
      </c>
      <c r="E41" s="63"/>
      <c r="F41" s="63" t="s">
        <v>52</v>
      </c>
      <c r="G41" s="63"/>
      <c r="H41" s="9" t="s">
        <v>34</v>
      </c>
      <c r="I41" s="9" t="s">
        <v>54</v>
      </c>
      <c r="J41" s="9" t="s">
        <v>54</v>
      </c>
      <c r="K41" s="9" t="s">
        <v>48</v>
      </c>
      <c r="L41" s="39"/>
      <c r="M41" s="10">
        <v>0</v>
      </c>
      <c r="N41" s="10">
        <v>0</v>
      </c>
      <c r="O41" s="61">
        <v>0</v>
      </c>
      <c r="P41" s="61"/>
      <c r="Q41" s="10">
        <v>0</v>
      </c>
      <c r="R41" s="61">
        <v>1.1299999999999999</v>
      </c>
      <c r="S41" s="61"/>
      <c r="T41" s="61">
        <v>1.1299999999999999</v>
      </c>
      <c r="U41" s="61"/>
      <c r="V41" s="10">
        <v>0</v>
      </c>
      <c r="W41" s="10">
        <v>0</v>
      </c>
      <c r="X41" s="63"/>
      <c r="Y41" s="63"/>
      <c r="Z41" s="63"/>
      <c r="AA41" s="9"/>
      <c r="AB41" s="10"/>
    </row>
    <row r="42" spans="1:28" ht="23.25" customHeight="1" x14ac:dyDescent="0.2">
      <c r="A42" s="62" t="s">
        <v>26</v>
      </c>
      <c r="B42" s="62"/>
      <c r="C42" s="7" t="s">
        <v>26</v>
      </c>
      <c r="D42" s="63" t="s">
        <v>51</v>
      </c>
      <c r="E42" s="63"/>
      <c r="F42" s="63" t="s">
        <v>52</v>
      </c>
      <c r="G42" s="63"/>
      <c r="H42" s="9" t="s">
        <v>34</v>
      </c>
      <c r="I42" s="9" t="s">
        <v>54</v>
      </c>
      <c r="J42" s="9" t="s">
        <v>54</v>
      </c>
      <c r="K42" s="9" t="s">
        <v>97</v>
      </c>
      <c r="L42" s="39"/>
      <c r="M42" s="10">
        <v>0</v>
      </c>
      <c r="N42" s="10">
        <v>0</v>
      </c>
      <c r="O42" s="61">
        <v>0</v>
      </c>
      <c r="P42" s="61"/>
      <c r="Q42" s="10">
        <v>0</v>
      </c>
      <c r="R42" s="61">
        <v>1.92</v>
      </c>
      <c r="S42" s="61"/>
      <c r="T42" s="61">
        <v>1.92</v>
      </c>
      <c r="U42" s="61"/>
      <c r="V42" s="10">
        <v>0</v>
      </c>
      <c r="W42" s="10">
        <v>0</v>
      </c>
      <c r="X42" s="63"/>
      <c r="Y42" s="63"/>
      <c r="Z42" s="63"/>
      <c r="AA42" s="9"/>
      <c r="AB42" s="10"/>
    </row>
    <row r="43" spans="1:28" ht="24.75" customHeight="1" x14ac:dyDescent="0.2">
      <c r="A43" s="62" t="s">
        <v>26</v>
      </c>
      <c r="B43" s="62"/>
      <c r="C43" s="7" t="s">
        <v>26</v>
      </c>
      <c r="D43" s="63" t="s">
        <v>51</v>
      </c>
      <c r="E43" s="63"/>
      <c r="F43" s="63" t="s">
        <v>52</v>
      </c>
      <c r="G43" s="63"/>
      <c r="H43" s="9" t="s">
        <v>34</v>
      </c>
      <c r="I43" s="9" t="s">
        <v>54</v>
      </c>
      <c r="J43" s="9" t="s">
        <v>54</v>
      </c>
      <c r="K43" s="9" t="s">
        <v>35</v>
      </c>
      <c r="L43" s="39"/>
      <c r="M43" s="10">
        <v>59.78</v>
      </c>
      <c r="N43" s="10">
        <v>9.84</v>
      </c>
      <c r="O43" s="61">
        <v>49.94</v>
      </c>
      <c r="P43" s="61"/>
      <c r="Q43" s="10">
        <v>0</v>
      </c>
      <c r="R43" s="130">
        <v>0</v>
      </c>
      <c r="S43" s="131"/>
      <c r="T43" s="129">
        <v>0</v>
      </c>
      <c r="U43" s="129"/>
      <c r="V43" s="28">
        <v>0</v>
      </c>
      <c r="W43" s="28">
        <v>0</v>
      </c>
      <c r="X43" s="63"/>
      <c r="Y43" s="63"/>
      <c r="Z43" s="63"/>
      <c r="AA43" s="9"/>
      <c r="AB43" s="10"/>
    </row>
    <row r="44" spans="1:28" ht="25.5" customHeight="1" x14ac:dyDescent="0.2">
      <c r="A44" s="62" t="s">
        <v>26</v>
      </c>
      <c r="B44" s="62"/>
      <c r="C44" s="7" t="s">
        <v>26</v>
      </c>
      <c r="D44" s="63" t="s">
        <v>51</v>
      </c>
      <c r="E44" s="63"/>
      <c r="F44" s="63" t="s">
        <v>52</v>
      </c>
      <c r="G44" s="63"/>
      <c r="H44" s="9" t="s">
        <v>34</v>
      </c>
      <c r="I44" s="9" t="s">
        <v>54</v>
      </c>
      <c r="J44" s="9" t="s">
        <v>54</v>
      </c>
      <c r="K44" s="9" t="s">
        <v>37</v>
      </c>
      <c r="L44" s="39"/>
      <c r="M44" s="10">
        <v>42.04</v>
      </c>
      <c r="N44" s="10">
        <v>27.83</v>
      </c>
      <c r="O44" s="61">
        <v>13.63</v>
      </c>
      <c r="P44" s="61"/>
      <c r="Q44" s="10">
        <v>0.57999999999999996</v>
      </c>
      <c r="R44" s="130">
        <v>0</v>
      </c>
      <c r="S44" s="131"/>
      <c r="T44" s="129">
        <v>0</v>
      </c>
      <c r="U44" s="129"/>
      <c r="V44" s="28">
        <v>0</v>
      </c>
      <c r="W44" s="28">
        <v>0</v>
      </c>
      <c r="X44" s="63"/>
      <c r="Y44" s="63"/>
      <c r="Z44" s="63"/>
      <c r="AA44" s="9"/>
      <c r="AB44" s="10"/>
    </row>
    <row r="45" spans="1:28" ht="24.75" customHeight="1" x14ac:dyDescent="0.2">
      <c r="A45" s="62" t="s">
        <v>26</v>
      </c>
      <c r="B45" s="62"/>
      <c r="C45" s="7" t="s">
        <v>26</v>
      </c>
      <c r="D45" s="63" t="s">
        <v>51</v>
      </c>
      <c r="E45" s="63"/>
      <c r="F45" s="63" t="s">
        <v>52</v>
      </c>
      <c r="G45" s="63"/>
      <c r="H45" s="9" t="s">
        <v>34</v>
      </c>
      <c r="I45" s="9" t="s">
        <v>54</v>
      </c>
      <c r="J45" s="9" t="s">
        <v>54</v>
      </c>
      <c r="K45" s="9" t="s">
        <v>38</v>
      </c>
      <c r="L45" s="39"/>
      <c r="M45" s="10">
        <v>0.52</v>
      </c>
      <c r="N45" s="10">
        <v>0.52</v>
      </c>
      <c r="O45" s="61">
        <v>0</v>
      </c>
      <c r="P45" s="61"/>
      <c r="Q45" s="10">
        <v>0</v>
      </c>
      <c r="R45" s="130">
        <v>0</v>
      </c>
      <c r="S45" s="131"/>
      <c r="T45" s="129">
        <v>0</v>
      </c>
      <c r="U45" s="129"/>
      <c r="V45" s="28">
        <v>0</v>
      </c>
      <c r="W45" s="28">
        <v>0</v>
      </c>
      <c r="X45" s="63"/>
      <c r="Y45" s="63"/>
      <c r="Z45" s="63"/>
      <c r="AA45" s="9"/>
      <c r="AB45" s="10"/>
    </row>
    <row r="46" spans="1:28" ht="24.75" customHeight="1" x14ac:dyDescent="0.2">
      <c r="A46" s="62" t="s">
        <v>26</v>
      </c>
      <c r="B46" s="62"/>
      <c r="C46" s="7" t="s">
        <v>26</v>
      </c>
      <c r="D46" s="63" t="s">
        <v>51</v>
      </c>
      <c r="E46" s="63"/>
      <c r="F46" s="63" t="s">
        <v>52</v>
      </c>
      <c r="G46" s="63"/>
      <c r="H46" s="9" t="s">
        <v>34</v>
      </c>
      <c r="I46" s="9" t="s">
        <v>54</v>
      </c>
      <c r="J46" s="9" t="s">
        <v>54</v>
      </c>
      <c r="K46" s="9" t="s">
        <v>40</v>
      </c>
      <c r="L46" s="39"/>
      <c r="M46" s="10">
        <v>10.43</v>
      </c>
      <c r="N46" s="10">
        <v>10.43</v>
      </c>
      <c r="O46" s="61">
        <v>0</v>
      </c>
      <c r="P46" s="61"/>
      <c r="Q46" s="10">
        <v>0</v>
      </c>
      <c r="R46" s="130">
        <v>0</v>
      </c>
      <c r="S46" s="131"/>
      <c r="T46" s="129">
        <v>0</v>
      </c>
      <c r="U46" s="129"/>
      <c r="V46" s="28">
        <v>0</v>
      </c>
      <c r="W46" s="28">
        <v>0</v>
      </c>
      <c r="X46" s="63"/>
      <c r="Y46" s="63"/>
      <c r="Z46" s="63"/>
      <c r="AA46" s="9"/>
      <c r="AB46" s="10"/>
    </row>
    <row r="47" spans="1:28" x14ac:dyDescent="0.2">
      <c r="A47" s="59"/>
      <c r="B47" s="59"/>
      <c r="C47" s="8"/>
      <c r="D47" s="60" t="s">
        <v>51</v>
      </c>
      <c r="E47" s="60"/>
      <c r="F47" s="60" t="s">
        <v>21</v>
      </c>
      <c r="G47" s="60"/>
      <c r="H47" s="11"/>
      <c r="I47" s="11"/>
      <c r="J47" s="11"/>
      <c r="K47" s="11"/>
      <c r="L47" s="41"/>
      <c r="M47" s="12">
        <v>112.77</v>
      </c>
      <c r="N47" s="12">
        <v>48.62</v>
      </c>
      <c r="O47" s="68">
        <v>63.57</v>
      </c>
      <c r="P47" s="68"/>
      <c r="Q47" s="12">
        <v>0.57999999999999996</v>
      </c>
      <c r="R47" s="64">
        <f>SUM(R36:S46)</f>
        <v>211.7</v>
      </c>
      <c r="S47" s="65"/>
      <c r="T47" s="64">
        <f>SUM(T36:U46)</f>
        <v>47.180000000000007</v>
      </c>
      <c r="U47" s="65"/>
      <c r="V47" s="10">
        <f>SUM(V36:V46)</f>
        <v>164.52</v>
      </c>
      <c r="W47" s="10">
        <f>SUM(W36:W46)</f>
        <v>0</v>
      </c>
      <c r="X47" s="66"/>
      <c r="Y47" s="66"/>
      <c r="Z47" s="66"/>
      <c r="AA47" s="11"/>
      <c r="AB47" s="11"/>
    </row>
    <row r="48" spans="1:28" ht="25.5" customHeight="1" x14ac:dyDescent="0.2">
      <c r="A48" s="62" t="s">
        <v>26</v>
      </c>
      <c r="B48" s="62"/>
      <c r="C48" s="7" t="s">
        <v>26</v>
      </c>
      <c r="D48" s="63" t="s">
        <v>55</v>
      </c>
      <c r="E48" s="63"/>
      <c r="F48" s="63" t="s">
        <v>56</v>
      </c>
      <c r="G48" s="63"/>
      <c r="H48" s="9" t="s">
        <v>34</v>
      </c>
      <c r="I48" s="9" t="s">
        <v>57</v>
      </c>
      <c r="J48" s="9" t="s">
        <v>57</v>
      </c>
      <c r="K48" s="9" t="s">
        <v>35</v>
      </c>
      <c r="L48" s="39"/>
      <c r="M48" s="10">
        <v>34.44</v>
      </c>
      <c r="N48" s="10">
        <v>9.2200000000000006</v>
      </c>
      <c r="O48" s="61">
        <v>25.22</v>
      </c>
      <c r="P48" s="61"/>
      <c r="Q48" s="10">
        <v>0</v>
      </c>
      <c r="R48" s="61">
        <v>34.44</v>
      </c>
      <c r="S48" s="61"/>
      <c r="T48" s="61">
        <v>1.42</v>
      </c>
      <c r="U48" s="61"/>
      <c r="V48" s="10">
        <v>33.020000000000003</v>
      </c>
      <c r="W48" s="10">
        <v>0</v>
      </c>
      <c r="X48" s="63" t="s">
        <v>39</v>
      </c>
      <c r="Y48" s="63"/>
      <c r="Z48" s="63"/>
      <c r="AA48" s="9" t="s">
        <v>20</v>
      </c>
      <c r="AB48" s="10">
        <v>48</v>
      </c>
    </row>
    <row r="49" spans="1:28" ht="26.25" customHeight="1" x14ac:dyDescent="0.2">
      <c r="A49" s="62" t="s">
        <v>26</v>
      </c>
      <c r="B49" s="62"/>
      <c r="C49" s="7" t="s">
        <v>26</v>
      </c>
      <c r="D49" s="63" t="s">
        <v>55</v>
      </c>
      <c r="E49" s="63"/>
      <c r="F49" s="63" t="s">
        <v>56</v>
      </c>
      <c r="G49" s="63"/>
      <c r="H49" s="9" t="s">
        <v>34</v>
      </c>
      <c r="I49" s="9" t="s">
        <v>57</v>
      </c>
      <c r="J49" s="9" t="s">
        <v>57</v>
      </c>
      <c r="K49" s="9" t="s">
        <v>37</v>
      </c>
      <c r="L49" s="39"/>
      <c r="M49" s="10">
        <v>205.04</v>
      </c>
      <c r="N49" s="10">
        <v>45.68</v>
      </c>
      <c r="O49" s="61">
        <v>61.3</v>
      </c>
      <c r="P49" s="61"/>
      <c r="Q49" s="10">
        <v>98.07</v>
      </c>
      <c r="R49" s="61">
        <v>100.83</v>
      </c>
      <c r="S49" s="61"/>
      <c r="T49" s="61">
        <v>21.43</v>
      </c>
      <c r="U49" s="61"/>
      <c r="V49" s="10">
        <v>79.400000000000006</v>
      </c>
      <c r="W49" s="10">
        <v>0</v>
      </c>
      <c r="X49" s="63"/>
      <c r="Y49" s="63"/>
      <c r="Z49" s="63"/>
      <c r="AA49" s="9"/>
      <c r="AB49" s="10"/>
    </row>
    <row r="50" spans="1:28" ht="24.75" customHeight="1" x14ac:dyDescent="0.2">
      <c r="A50" s="62" t="s">
        <v>26</v>
      </c>
      <c r="B50" s="62"/>
      <c r="C50" s="7" t="s">
        <v>26</v>
      </c>
      <c r="D50" s="63" t="s">
        <v>55</v>
      </c>
      <c r="E50" s="63"/>
      <c r="F50" s="63" t="s">
        <v>56</v>
      </c>
      <c r="G50" s="63"/>
      <c r="H50" s="9" t="s">
        <v>34</v>
      </c>
      <c r="I50" s="9" t="s">
        <v>57</v>
      </c>
      <c r="J50" s="9" t="s">
        <v>57</v>
      </c>
      <c r="K50" s="9" t="s">
        <v>38</v>
      </c>
      <c r="L50" s="39"/>
      <c r="M50" s="10">
        <v>0.57999999999999996</v>
      </c>
      <c r="N50" s="10">
        <v>0.57999999999999996</v>
      </c>
      <c r="O50" s="61">
        <v>0</v>
      </c>
      <c r="P50" s="61"/>
      <c r="Q50" s="10">
        <v>0</v>
      </c>
      <c r="R50" s="61">
        <v>0.57999999999999996</v>
      </c>
      <c r="S50" s="61"/>
      <c r="T50" s="61">
        <v>0.57999999999999996</v>
      </c>
      <c r="U50" s="61"/>
      <c r="V50" s="10">
        <v>0</v>
      </c>
      <c r="W50" s="10">
        <v>0</v>
      </c>
      <c r="X50" s="63" t="s">
        <v>36</v>
      </c>
      <c r="Y50" s="63"/>
      <c r="Z50" s="63"/>
      <c r="AA50" s="9" t="s">
        <v>20</v>
      </c>
      <c r="AB50" s="10">
        <v>15.45</v>
      </c>
    </row>
    <row r="51" spans="1:28" ht="24.75" customHeight="1" x14ac:dyDescent="0.2">
      <c r="A51" s="62" t="s">
        <v>26</v>
      </c>
      <c r="B51" s="62"/>
      <c r="C51" s="7" t="s">
        <v>26</v>
      </c>
      <c r="D51" s="63" t="s">
        <v>55</v>
      </c>
      <c r="E51" s="63"/>
      <c r="F51" s="63" t="s">
        <v>56</v>
      </c>
      <c r="G51" s="63"/>
      <c r="H51" s="9" t="s">
        <v>34</v>
      </c>
      <c r="I51" s="9" t="s">
        <v>57</v>
      </c>
      <c r="J51" s="9" t="s">
        <v>57</v>
      </c>
      <c r="K51" s="9" t="s">
        <v>47</v>
      </c>
      <c r="L51" s="39"/>
      <c r="M51" s="10">
        <v>0</v>
      </c>
      <c r="N51" s="10">
        <v>0</v>
      </c>
      <c r="O51" s="61">
        <v>0</v>
      </c>
      <c r="P51" s="61"/>
      <c r="Q51" s="10">
        <v>0</v>
      </c>
      <c r="R51" s="61">
        <v>0.11</v>
      </c>
      <c r="S51" s="61"/>
      <c r="T51" s="61">
        <v>0.11</v>
      </c>
      <c r="U51" s="61"/>
      <c r="V51" s="10">
        <v>0</v>
      </c>
      <c r="W51" s="10">
        <v>0</v>
      </c>
      <c r="X51" s="63"/>
      <c r="Y51" s="63"/>
      <c r="Z51" s="63"/>
      <c r="AA51" s="9"/>
      <c r="AB51" s="10"/>
    </row>
    <row r="52" spans="1:28" ht="26.25" customHeight="1" x14ac:dyDescent="0.2">
      <c r="A52" s="62" t="s">
        <v>26</v>
      </c>
      <c r="B52" s="62"/>
      <c r="C52" s="7" t="s">
        <v>26</v>
      </c>
      <c r="D52" s="63" t="s">
        <v>55</v>
      </c>
      <c r="E52" s="63"/>
      <c r="F52" s="63" t="s">
        <v>56</v>
      </c>
      <c r="G52" s="63"/>
      <c r="H52" s="9" t="s">
        <v>34</v>
      </c>
      <c r="I52" s="9" t="s">
        <v>57</v>
      </c>
      <c r="J52" s="9" t="s">
        <v>57</v>
      </c>
      <c r="K52" s="9" t="s">
        <v>40</v>
      </c>
      <c r="L52" s="39"/>
      <c r="M52" s="10">
        <v>11.01</v>
      </c>
      <c r="N52" s="10">
        <v>11.01</v>
      </c>
      <c r="O52" s="61">
        <v>0</v>
      </c>
      <c r="P52" s="61"/>
      <c r="Q52" s="10">
        <v>0</v>
      </c>
      <c r="R52" s="61">
        <v>11.01</v>
      </c>
      <c r="S52" s="61"/>
      <c r="T52" s="61">
        <v>11.01</v>
      </c>
      <c r="U52" s="61"/>
      <c r="V52" s="10">
        <v>0</v>
      </c>
      <c r="W52" s="10">
        <v>0</v>
      </c>
      <c r="X52" s="63"/>
      <c r="Y52" s="63"/>
      <c r="Z52" s="63"/>
      <c r="AA52" s="9"/>
      <c r="AB52" s="10"/>
    </row>
    <row r="53" spans="1:28" ht="27.75" customHeight="1" x14ac:dyDescent="0.2">
      <c r="A53" s="62" t="s">
        <v>26</v>
      </c>
      <c r="B53" s="62"/>
      <c r="C53" s="7" t="s">
        <v>26</v>
      </c>
      <c r="D53" s="63" t="s">
        <v>55</v>
      </c>
      <c r="E53" s="63"/>
      <c r="F53" s="63" t="s">
        <v>56</v>
      </c>
      <c r="G53" s="63"/>
      <c r="H53" s="9" t="s">
        <v>34</v>
      </c>
      <c r="I53" s="9" t="s">
        <v>57</v>
      </c>
      <c r="J53" s="9" t="s">
        <v>57</v>
      </c>
      <c r="K53" s="9" t="s">
        <v>48</v>
      </c>
      <c r="L53" s="39"/>
      <c r="M53" s="10">
        <v>0</v>
      </c>
      <c r="N53" s="10">
        <v>0</v>
      </c>
      <c r="O53" s="61">
        <v>0</v>
      </c>
      <c r="P53" s="61"/>
      <c r="Q53" s="10">
        <v>0</v>
      </c>
      <c r="R53" s="61">
        <v>4.21</v>
      </c>
      <c r="S53" s="61"/>
      <c r="T53" s="61">
        <v>4.21</v>
      </c>
      <c r="U53" s="61"/>
      <c r="V53" s="10">
        <v>0</v>
      </c>
      <c r="W53" s="10">
        <v>0</v>
      </c>
      <c r="X53" s="63"/>
      <c r="Y53" s="63"/>
      <c r="Z53" s="63"/>
      <c r="AA53" s="9"/>
      <c r="AB53" s="10"/>
    </row>
    <row r="54" spans="1:28" ht="27.75" customHeight="1" x14ac:dyDescent="0.2">
      <c r="A54" s="62" t="s">
        <v>26</v>
      </c>
      <c r="B54" s="62"/>
      <c r="C54" s="7" t="s">
        <v>26</v>
      </c>
      <c r="D54" s="63" t="s">
        <v>55</v>
      </c>
      <c r="E54" s="63"/>
      <c r="F54" s="63" t="s">
        <v>56</v>
      </c>
      <c r="G54" s="63"/>
      <c r="H54" s="9" t="s">
        <v>34</v>
      </c>
      <c r="I54" s="9" t="s">
        <v>57</v>
      </c>
      <c r="J54" s="9" t="s">
        <v>57</v>
      </c>
      <c r="K54" s="9" t="s">
        <v>97</v>
      </c>
      <c r="L54" s="39"/>
      <c r="M54" s="10">
        <v>0</v>
      </c>
      <c r="N54" s="10">
        <v>0</v>
      </c>
      <c r="O54" s="61">
        <v>0</v>
      </c>
      <c r="P54" s="61"/>
      <c r="Q54" s="10">
        <v>0</v>
      </c>
      <c r="R54" s="61">
        <v>2.98</v>
      </c>
      <c r="S54" s="61"/>
      <c r="T54" s="61">
        <v>2.98</v>
      </c>
      <c r="U54" s="61"/>
      <c r="V54" s="10">
        <v>0</v>
      </c>
      <c r="W54" s="10">
        <v>0</v>
      </c>
      <c r="X54" s="63"/>
      <c r="Y54" s="63"/>
      <c r="Z54" s="63"/>
      <c r="AA54" s="9"/>
      <c r="AB54" s="10"/>
    </row>
    <row r="55" spans="1:28" x14ac:dyDescent="0.2">
      <c r="A55" s="59"/>
      <c r="B55" s="59"/>
      <c r="C55" s="8"/>
      <c r="D55" s="60" t="s">
        <v>55</v>
      </c>
      <c r="E55" s="60"/>
      <c r="F55" s="60" t="s">
        <v>21</v>
      </c>
      <c r="G55" s="60"/>
      <c r="H55" s="11"/>
      <c r="I55" s="11"/>
      <c r="J55" s="11"/>
      <c r="K55" s="11"/>
      <c r="L55" s="41"/>
      <c r="M55" s="12">
        <v>251.07</v>
      </c>
      <c r="N55" s="12">
        <v>66.489999999999995</v>
      </c>
      <c r="O55" s="68">
        <v>86.52</v>
      </c>
      <c r="P55" s="68"/>
      <c r="Q55" s="12">
        <v>98.07</v>
      </c>
      <c r="R55" s="64">
        <f>SUM(R48:S54)</f>
        <v>154.16</v>
      </c>
      <c r="S55" s="65"/>
      <c r="T55" s="64">
        <f>SUM(T48:U54)</f>
        <v>41.739999999999995</v>
      </c>
      <c r="U55" s="65"/>
      <c r="V55" s="10">
        <f>SUM(V48:V54)</f>
        <v>112.42000000000002</v>
      </c>
      <c r="W55" s="10">
        <f>SUM(W48:W54)</f>
        <v>0</v>
      </c>
      <c r="X55" s="66"/>
      <c r="Y55" s="66"/>
      <c r="Z55" s="66"/>
      <c r="AA55" s="11"/>
      <c r="AB55" s="11"/>
    </row>
    <row r="56" spans="1:28" ht="24" customHeight="1" x14ac:dyDescent="0.2">
      <c r="A56" s="62" t="s">
        <v>26</v>
      </c>
      <c r="B56" s="62"/>
      <c r="C56" s="7" t="s">
        <v>26</v>
      </c>
      <c r="D56" s="63" t="s">
        <v>58</v>
      </c>
      <c r="E56" s="63"/>
      <c r="F56" s="63" t="s">
        <v>59</v>
      </c>
      <c r="G56" s="63"/>
      <c r="H56" s="9" t="s">
        <v>34</v>
      </c>
      <c r="I56" s="9" t="s">
        <v>60</v>
      </c>
      <c r="J56" s="9" t="s">
        <v>60</v>
      </c>
      <c r="K56" s="9" t="s">
        <v>35</v>
      </c>
      <c r="L56" s="39"/>
      <c r="M56" s="10">
        <v>55.88</v>
      </c>
      <c r="N56" s="10">
        <v>2.83</v>
      </c>
      <c r="O56" s="61">
        <v>53.06</v>
      </c>
      <c r="P56" s="61"/>
      <c r="Q56" s="10">
        <v>0</v>
      </c>
      <c r="R56" s="61">
        <v>61.4</v>
      </c>
      <c r="S56" s="61"/>
      <c r="T56" s="61">
        <v>2.88</v>
      </c>
      <c r="U56" s="61"/>
      <c r="V56" s="10">
        <v>58.52</v>
      </c>
      <c r="W56" s="10">
        <v>0</v>
      </c>
      <c r="X56" s="63"/>
      <c r="Y56" s="63"/>
      <c r="Z56" s="63"/>
      <c r="AA56" s="9"/>
      <c r="AB56" s="10"/>
    </row>
    <row r="57" spans="1:28" ht="27" customHeight="1" x14ac:dyDescent="0.2">
      <c r="A57" s="62" t="s">
        <v>26</v>
      </c>
      <c r="B57" s="62"/>
      <c r="C57" s="7" t="s">
        <v>26</v>
      </c>
      <c r="D57" s="63" t="s">
        <v>58</v>
      </c>
      <c r="E57" s="63"/>
      <c r="F57" s="63" t="s">
        <v>59</v>
      </c>
      <c r="G57" s="63"/>
      <c r="H57" s="9" t="s">
        <v>34</v>
      </c>
      <c r="I57" s="9" t="s">
        <v>60</v>
      </c>
      <c r="J57" s="9" t="s">
        <v>60</v>
      </c>
      <c r="K57" s="9" t="s">
        <v>37</v>
      </c>
      <c r="L57" s="39"/>
      <c r="M57" s="10">
        <v>171.68</v>
      </c>
      <c r="N57" s="10">
        <v>38.270000000000003</v>
      </c>
      <c r="O57" s="61">
        <v>130.51</v>
      </c>
      <c r="P57" s="61"/>
      <c r="Q57" s="10">
        <v>2.9</v>
      </c>
      <c r="R57" s="61">
        <v>162.4</v>
      </c>
      <c r="S57" s="61"/>
      <c r="T57" s="61">
        <v>31.34</v>
      </c>
      <c r="U57" s="61"/>
      <c r="V57" s="10">
        <v>131.06</v>
      </c>
      <c r="W57" s="10">
        <v>0</v>
      </c>
      <c r="X57" s="63" t="s">
        <v>39</v>
      </c>
      <c r="Y57" s="63"/>
      <c r="Z57" s="63"/>
      <c r="AA57" s="9" t="s">
        <v>20</v>
      </c>
      <c r="AB57" s="10">
        <v>75</v>
      </c>
    </row>
    <row r="58" spans="1:28" ht="25.5" customHeight="1" x14ac:dyDescent="0.2">
      <c r="A58" s="62" t="s">
        <v>26</v>
      </c>
      <c r="B58" s="62"/>
      <c r="C58" s="7" t="s">
        <v>26</v>
      </c>
      <c r="D58" s="63" t="s">
        <v>58</v>
      </c>
      <c r="E58" s="63"/>
      <c r="F58" s="63" t="s">
        <v>59</v>
      </c>
      <c r="G58" s="63"/>
      <c r="H58" s="9" t="s">
        <v>34</v>
      </c>
      <c r="I58" s="9" t="s">
        <v>60</v>
      </c>
      <c r="J58" s="9" t="s">
        <v>60</v>
      </c>
      <c r="K58" s="9" t="s">
        <v>38</v>
      </c>
      <c r="L58" s="39"/>
      <c r="M58" s="10">
        <v>0.44</v>
      </c>
      <c r="N58" s="10">
        <v>0.44</v>
      </c>
      <c r="O58" s="61">
        <v>0</v>
      </c>
      <c r="P58" s="61"/>
      <c r="Q58" s="10">
        <v>0</v>
      </c>
      <c r="R58" s="61">
        <v>0.43</v>
      </c>
      <c r="S58" s="61"/>
      <c r="T58" s="61">
        <v>0.43</v>
      </c>
      <c r="U58" s="61"/>
      <c r="V58" s="10">
        <v>0</v>
      </c>
      <c r="W58" s="10">
        <v>0</v>
      </c>
      <c r="X58" s="63" t="s">
        <v>36</v>
      </c>
      <c r="Y58" s="63"/>
      <c r="Z58" s="63"/>
      <c r="AA58" s="9" t="s">
        <v>20</v>
      </c>
      <c r="AB58" s="10">
        <v>24.92</v>
      </c>
    </row>
    <row r="59" spans="1:28" ht="26.25" customHeight="1" x14ac:dyDescent="0.2">
      <c r="A59" s="62" t="s">
        <v>26</v>
      </c>
      <c r="B59" s="62"/>
      <c r="C59" s="7" t="s">
        <v>26</v>
      </c>
      <c r="D59" s="63" t="s">
        <v>58</v>
      </c>
      <c r="E59" s="63"/>
      <c r="F59" s="63" t="s">
        <v>59</v>
      </c>
      <c r="G59" s="63"/>
      <c r="H59" s="9" t="s">
        <v>34</v>
      </c>
      <c r="I59" s="9" t="s">
        <v>60</v>
      </c>
      <c r="J59" s="9" t="s">
        <v>60</v>
      </c>
      <c r="K59" s="9" t="s">
        <v>47</v>
      </c>
      <c r="L59" s="39"/>
      <c r="M59" s="10">
        <v>0</v>
      </c>
      <c r="N59" s="10">
        <v>0</v>
      </c>
      <c r="O59" s="61">
        <v>0</v>
      </c>
      <c r="P59" s="61"/>
      <c r="Q59" s="10">
        <v>0</v>
      </c>
      <c r="R59" s="61">
        <v>0.01</v>
      </c>
      <c r="S59" s="61"/>
      <c r="T59" s="61">
        <v>0.01</v>
      </c>
      <c r="U59" s="61"/>
      <c r="V59" s="10">
        <v>0</v>
      </c>
      <c r="W59" s="10">
        <v>0</v>
      </c>
      <c r="X59" s="63"/>
      <c r="Y59" s="63"/>
      <c r="Z59" s="63"/>
      <c r="AA59" s="9"/>
      <c r="AB59" s="10"/>
    </row>
    <row r="60" spans="1:28" ht="29.25" customHeight="1" x14ac:dyDescent="0.2">
      <c r="A60" s="62" t="s">
        <v>26</v>
      </c>
      <c r="B60" s="62"/>
      <c r="C60" s="7" t="s">
        <v>26</v>
      </c>
      <c r="D60" s="63" t="s">
        <v>58</v>
      </c>
      <c r="E60" s="63"/>
      <c r="F60" s="63" t="s">
        <v>59</v>
      </c>
      <c r="G60" s="63"/>
      <c r="H60" s="9" t="s">
        <v>34</v>
      </c>
      <c r="I60" s="9" t="s">
        <v>60</v>
      </c>
      <c r="J60" s="9" t="s">
        <v>60</v>
      </c>
      <c r="K60" s="9" t="s">
        <v>40</v>
      </c>
      <c r="L60" s="39"/>
      <c r="M60" s="10">
        <v>12.45</v>
      </c>
      <c r="N60" s="10">
        <v>12.45</v>
      </c>
      <c r="O60" s="61">
        <v>0</v>
      </c>
      <c r="P60" s="61"/>
      <c r="Q60" s="10">
        <v>0</v>
      </c>
      <c r="R60" s="61">
        <v>12.45</v>
      </c>
      <c r="S60" s="61"/>
      <c r="T60" s="61">
        <v>12.45</v>
      </c>
      <c r="U60" s="61"/>
      <c r="V60" s="10">
        <v>0</v>
      </c>
      <c r="W60" s="10">
        <v>0</v>
      </c>
      <c r="X60" s="63"/>
      <c r="Y60" s="63"/>
      <c r="Z60" s="63"/>
      <c r="AA60" s="9"/>
      <c r="AB60" s="10"/>
    </row>
    <row r="61" spans="1:28" ht="27" customHeight="1" x14ac:dyDescent="0.2">
      <c r="A61" s="62" t="s">
        <v>26</v>
      </c>
      <c r="B61" s="62"/>
      <c r="C61" s="7" t="s">
        <v>26</v>
      </c>
      <c r="D61" s="63" t="s">
        <v>58</v>
      </c>
      <c r="E61" s="63"/>
      <c r="F61" s="63" t="s">
        <v>59</v>
      </c>
      <c r="G61" s="63"/>
      <c r="H61" s="9" t="s">
        <v>34</v>
      </c>
      <c r="I61" s="9" t="s">
        <v>60</v>
      </c>
      <c r="J61" s="9" t="s">
        <v>60</v>
      </c>
      <c r="K61" s="9" t="s">
        <v>48</v>
      </c>
      <c r="L61" s="39"/>
      <c r="M61" s="10">
        <v>0</v>
      </c>
      <c r="N61" s="10">
        <v>0</v>
      </c>
      <c r="O61" s="61">
        <v>0</v>
      </c>
      <c r="P61" s="61"/>
      <c r="Q61" s="10">
        <v>0</v>
      </c>
      <c r="R61" s="61">
        <v>0.56999999999999995</v>
      </c>
      <c r="S61" s="61"/>
      <c r="T61" s="61">
        <v>0.56999999999999995</v>
      </c>
      <c r="U61" s="61"/>
      <c r="V61" s="10">
        <v>0</v>
      </c>
      <c r="W61" s="10">
        <v>0</v>
      </c>
      <c r="X61" s="63"/>
      <c r="Y61" s="63"/>
      <c r="Z61" s="63"/>
      <c r="AA61" s="9"/>
      <c r="AB61" s="10"/>
    </row>
    <row r="62" spans="1:28" ht="26.25" customHeight="1" x14ac:dyDescent="0.2">
      <c r="A62" s="62" t="s">
        <v>26</v>
      </c>
      <c r="B62" s="62"/>
      <c r="C62" s="7" t="s">
        <v>26</v>
      </c>
      <c r="D62" s="63" t="s">
        <v>58</v>
      </c>
      <c r="E62" s="63"/>
      <c r="F62" s="63" t="s">
        <v>59</v>
      </c>
      <c r="G62" s="63"/>
      <c r="H62" s="9" t="s">
        <v>34</v>
      </c>
      <c r="I62" s="9" t="s">
        <v>60</v>
      </c>
      <c r="J62" s="9" t="s">
        <v>60</v>
      </c>
      <c r="K62" s="9" t="s">
        <v>97</v>
      </c>
      <c r="L62" s="39"/>
      <c r="M62" s="10">
        <v>0</v>
      </c>
      <c r="N62" s="10">
        <v>0</v>
      </c>
      <c r="O62" s="61">
        <v>0</v>
      </c>
      <c r="P62" s="61"/>
      <c r="Q62" s="10">
        <v>0</v>
      </c>
      <c r="R62" s="61">
        <v>3.41</v>
      </c>
      <c r="S62" s="61"/>
      <c r="T62" s="61">
        <v>3.41</v>
      </c>
      <c r="U62" s="61"/>
      <c r="V62" s="10">
        <v>0</v>
      </c>
      <c r="W62" s="10">
        <v>0</v>
      </c>
      <c r="X62" s="63"/>
      <c r="Y62" s="63"/>
      <c r="Z62" s="63"/>
      <c r="AA62" s="9"/>
      <c r="AB62" s="10"/>
    </row>
    <row r="63" spans="1:28" x14ac:dyDescent="0.2">
      <c r="A63" s="59"/>
      <c r="B63" s="59"/>
      <c r="C63" s="8"/>
      <c r="D63" s="60" t="s">
        <v>58</v>
      </c>
      <c r="E63" s="60"/>
      <c r="F63" s="60" t="s">
        <v>21</v>
      </c>
      <c r="G63" s="60"/>
      <c r="H63" s="11"/>
      <c r="I63" s="11"/>
      <c r="J63" s="11"/>
      <c r="K63" s="11"/>
      <c r="L63" s="41"/>
      <c r="M63" s="12">
        <v>240.45</v>
      </c>
      <c r="N63" s="12">
        <v>53.99</v>
      </c>
      <c r="O63" s="68">
        <v>183.57</v>
      </c>
      <c r="P63" s="68"/>
      <c r="Q63" s="12">
        <v>2.9</v>
      </c>
      <c r="R63" s="64">
        <f>SUM(R56:S62)</f>
        <v>240.67</v>
      </c>
      <c r="S63" s="65"/>
      <c r="T63" s="64">
        <f>SUM(T56:U62)</f>
        <v>51.09</v>
      </c>
      <c r="U63" s="65"/>
      <c r="V63" s="10">
        <f>SUM(V56:V62)</f>
        <v>189.58</v>
      </c>
      <c r="W63" s="10">
        <f>SUM(W56:W62)</f>
        <v>0</v>
      </c>
      <c r="X63" s="66"/>
      <c r="Y63" s="66"/>
      <c r="Z63" s="66"/>
      <c r="AA63" s="11"/>
      <c r="AB63" s="11"/>
    </row>
    <row r="64" spans="1:28" ht="27" customHeight="1" x14ac:dyDescent="0.2">
      <c r="A64" s="62" t="s">
        <v>26</v>
      </c>
      <c r="B64" s="62"/>
      <c r="C64" s="7" t="s">
        <v>26</v>
      </c>
      <c r="D64" s="63" t="s">
        <v>61</v>
      </c>
      <c r="E64" s="63"/>
      <c r="F64" s="63" t="s">
        <v>62</v>
      </c>
      <c r="G64" s="63"/>
      <c r="H64" s="9" t="s">
        <v>53</v>
      </c>
      <c r="I64" s="9" t="s">
        <v>63</v>
      </c>
      <c r="J64" s="9" t="s">
        <v>63</v>
      </c>
      <c r="K64" s="9" t="s">
        <v>35</v>
      </c>
      <c r="L64" s="39"/>
      <c r="M64" s="10">
        <v>0</v>
      </c>
      <c r="N64" s="10">
        <v>0</v>
      </c>
      <c r="O64" s="61">
        <v>0</v>
      </c>
      <c r="P64" s="61"/>
      <c r="Q64" s="10">
        <v>0</v>
      </c>
      <c r="R64" s="61">
        <v>92.74</v>
      </c>
      <c r="S64" s="61"/>
      <c r="T64" s="61">
        <v>18.8</v>
      </c>
      <c r="U64" s="61"/>
      <c r="V64" s="10">
        <v>73.94</v>
      </c>
      <c r="W64" s="10">
        <v>0</v>
      </c>
      <c r="X64" s="63" t="s">
        <v>39</v>
      </c>
      <c r="Y64" s="63"/>
      <c r="Z64" s="63"/>
      <c r="AA64" s="9" t="s">
        <v>20</v>
      </c>
      <c r="AB64" s="10">
        <v>110</v>
      </c>
    </row>
    <row r="65" spans="1:28" ht="25.5" customHeight="1" x14ac:dyDescent="0.2">
      <c r="A65" s="62" t="s">
        <v>26</v>
      </c>
      <c r="B65" s="62"/>
      <c r="C65" s="7" t="s">
        <v>26</v>
      </c>
      <c r="D65" s="63" t="s">
        <v>61</v>
      </c>
      <c r="E65" s="63"/>
      <c r="F65" s="63" t="s">
        <v>62</v>
      </c>
      <c r="G65" s="63"/>
      <c r="H65" s="9" t="s">
        <v>53</v>
      </c>
      <c r="I65" s="9" t="s">
        <v>63</v>
      </c>
      <c r="J65" s="9" t="s">
        <v>63</v>
      </c>
      <c r="K65" s="9" t="s">
        <v>37</v>
      </c>
      <c r="L65" s="39"/>
      <c r="M65" s="10">
        <v>0</v>
      </c>
      <c r="N65" s="10">
        <v>0</v>
      </c>
      <c r="O65" s="61">
        <v>0</v>
      </c>
      <c r="P65" s="61"/>
      <c r="Q65" s="10">
        <v>0</v>
      </c>
      <c r="R65" s="61">
        <v>211.63</v>
      </c>
      <c r="S65" s="61"/>
      <c r="T65" s="61">
        <v>51.98</v>
      </c>
      <c r="U65" s="61"/>
      <c r="V65" s="10">
        <v>159.65</v>
      </c>
      <c r="W65" s="10">
        <v>0</v>
      </c>
      <c r="X65" s="63"/>
      <c r="Y65" s="63"/>
      <c r="Z65" s="63"/>
      <c r="AA65" s="9"/>
      <c r="AB65" s="10"/>
    </row>
    <row r="66" spans="1:28" ht="24.75" customHeight="1" x14ac:dyDescent="0.2">
      <c r="A66" s="62" t="s">
        <v>26</v>
      </c>
      <c r="B66" s="62"/>
      <c r="C66" s="7" t="s">
        <v>26</v>
      </c>
      <c r="D66" s="63" t="s">
        <v>61</v>
      </c>
      <c r="E66" s="63"/>
      <c r="F66" s="63" t="s">
        <v>62</v>
      </c>
      <c r="G66" s="63"/>
      <c r="H66" s="9" t="s">
        <v>53</v>
      </c>
      <c r="I66" s="9" t="s">
        <v>63</v>
      </c>
      <c r="J66" s="9" t="s">
        <v>63</v>
      </c>
      <c r="K66" s="9" t="s">
        <v>40</v>
      </c>
      <c r="L66" s="39"/>
      <c r="M66" s="10">
        <v>0</v>
      </c>
      <c r="N66" s="10">
        <v>0</v>
      </c>
      <c r="O66" s="61">
        <v>0</v>
      </c>
      <c r="P66" s="61"/>
      <c r="Q66" s="10">
        <v>0</v>
      </c>
      <c r="R66" s="61">
        <v>27.34</v>
      </c>
      <c r="S66" s="61"/>
      <c r="T66" s="61">
        <v>27.34</v>
      </c>
      <c r="U66" s="61"/>
      <c r="V66" s="10">
        <v>0</v>
      </c>
      <c r="W66" s="10">
        <v>0</v>
      </c>
      <c r="X66" s="63" t="s">
        <v>36</v>
      </c>
      <c r="Y66" s="63"/>
      <c r="Z66" s="63"/>
      <c r="AA66" s="9" t="s">
        <v>20</v>
      </c>
      <c r="AB66" s="10">
        <v>30.34</v>
      </c>
    </row>
    <row r="67" spans="1:28" ht="24" customHeight="1" x14ac:dyDescent="0.2">
      <c r="A67" s="62" t="s">
        <v>26</v>
      </c>
      <c r="B67" s="62"/>
      <c r="C67" s="7" t="s">
        <v>26</v>
      </c>
      <c r="D67" s="63" t="s">
        <v>61</v>
      </c>
      <c r="E67" s="63"/>
      <c r="F67" s="63" t="s">
        <v>62</v>
      </c>
      <c r="G67" s="63"/>
      <c r="H67" s="9" t="s">
        <v>34</v>
      </c>
      <c r="I67" s="9" t="s">
        <v>63</v>
      </c>
      <c r="J67" s="9" t="s">
        <v>63</v>
      </c>
      <c r="K67" s="9" t="s">
        <v>35</v>
      </c>
      <c r="L67" s="39"/>
      <c r="M67" s="10">
        <v>84.41</v>
      </c>
      <c r="N67" s="10">
        <v>10.47</v>
      </c>
      <c r="O67" s="61">
        <v>73.94</v>
      </c>
      <c r="P67" s="61"/>
      <c r="Q67" s="10">
        <v>0</v>
      </c>
      <c r="R67" s="64">
        <v>0</v>
      </c>
      <c r="S67" s="65"/>
      <c r="T67" s="61">
        <v>0</v>
      </c>
      <c r="U67" s="61"/>
      <c r="V67" s="10">
        <v>0</v>
      </c>
      <c r="W67" s="10">
        <v>0</v>
      </c>
      <c r="X67" s="63"/>
      <c r="Y67" s="63"/>
      <c r="Z67" s="63"/>
      <c r="AA67" s="9"/>
      <c r="AB67" s="10"/>
    </row>
    <row r="68" spans="1:28" ht="27" customHeight="1" x14ac:dyDescent="0.2">
      <c r="A68" s="62" t="s">
        <v>26</v>
      </c>
      <c r="B68" s="62"/>
      <c r="C68" s="7" t="s">
        <v>26</v>
      </c>
      <c r="D68" s="63" t="s">
        <v>61</v>
      </c>
      <c r="E68" s="63"/>
      <c r="F68" s="63" t="s">
        <v>62</v>
      </c>
      <c r="G68" s="63"/>
      <c r="H68" s="9" t="s">
        <v>34</v>
      </c>
      <c r="I68" s="9" t="s">
        <v>63</v>
      </c>
      <c r="J68" s="9" t="s">
        <v>63</v>
      </c>
      <c r="K68" s="9" t="s">
        <v>37</v>
      </c>
      <c r="L68" s="39"/>
      <c r="M68" s="10">
        <v>232.41</v>
      </c>
      <c r="N68" s="10">
        <v>71.3</v>
      </c>
      <c r="O68" s="61">
        <v>161.11000000000001</v>
      </c>
      <c r="P68" s="61"/>
      <c r="Q68" s="10">
        <v>0</v>
      </c>
      <c r="R68" s="64">
        <v>0</v>
      </c>
      <c r="S68" s="65"/>
      <c r="T68" s="61">
        <v>0</v>
      </c>
      <c r="U68" s="61"/>
      <c r="V68" s="10">
        <v>0</v>
      </c>
      <c r="W68" s="10">
        <v>0</v>
      </c>
      <c r="X68" s="63"/>
      <c r="Y68" s="63"/>
      <c r="Z68" s="63"/>
      <c r="AA68" s="9"/>
      <c r="AB68" s="10"/>
    </row>
    <row r="69" spans="1:28" ht="26.25" customHeight="1" x14ac:dyDescent="0.2">
      <c r="A69" s="62" t="s">
        <v>26</v>
      </c>
      <c r="B69" s="62"/>
      <c r="C69" s="7" t="s">
        <v>26</v>
      </c>
      <c r="D69" s="63" t="s">
        <v>61</v>
      </c>
      <c r="E69" s="63"/>
      <c r="F69" s="63" t="s">
        <v>62</v>
      </c>
      <c r="G69" s="63"/>
      <c r="H69" s="9" t="s">
        <v>34</v>
      </c>
      <c r="I69" s="9" t="s">
        <v>63</v>
      </c>
      <c r="J69" s="9" t="s">
        <v>63</v>
      </c>
      <c r="K69" s="9" t="s">
        <v>40</v>
      </c>
      <c r="L69" s="39"/>
      <c r="M69" s="10">
        <v>27.34</v>
      </c>
      <c r="N69" s="10">
        <v>27.34</v>
      </c>
      <c r="O69" s="61">
        <v>0</v>
      </c>
      <c r="P69" s="61"/>
      <c r="Q69" s="10">
        <v>0</v>
      </c>
      <c r="R69" s="64">
        <v>0</v>
      </c>
      <c r="S69" s="65"/>
      <c r="T69" s="61">
        <v>0</v>
      </c>
      <c r="U69" s="61"/>
      <c r="V69" s="10">
        <v>0</v>
      </c>
      <c r="W69" s="10">
        <v>0</v>
      </c>
      <c r="X69" s="63"/>
      <c r="Y69" s="63"/>
      <c r="Z69" s="63"/>
      <c r="AA69" s="9"/>
      <c r="AB69" s="10"/>
    </row>
    <row r="70" spans="1:28" ht="26.25" customHeight="1" x14ac:dyDescent="0.2">
      <c r="A70" s="62" t="s">
        <v>26</v>
      </c>
      <c r="B70" s="62"/>
      <c r="C70" s="7" t="s">
        <v>26</v>
      </c>
      <c r="D70" s="63" t="s">
        <v>61</v>
      </c>
      <c r="E70" s="63"/>
      <c r="F70" s="63" t="s">
        <v>62</v>
      </c>
      <c r="G70" s="63"/>
      <c r="H70" s="9" t="s">
        <v>34</v>
      </c>
      <c r="I70" s="9" t="s">
        <v>63</v>
      </c>
      <c r="J70" s="9" t="s">
        <v>63</v>
      </c>
      <c r="K70" s="9" t="s">
        <v>48</v>
      </c>
      <c r="L70" s="39"/>
      <c r="M70" s="10">
        <v>0</v>
      </c>
      <c r="N70" s="10">
        <v>0</v>
      </c>
      <c r="O70" s="61">
        <v>0</v>
      </c>
      <c r="P70" s="61"/>
      <c r="Q70" s="10">
        <v>0</v>
      </c>
      <c r="R70" s="61">
        <v>11.98</v>
      </c>
      <c r="S70" s="61"/>
      <c r="T70" s="61">
        <v>11.98</v>
      </c>
      <c r="U70" s="61"/>
      <c r="V70" s="10">
        <v>0</v>
      </c>
      <c r="W70" s="10">
        <v>0</v>
      </c>
      <c r="X70" s="63"/>
      <c r="Y70" s="63"/>
      <c r="Z70" s="63"/>
      <c r="AA70" s="9"/>
      <c r="AB70" s="10"/>
    </row>
    <row r="71" spans="1:28" ht="27.75" customHeight="1" x14ac:dyDescent="0.2">
      <c r="A71" s="62" t="s">
        <v>26</v>
      </c>
      <c r="B71" s="62"/>
      <c r="C71" s="7" t="s">
        <v>26</v>
      </c>
      <c r="D71" s="63" t="s">
        <v>61</v>
      </c>
      <c r="E71" s="63"/>
      <c r="F71" s="63" t="s">
        <v>62</v>
      </c>
      <c r="G71" s="63"/>
      <c r="H71" s="9" t="s">
        <v>34</v>
      </c>
      <c r="I71" s="9" t="s">
        <v>63</v>
      </c>
      <c r="J71" s="9" t="s">
        <v>63</v>
      </c>
      <c r="K71" s="9" t="s">
        <v>97</v>
      </c>
      <c r="L71" s="39"/>
      <c r="M71" s="10">
        <v>0</v>
      </c>
      <c r="N71" s="10">
        <v>0</v>
      </c>
      <c r="O71" s="61">
        <v>0</v>
      </c>
      <c r="P71" s="61"/>
      <c r="Q71" s="10">
        <v>0</v>
      </c>
      <c r="R71" s="61">
        <v>4.1900000000000004</v>
      </c>
      <c r="S71" s="61"/>
      <c r="T71" s="61">
        <v>4.1900000000000004</v>
      </c>
      <c r="U71" s="61"/>
      <c r="V71" s="10">
        <v>0</v>
      </c>
      <c r="W71" s="10">
        <v>0</v>
      </c>
      <c r="X71" s="63"/>
      <c r="Y71" s="63"/>
      <c r="Z71" s="63"/>
      <c r="AA71" s="9"/>
      <c r="AB71" s="10"/>
    </row>
    <row r="72" spans="1:28" ht="28.5" customHeight="1" x14ac:dyDescent="0.2">
      <c r="A72" s="62" t="s">
        <v>26</v>
      </c>
      <c r="B72" s="62"/>
      <c r="C72" s="7" t="s">
        <v>26</v>
      </c>
      <c r="D72" s="63" t="s">
        <v>61</v>
      </c>
      <c r="E72" s="63"/>
      <c r="F72" s="63" t="s">
        <v>62</v>
      </c>
      <c r="G72" s="63"/>
      <c r="H72" s="9" t="s">
        <v>30</v>
      </c>
      <c r="I72" s="9" t="s">
        <v>63</v>
      </c>
      <c r="J72" s="9" t="s">
        <v>63</v>
      </c>
      <c r="K72" s="9" t="s">
        <v>32</v>
      </c>
      <c r="L72" s="39"/>
      <c r="M72" s="10">
        <v>0.72</v>
      </c>
      <c r="N72" s="10">
        <v>0.72</v>
      </c>
      <c r="O72" s="61">
        <v>0</v>
      </c>
      <c r="P72" s="61"/>
      <c r="Q72" s="10">
        <v>0</v>
      </c>
      <c r="R72" s="64">
        <v>0</v>
      </c>
      <c r="S72" s="65"/>
      <c r="T72" s="61">
        <v>0</v>
      </c>
      <c r="U72" s="61"/>
      <c r="V72" s="10">
        <v>0</v>
      </c>
      <c r="W72" s="10">
        <v>0</v>
      </c>
      <c r="X72" s="63"/>
      <c r="Y72" s="63"/>
      <c r="Z72" s="63"/>
      <c r="AA72" s="9"/>
      <c r="AB72" s="10"/>
    </row>
    <row r="73" spans="1:28" x14ac:dyDescent="0.2">
      <c r="A73" s="59"/>
      <c r="B73" s="59"/>
      <c r="C73" s="8"/>
      <c r="D73" s="60" t="s">
        <v>61</v>
      </c>
      <c r="E73" s="60"/>
      <c r="F73" s="60" t="s">
        <v>21</v>
      </c>
      <c r="G73" s="60"/>
      <c r="H73" s="11"/>
      <c r="I73" s="11"/>
      <c r="J73" s="11"/>
      <c r="K73" s="11"/>
      <c r="L73" s="41"/>
      <c r="M73" s="12">
        <v>344.88</v>
      </c>
      <c r="N73" s="12">
        <v>109.83</v>
      </c>
      <c r="O73" s="68">
        <v>235.05</v>
      </c>
      <c r="P73" s="68"/>
      <c r="Q73" s="12">
        <v>0</v>
      </c>
      <c r="R73" s="64">
        <f>SUM(R64:S72)</f>
        <v>347.88</v>
      </c>
      <c r="S73" s="65"/>
      <c r="T73" s="64">
        <f>SUM(T64:U72)</f>
        <v>114.29</v>
      </c>
      <c r="U73" s="65"/>
      <c r="V73" s="10">
        <f>SUM(V64:V72)</f>
        <v>233.59</v>
      </c>
      <c r="W73" s="10">
        <f>SUM(W64:W72)</f>
        <v>0</v>
      </c>
      <c r="X73" s="66"/>
      <c r="Y73" s="66"/>
      <c r="Z73" s="66"/>
      <c r="AA73" s="11"/>
      <c r="AB73" s="11"/>
    </row>
    <row r="74" spans="1:28" x14ac:dyDescent="0.2">
      <c r="A74" s="62"/>
      <c r="B74" s="62"/>
      <c r="C74" s="7"/>
      <c r="D74" s="108" t="s">
        <v>22</v>
      </c>
      <c r="E74" s="108"/>
      <c r="F74" s="108"/>
      <c r="G74" s="108"/>
      <c r="H74" s="8"/>
      <c r="I74" s="8"/>
      <c r="J74" s="8"/>
      <c r="K74" s="8"/>
      <c r="L74" s="47"/>
      <c r="M74" s="13">
        <v>1380.66</v>
      </c>
      <c r="N74" s="13">
        <v>446.35</v>
      </c>
      <c r="O74" s="69">
        <v>832.77</v>
      </c>
      <c r="P74" s="69"/>
      <c r="Q74" s="13">
        <v>101.55</v>
      </c>
      <c r="R74" s="70">
        <f>R73+R63+R55+R47+R35+R20</f>
        <v>1472.7499999999998</v>
      </c>
      <c r="S74" s="71"/>
      <c r="T74" s="70">
        <f>T73+T63+T55+T47+T35+T20</f>
        <v>348.90999999999997</v>
      </c>
      <c r="U74" s="71"/>
      <c r="V74" s="29">
        <f>V73+V63+V55+V47+V35+V20</f>
        <v>1053.8399999999999</v>
      </c>
      <c r="W74" s="29">
        <f>W73+W63+W55+W47+W35+W20</f>
        <v>70</v>
      </c>
      <c r="X74" s="109"/>
      <c r="Y74" s="109"/>
      <c r="Z74" s="109"/>
      <c r="AA74" s="8"/>
      <c r="AB74" s="8"/>
    </row>
    <row r="75" spans="1:28" ht="22.5" x14ac:dyDescent="0.2">
      <c r="A75" s="62" t="s">
        <v>26</v>
      </c>
      <c r="B75" s="62"/>
      <c r="C75" s="7" t="s">
        <v>41</v>
      </c>
      <c r="D75" s="108" t="s">
        <v>190</v>
      </c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9"/>
      <c r="Y75" s="109"/>
      <c r="Z75" s="109"/>
      <c r="AA75" s="8"/>
      <c r="AB75" s="8"/>
    </row>
    <row r="76" spans="1:28" ht="26.25" customHeight="1" x14ac:dyDescent="0.2">
      <c r="A76" s="62" t="s">
        <v>26</v>
      </c>
      <c r="B76" s="62"/>
      <c r="C76" s="7" t="s">
        <v>41</v>
      </c>
      <c r="D76" s="63" t="s">
        <v>26</v>
      </c>
      <c r="E76" s="63"/>
      <c r="F76" s="63" t="s">
        <v>64</v>
      </c>
      <c r="G76" s="63"/>
      <c r="H76" s="9" t="s">
        <v>65</v>
      </c>
      <c r="I76" s="9" t="s">
        <v>66</v>
      </c>
      <c r="J76" s="9" t="s">
        <v>66</v>
      </c>
      <c r="K76" s="9" t="s">
        <v>35</v>
      </c>
      <c r="L76" s="39"/>
      <c r="M76" s="10">
        <v>47.78</v>
      </c>
      <c r="N76" s="10">
        <v>0.95</v>
      </c>
      <c r="O76" s="61">
        <v>46.83</v>
      </c>
      <c r="P76" s="61"/>
      <c r="Q76" s="10">
        <v>0</v>
      </c>
      <c r="R76" s="61">
        <v>50.57</v>
      </c>
      <c r="S76" s="61"/>
      <c r="T76" s="61">
        <v>1.1000000000000001</v>
      </c>
      <c r="U76" s="61"/>
      <c r="V76" s="10">
        <v>49.47</v>
      </c>
      <c r="W76" s="10">
        <v>0</v>
      </c>
      <c r="X76" s="63"/>
      <c r="Y76" s="63"/>
      <c r="Z76" s="63"/>
      <c r="AA76" s="9"/>
      <c r="AB76" s="10"/>
    </row>
    <row r="77" spans="1:28" ht="26.25" customHeight="1" x14ac:dyDescent="0.2">
      <c r="A77" s="62" t="s">
        <v>26</v>
      </c>
      <c r="B77" s="62"/>
      <c r="C77" s="7" t="s">
        <v>41</v>
      </c>
      <c r="D77" s="63" t="s">
        <v>26</v>
      </c>
      <c r="E77" s="63"/>
      <c r="F77" s="63" t="s">
        <v>64</v>
      </c>
      <c r="G77" s="63"/>
      <c r="H77" s="9" t="s">
        <v>65</v>
      </c>
      <c r="I77" s="9" t="s">
        <v>66</v>
      </c>
      <c r="J77" s="9" t="s">
        <v>66</v>
      </c>
      <c r="K77" s="9" t="s">
        <v>37</v>
      </c>
      <c r="L77" s="39"/>
      <c r="M77" s="10">
        <v>94.6</v>
      </c>
      <c r="N77" s="10">
        <v>27.4</v>
      </c>
      <c r="O77" s="61">
        <v>67.2</v>
      </c>
      <c r="P77" s="61"/>
      <c r="Q77" s="10">
        <v>0</v>
      </c>
      <c r="R77" s="61">
        <v>91.72</v>
      </c>
      <c r="S77" s="61"/>
      <c r="T77" s="61">
        <v>23.69</v>
      </c>
      <c r="U77" s="61"/>
      <c r="V77" s="10">
        <v>68.03</v>
      </c>
      <c r="W77" s="10">
        <v>0</v>
      </c>
      <c r="X77" s="63" t="s">
        <v>39</v>
      </c>
      <c r="Y77" s="63"/>
      <c r="Z77" s="63"/>
      <c r="AA77" s="9" t="s">
        <v>20</v>
      </c>
      <c r="AB77" s="10">
        <v>50</v>
      </c>
    </row>
    <row r="78" spans="1:28" ht="24.75" customHeight="1" x14ac:dyDescent="0.2">
      <c r="A78" s="62" t="s">
        <v>26</v>
      </c>
      <c r="B78" s="62"/>
      <c r="C78" s="7" t="s">
        <v>41</v>
      </c>
      <c r="D78" s="63" t="s">
        <v>26</v>
      </c>
      <c r="E78" s="63"/>
      <c r="F78" s="63" t="s">
        <v>64</v>
      </c>
      <c r="G78" s="63"/>
      <c r="H78" s="9" t="s">
        <v>65</v>
      </c>
      <c r="I78" s="9" t="s">
        <v>66</v>
      </c>
      <c r="J78" s="9" t="s">
        <v>66</v>
      </c>
      <c r="K78" s="9" t="s">
        <v>38</v>
      </c>
      <c r="L78" s="39"/>
      <c r="M78" s="10">
        <v>1.6</v>
      </c>
      <c r="N78" s="10">
        <v>1.6</v>
      </c>
      <c r="O78" s="61">
        <v>0</v>
      </c>
      <c r="P78" s="61"/>
      <c r="Q78" s="10">
        <v>0</v>
      </c>
      <c r="R78" s="61">
        <v>1.59</v>
      </c>
      <c r="S78" s="61"/>
      <c r="T78" s="61">
        <v>1.59</v>
      </c>
      <c r="U78" s="61"/>
      <c r="V78" s="10">
        <v>0</v>
      </c>
      <c r="W78" s="10">
        <v>0</v>
      </c>
      <c r="X78" s="63" t="s">
        <v>36</v>
      </c>
      <c r="Y78" s="63"/>
      <c r="Z78" s="63"/>
      <c r="AA78" s="9" t="s">
        <v>20</v>
      </c>
      <c r="AB78" s="10">
        <v>12.5</v>
      </c>
    </row>
    <row r="79" spans="1:28" ht="25.5" customHeight="1" x14ac:dyDescent="0.2">
      <c r="A79" s="62" t="s">
        <v>26</v>
      </c>
      <c r="B79" s="62"/>
      <c r="C79" s="7" t="s">
        <v>41</v>
      </c>
      <c r="D79" s="63" t="s">
        <v>26</v>
      </c>
      <c r="E79" s="63"/>
      <c r="F79" s="63" t="s">
        <v>64</v>
      </c>
      <c r="G79" s="63"/>
      <c r="H79" s="9" t="s">
        <v>65</v>
      </c>
      <c r="I79" s="9" t="s">
        <v>66</v>
      </c>
      <c r="J79" s="9" t="s">
        <v>66</v>
      </c>
      <c r="K79" s="9" t="s">
        <v>47</v>
      </c>
      <c r="L79" s="39"/>
      <c r="M79" s="10">
        <v>0</v>
      </c>
      <c r="N79" s="10">
        <v>0</v>
      </c>
      <c r="O79" s="61">
        <v>0</v>
      </c>
      <c r="P79" s="61"/>
      <c r="Q79" s="10">
        <v>0</v>
      </c>
      <c r="R79" s="61">
        <v>0.22</v>
      </c>
      <c r="S79" s="61"/>
      <c r="T79" s="61">
        <v>0.22</v>
      </c>
      <c r="U79" s="61"/>
      <c r="V79" s="10">
        <v>0</v>
      </c>
      <c r="W79" s="10">
        <v>0</v>
      </c>
      <c r="X79" s="63"/>
      <c r="Y79" s="63"/>
      <c r="Z79" s="63"/>
      <c r="AA79" s="9"/>
      <c r="AB79" s="10"/>
    </row>
    <row r="80" spans="1:28" ht="25.5" customHeight="1" x14ac:dyDescent="0.2">
      <c r="A80" s="62" t="s">
        <v>26</v>
      </c>
      <c r="B80" s="62"/>
      <c r="C80" s="7" t="s">
        <v>41</v>
      </c>
      <c r="D80" s="63" t="s">
        <v>26</v>
      </c>
      <c r="E80" s="63"/>
      <c r="F80" s="63" t="s">
        <v>64</v>
      </c>
      <c r="G80" s="63"/>
      <c r="H80" s="9" t="s">
        <v>65</v>
      </c>
      <c r="I80" s="9" t="s">
        <v>66</v>
      </c>
      <c r="J80" s="9" t="s">
        <v>66</v>
      </c>
      <c r="K80" s="9" t="s">
        <v>40</v>
      </c>
      <c r="L80" s="39"/>
      <c r="M80" s="10">
        <v>7.52</v>
      </c>
      <c r="N80" s="10">
        <v>7.52</v>
      </c>
      <c r="O80" s="61">
        <v>0</v>
      </c>
      <c r="P80" s="61"/>
      <c r="Q80" s="10">
        <v>0</v>
      </c>
      <c r="R80" s="61">
        <v>7.53</v>
      </c>
      <c r="S80" s="61"/>
      <c r="T80" s="61">
        <v>7.53</v>
      </c>
      <c r="U80" s="61"/>
      <c r="V80" s="10">
        <v>0</v>
      </c>
      <c r="W80" s="10">
        <v>0</v>
      </c>
      <c r="X80" s="63"/>
      <c r="Y80" s="63"/>
      <c r="Z80" s="63"/>
      <c r="AA80" s="9"/>
      <c r="AB80" s="10"/>
    </row>
    <row r="81" spans="1:28" ht="23.25" customHeight="1" x14ac:dyDescent="0.2">
      <c r="A81" s="62" t="s">
        <v>26</v>
      </c>
      <c r="B81" s="62"/>
      <c r="C81" s="7" t="s">
        <v>41</v>
      </c>
      <c r="D81" s="63" t="s">
        <v>26</v>
      </c>
      <c r="E81" s="63"/>
      <c r="F81" s="63" t="s">
        <v>64</v>
      </c>
      <c r="G81" s="63"/>
      <c r="H81" s="9" t="s">
        <v>65</v>
      </c>
      <c r="I81" s="9" t="s">
        <v>66</v>
      </c>
      <c r="J81" s="9" t="s">
        <v>66</v>
      </c>
      <c r="K81" s="9" t="s">
        <v>48</v>
      </c>
      <c r="L81" s="39"/>
      <c r="M81" s="10">
        <v>0</v>
      </c>
      <c r="N81" s="10">
        <v>0</v>
      </c>
      <c r="O81" s="61">
        <v>0</v>
      </c>
      <c r="P81" s="61"/>
      <c r="Q81" s="10">
        <v>0</v>
      </c>
      <c r="R81" s="61">
        <v>1.31</v>
      </c>
      <c r="S81" s="61"/>
      <c r="T81" s="61">
        <v>1.31</v>
      </c>
      <c r="U81" s="61"/>
      <c r="V81" s="10">
        <v>0</v>
      </c>
      <c r="W81" s="10">
        <v>0</v>
      </c>
      <c r="X81" s="63"/>
      <c r="Y81" s="63"/>
      <c r="Z81" s="63"/>
      <c r="AA81" s="9"/>
      <c r="AB81" s="10"/>
    </row>
    <row r="82" spans="1:28" ht="27" customHeight="1" x14ac:dyDescent="0.2">
      <c r="A82" s="62" t="s">
        <v>26</v>
      </c>
      <c r="B82" s="62"/>
      <c r="C82" s="7" t="s">
        <v>41</v>
      </c>
      <c r="D82" s="63" t="s">
        <v>26</v>
      </c>
      <c r="E82" s="63"/>
      <c r="F82" s="63" t="s">
        <v>64</v>
      </c>
      <c r="G82" s="63"/>
      <c r="H82" s="9" t="s">
        <v>65</v>
      </c>
      <c r="I82" s="9" t="s">
        <v>66</v>
      </c>
      <c r="J82" s="9" t="s">
        <v>66</v>
      </c>
      <c r="K82" s="9" t="s">
        <v>97</v>
      </c>
      <c r="L82" s="39"/>
      <c r="M82" s="10">
        <v>0</v>
      </c>
      <c r="N82" s="10">
        <v>0</v>
      </c>
      <c r="O82" s="61">
        <v>0</v>
      </c>
      <c r="P82" s="61"/>
      <c r="Q82" s="10">
        <v>0</v>
      </c>
      <c r="R82" s="61">
        <v>1.36</v>
      </c>
      <c r="S82" s="61"/>
      <c r="T82" s="61">
        <v>1.36</v>
      </c>
      <c r="U82" s="61"/>
      <c r="V82" s="10">
        <v>0</v>
      </c>
      <c r="W82" s="10">
        <v>0</v>
      </c>
      <c r="X82" s="63"/>
      <c r="Y82" s="63"/>
      <c r="Z82" s="63"/>
      <c r="AA82" s="9"/>
      <c r="AB82" s="10"/>
    </row>
    <row r="83" spans="1:28" ht="25.5" customHeight="1" x14ac:dyDescent="0.2">
      <c r="A83" s="62" t="s">
        <v>26</v>
      </c>
      <c r="B83" s="62"/>
      <c r="C83" s="7" t="s">
        <v>41</v>
      </c>
      <c r="D83" s="63" t="s">
        <v>26</v>
      </c>
      <c r="E83" s="63"/>
      <c r="F83" s="63" t="s">
        <v>64</v>
      </c>
      <c r="G83" s="63"/>
      <c r="H83" s="9" t="s">
        <v>67</v>
      </c>
      <c r="I83" s="9" t="s">
        <v>66</v>
      </c>
      <c r="J83" s="9" t="s">
        <v>66</v>
      </c>
      <c r="K83" s="9" t="s">
        <v>37</v>
      </c>
      <c r="L83" s="39"/>
      <c r="M83" s="10">
        <v>0.5</v>
      </c>
      <c r="N83" s="10">
        <v>0</v>
      </c>
      <c r="O83" s="61">
        <v>0.5</v>
      </c>
      <c r="P83" s="61"/>
      <c r="Q83" s="10">
        <v>0</v>
      </c>
      <c r="R83" s="64">
        <v>0</v>
      </c>
      <c r="S83" s="65"/>
      <c r="T83" s="64">
        <v>0</v>
      </c>
      <c r="U83" s="65"/>
      <c r="V83" s="10">
        <v>0</v>
      </c>
      <c r="W83" s="10">
        <v>0</v>
      </c>
      <c r="X83" s="63"/>
      <c r="Y83" s="63"/>
      <c r="Z83" s="63"/>
      <c r="AA83" s="9"/>
      <c r="AB83" s="10"/>
    </row>
    <row r="84" spans="1:28" x14ac:dyDescent="0.2">
      <c r="A84" s="59"/>
      <c r="B84" s="59"/>
      <c r="C84" s="8"/>
      <c r="D84" s="60" t="s">
        <v>26</v>
      </c>
      <c r="E84" s="60"/>
      <c r="F84" s="60" t="s">
        <v>21</v>
      </c>
      <c r="G84" s="60"/>
      <c r="H84" s="11"/>
      <c r="I84" s="11"/>
      <c r="J84" s="11"/>
      <c r="K84" s="11"/>
      <c r="L84" s="41"/>
      <c r="M84" s="12">
        <v>152</v>
      </c>
      <c r="N84" s="12">
        <v>37.47</v>
      </c>
      <c r="O84" s="68">
        <v>114.53</v>
      </c>
      <c r="P84" s="68"/>
      <c r="Q84" s="12">
        <v>0</v>
      </c>
      <c r="R84" s="64">
        <f>SUM(R76:S83)</f>
        <v>154.30000000000001</v>
      </c>
      <c r="S84" s="65"/>
      <c r="T84" s="64">
        <f>SUM(T76:U83)</f>
        <v>36.800000000000004</v>
      </c>
      <c r="U84" s="65"/>
      <c r="V84" s="10">
        <f>SUM(V76:V83)</f>
        <v>117.5</v>
      </c>
      <c r="W84" s="10">
        <f>SUM(W76:W83)</f>
        <v>0</v>
      </c>
      <c r="X84" s="66"/>
      <c r="Y84" s="66"/>
      <c r="Z84" s="66"/>
      <c r="AA84" s="11"/>
      <c r="AB84" s="11"/>
    </row>
    <row r="85" spans="1:28" ht="23.25" customHeight="1" x14ac:dyDescent="0.2">
      <c r="A85" s="62" t="s">
        <v>26</v>
      </c>
      <c r="B85" s="62"/>
      <c r="C85" s="7" t="s">
        <v>41</v>
      </c>
      <c r="D85" s="63" t="s">
        <v>51</v>
      </c>
      <c r="E85" s="63"/>
      <c r="F85" s="63" t="s">
        <v>68</v>
      </c>
      <c r="G85" s="63"/>
      <c r="H85" s="9" t="s">
        <v>65</v>
      </c>
      <c r="I85" s="9" t="s">
        <v>69</v>
      </c>
      <c r="J85" s="9" t="s">
        <v>69</v>
      </c>
      <c r="K85" s="9" t="s">
        <v>35</v>
      </c>
      <c r="L85" s="39"/>
      <c r="M85" s="10">
        <v>125.62</v>
      </c>
      <c r="N85" s="10">
        <v>33.32</v>
      </c>
      <c r="O85" s="61">
        <v>92.3</v>
      </c>
      <c r="P85" s="61"/>
      <c r="Q85" s="10">
        <v>0</v>
      </c>
      <c r="R85" s="61">
        <v>124.31</v>
      </c>
      <c r="S85" s="61"/>
      <c r="T85" s="61">
        <v>3.42</v>
      </c>
      <c r="U85" s="61"/>
      <c r="V85" s="10">
        <v>120.89</v>
      </c>
      <c r="W85" s="10">
        <v>0</v>
      </c>
      <c r="X85" s="63" t="s">
        <v>36</v>
      </c>
      <c r="Y85" s="63"/>
      <c r="Z85" s="63"/>
      <c r="AA85" s="9" t="s">
        <v>20</v>
      </c>
      <c r="AB85" s="10">
        <v>31.15</v>
      </c>
    </row>
    <row r="86" spans="1:28" ht="25.5" customHeight="1" x14ac:dyDescent="0.2">
      <c r="A86" s="62" t="s">
        <v>26</v>
      </c>
      <c r="B86" s="62"/>
      <c r="C86" s="7" t="s">
        <v>41</v>
      </c>
      <c r="D86" s="63" t="s">
        <v>51</v>
      </c>
      <c r="E86" s="63"/>
      <c r="F86" s="63" t="s">
        <v>68</v>
      </c>
      <c r="G86" s="63"/>
      <c r="H86" s="9" t="s">
        <v>65</v>
      </c>
      <c r="I86" s="9" t="s">
        <v>69</v>
      </c>
      <c r="J86" s="9" t="s">
        <v>69</v>
      </c>
      <c r="K86" s="9" t="s">
        <v>37</v>
      </c>
      <c r="L86" s="39"/>
      <c r="M86" s="10">
        <v>141.09</v>
      </c>
      <c r="N86" s="10">
        <v>54.49</v>
      </c>
      <c r="O86" s="61">
        <v>86.6</v>
      </c>
      <c r="P86" s="61"/>
      <c r="Q86" s="10">
        <v>0</v>
      </c>
      <c r="R86" s="61">
        <v>135.44999999999999</v>
      </c>
      <c r="S86" s="61"/>
      <c r="T86" s="61">
        <v>26.22</v>
      </c>
      <c r="U86" s="61"/>
      <c r="V86" s="10">
        <v>109.23</v>
      </c>
      <c r="W86" s="10">
        <v>0</v>
      </c>
      <c r="X86" s="63" t="s">
        <v>39</v>
      </c>
      <c r="Y86" s="63"/>
      <c r="Z86" s="63"/>
      <c r="AA86" s="9" t="s">
        <v>20</v>
      </c>
      <c r="AB86" s="10">
        <v>100</v>
      </c>
    </row>
    <row r="87" spans="1:28" ht="24.75" customHeight="1" x14ac:dyDescent="0.2">
      <c r="A87" s="62" t="s">
        <v>26</v>
      </c>
      <c r="B87" s="62"/>
      <c r="C87" s="7" t="s">
        <v>41</v>
      </c>
      <c r="D87" s="63" t="s">
        <v>51</v>
      </c>
      <c r="E87" s="63"/>
      <c r="F87" s="63" t="s">
        <v>68</v>
      </c>
      <c r="G87" s="63"/>
      <c r="H87" s="9" t="s">
        <v>65</v>
      </c>
      <c r="I87" s="9" t="s">
        <v>69</v>
      </c>
      <c r="J87" s="9" t="s">
        <v>69</v>
      </c>
      <c r="K87" s="9" t="s">
        <v>38</v>
      </c>
      <c r="L87" s="39"/>
      <c r="M87" s="10">
        <v>4.8099999999999996</v>
      </c>
      <c r="N87" s="10">
        <v>4.8099999999999996</v>
      </c>
      <c r="O87" s="61">
        <v>0</v>
      </c>
      <c r="P87" s="61"/>
      <c r="Q87" s="10">
        <v>0</v>
      </c>
      <c r="R87" s="61">
        <v>4.8099999999999996</v>
      </c>
      <c r="S87" s="61"/>
      <c r="T87" s="61">
        <v>4.8099999999999996</v>
      </c>
      <c r="U87" s="61"/>
      <c r="V87" s="10">
        <v>0</v>
      </c>
      <c r="W87" s="10">
        <v>0</v>
      </c>
      <c r="X87" s="63"/>
      <c r="Y87" s="63"/>
      <c r="Z87" s="63"/>
      <c r="AA87" s="9"/>
      <c r="AB87" s="10"/>
    </row>
    <row r="88" spans="1:28" ht="26.25" customHeight="1" x14ac:dyDescent="0.2">
      <c r="A88" s="62" t="s">
        <v>26</v>
      </c>
      <c r="B88" s="62"/>
      <c r="C88" s="7" t="s">
        <v>41</v>
      </c>
      <c r="D88" s="63" t="s">
        <v>51</v>
      </c>
      <c r="E88" s="63"/>
      <c r="F88" s="63" t="s">
        <v>68</v>
      </c>
      <c r="G88" s="63"/>
      <c r="H88" s="9" t="s">
        <v>65</v>
      </c>
      <c r="I88" s="9" t="s">
        <v>69</v>
      </c>
      <c r="J88" s="9" t="s">
        <v>69</v>
      </c>
      <c r="K88" s="9" t="s">
        <v>47</v>
      </c>
      <c r="L88" s="39"/>
      <c r="M88" s="10">
        <v>0</v>
      </c>
      <c r="N88" s="10">
        <v>0</v>
      </c>
      <c r="O88" s="61">
        <v>0</v>
      </c>
      <c r="P88" s="61"/>
      <c r="Q88" s="10">
        <v>0</v>
      </c>
      <c r="R88" s="61">
        <v>3.19</v>
      </c>
      <c r="S88" s="61"/>
      <c r="T88" s="61">
        <v>3.19</v>
      </c>
      <c r="U88" s="61"/>
      <c r="V88" s="10">
        <v>0</v>
      </c>
      <c r="W88" s="10">
        <v>0</v>
      </c>
      <c r="X88" s="63"/>
      <c r="Y88" s="63"/>
      <c r="Z88" s="63"/>
      <c r="AA88" s="9"/>
      <c r="AB88" s="10"/>
    </row>
    <row r="89" spans="1:28" ht="25.5" customHeight="1" x14ac:dyDescent="0.2">
      <c r="A89" s="62" t="s">
        <v>26</v>
      </c>
      <c r="B89" s="62"/>
      <c r="C89" s="7" t="s">
        <v>41</v>
      </c>
      <c r="D89" s="63" t="s">
        <v>51</v>
      </c>
      <c r="E89" s="63"/>
      <c r="F89" s="63" t="s">
        <v>68</v>
      </c>
      <c r="G89" s="63"/>
      <c r="H89" s="9" t="s">
        <v>65</v>
      </c>
      <c r="I89" s="9" t="s">
        <v>69</v>
      </c>
      <c r="J89" s="9" t="s">
        <v>69</v>
      </c>
      <c r="K89" s="9" t="s">
        <v>40</v>
      </c>
      <c r="L89" s="39"/>
      <c r="M89" s="10">
        <v>8.69</v>
      </c>
      <c r="N89" s="10">
        <v>8.69</v>
      </c>
      <c r="O89" s="61">
        <v>0</v>
      </c>
      <c r="P89" s="61"/>
      <c r="Q89" s="10">
        <v>0</v>
      </c>
      <c r="R89" s="61">
        <v>8.69</v>
      </c>
      <c r="S89" s="61"/>
      <c r="T89" s="61">
        <v>8.69</v>
      </c>
      <c r="U89" s="61"/>
      <c r="V89" s="10">
        <v>0</v>
      </c>
      <c r="W89" s="10">
        <v>0</v>
      </c>
      <c r="X89" s="63"/>
      <c r="Y89" s="63"/>
      <c r="Z89" s="63"/>
      <c r="AA89" s="9"/>
      <c r="AB89" s="10"/>
    </row>
    <row r="90" spans="1:28" ht="23.25" customHeight="1" x14ac:dyDescent="0.2">
      <c r="A90" s="62" t="s">
        <v>26</v>
      </c>
      <c r="B90" s="62"/>
      <c r="C90" s="7" t="s">
        <v>41</v>
      </c>
      <c r="D90" s="63" t="s">
        <v>51</v>
      </c>
      <c r="E90" s="63"/>
      <c r="F90" s="63" t="s">
        <v>68</v>
      </c>
      <c r="G90" s="63"/>
      <c r="H90" s="9" t="s">
        <v>65</v>
      </c>
      <c r="I90" s="9" t="s">
        <v>69</v>
      </c>
      <c r="J90" s="9" t="s">
        <v>69</v>
      </c>
      <c r="K90" s="9" t="s">
        <v>48</v>
      </c>
      <c r="L90" s="39"/>
      <c r="M90" s="10">
        <v>0</v>
      </c>
      <c r="N90" s="10">
        <v>0</v>
      </c>
      <c r="O90" s="61">
        <v>0</v>
      </c>
      <c r="P90" s="61"/>
      <c r="Q90" s="10">
        <v>0</v>
      </c>
      <c r="R90" s="61">
        <v>2.4300000000000002</v>
      </c>
      <c r="S90" s="61"/>
      <c r="T90" s="61">
        <v>2.4300000000000002</v>
      </c>
      <c r="U90" s="61"/>
      <c r="V90" s="10">
        <v>0</v>
      </c>
      <c r="W90" s="10">
        <v>0</v>
      </c>
      <c r="X90" s="63"/>
      <c r="Y90" s="63"/>
      <c r="Z90" s="63"/>
      <c r="AA90" s="9"/>
      <c r="AB90" s="10"/>
    </row>
    <row r="91" spans="1:28" ht="24" customHeight="1" x14ac:dyDescent="0.2">
      <c r="A91" s="62" t="s">
        <v>26</v>
      </c>
      <c r="B91" s="62"/>
      <c r="C91" s="7" t="s">
        <v>41</v>
      </c>
      <c r="D91" s="63" t="s">
        <v>51</v>
      </c>
      <c r="E91" s="63"/>
      <c r="F91" s="63" t="s">
        <v>68</v>
      </c>
      <c r="G91" s="63"/>
      <c r="H91" s="9" t="s">
        <v>65</v>
      </c>
      <c r="I91" s="9" t="s">
        <v>69</v>
      </c>
      <c r="J91" s="9" t="s">
        <v>69</v>
      </c>
      <c r="K91" s="9" t="s">
        <v>97</v>
      </c>
      <c r="L91" s="39"/>
      <c r="M91" s="10">
        <v>0</v>
      </c>
      <c r="N91" s="10">
        <v>0</v>
      </c>
      <c r="O91" s="61">
        <v>0</v>
      </c>
      <c r="P91" s="61"/>
      <c r="Q91" s="10">
        <v>0</v>
      </c>
      <c r="R91" s="61">
        <v>4.59</v>
      </c>
      <c r="S91" s="61"/>
      <c r="T91" s="61">
        <v>4.59</v>
      </c>
      <c r="U91" s="61"/>
      <c r="V91" s="10">
        <v>0</v>
      </c>
      <c r="W91" s="10">
        <v>0</v>
      </c>
      <c r="X91" s="63"/>
      <c r="Y91" s="63"/>
      <c r="Z91" s="63"/>
      <c r="AA91" s="9"/>
      <c r="AB91" s="10"/>
    </row>
    <row r="92" spans="1:28" x14ac:dyDescent="0.2">
      <c r="A92" s="59"/>
      <c r="B92" s="59"/>
      <c r="C92" s="8"/>
      <c r="D92" s="60" t="s">
        <v>51</v>
      </c>
      <c r="E92" s="60"/>
      <c r="F92" s="60" t="s">
        <v>21</v>
      </c>
      <c r="G92" s="60"/>
      <c r="H92" s="11"/>
      <c r="I92" s="11"/>
      <c r="J92" s="11"/>
      <c r="K92" s="11"/>
      <c r="L92" s="41"/>
      <c r="M92" s="12">
        <v>280.20999999999998</v>
      </c>
      <c r="N92" s="12">
        <v>101.31</v>
      </c>
      <c r="O92" s="68">
        <v>178.9</v>
      </c>
      <c r="P92" s="68"/>
      <c r="Q92" s="12">
        <v>0</v>
      </c>
      <c r="R92" s="64">
        <f>SUM(R85:S91)</f>
        <v>283.46999999999997</v>
      </c>
      <c r="S92" s="65"/>
      <c r="T92" s="64">
        <f>SUM(T85:U91)</f>
        <v>53.349999999999994</v>
      </c>
      <c r="U92" s="65"/>
      <c r="V92" s="10">
        <f>SUM(V85:V91)</f>
        <v>230.12</v>
      </c>
      <c r="W92" s="10">
        <f>SUM(W85:W91)</f>
        <v>0</v>
      </c>
      <c r="X92" s="66"/>
      <c r="Y92" s="66"/>
      <c r="Z92" s="66"/>
      <c r="AA92" s="11"/>
      <c r="AB92" s="11"/>
    </row>
    <row r="93" spans="1:28" ht="27.75" customHeight="1" x14ac:dyDescent="0.2">
      <c r="A93" s="62" t="s">
        <v>26</v>
      </c>
      <c r="B93" s="62"/>
      <c r="C93" s="7" t="s">
        <v>41</v>
      </c>
      <c r="D93" s="63" t="s">
        <v>55</v>
      </c>
      <c r="E93" s="63"/>
      <c r="F93" s="63" t="s">
        <v>70</v>
      </c>
      <c r="G93" s="63"/>
      <c r="H93" s="9" t="s">
        <v>65</v>
      </c>
      <c r="I93" s="9" t="s">
        <v>71</v>
      </c>
      <c r="J93" s="9" t="s">
        <v>71</v>
      </c>
      <c r="K93" s="9" t="s">
        <v>35</v>
      </c>
      <c r="L93" s="39"/>
      <c r="M93" s="10">
        <v>154.54</v>
      </c>
      <c r="N93" s="10">
        <v>41.5</v>
      </c>
      <c r="O93" s="61">
        <v>110.1</v>
      </c>
      <c r="P93" s="61"/>
      <c r="Q93" s="10">
        <v>2.94</v>
      </c>
      <c r="R93" s="61">
        <v>162.37</v>
      </c>
      <c r="S93" s="61"/>
      <c r="T93" s="61">
        <v>7.4</v>
      </c>
      <c r="U93" s="61"/>
      <c r="V93" s="10">
        <v>151.09</v>
      </c>
      <c r="W93" s="10">
        <v>3.88</v>
      </c>
      <c r="X93" s="63"/>
      <c r="Y93" s="63"/>
      <c r="Z93" s="63"/>
      <c r="AA93" s="9"/>
      <c r="AB93" s="10"/>
    </row>
    <row r="94" spans="1:28" ht="25.5" customHeight="1" x14ac:dyDescent="0.2">
      <c r="A94" s="62" t="s">
        <v>26</v>
      </c>
      <c r="B94" s="62"/>
      <c r="C94" s="7" t="s">
        <v>41</v>
      </c>
      <c r="D94" s="63" t="s">
        <v>55</v>
      </c>
      <c r="E94" s="63"/>
      <c r="F94" s="63" t="s">
        <v>70</v>
      </c>
      <c r="G94" s="63"/>
      <c r="H94" s="9" t="s">
        <v>65</v>
      </c>
      <c r="I94" s="9" t="s">
        <v>71</v>
      </c>
      <c r="J94" s="9" t="s">
        <v>71</v>
      </c>
      <c r="K94" s="9" t="s">
        <v>37</v>
      </c>
      <c r="L94" s="39"/>
      <c r="M94" s="10">
        <v>190.9</v>
      </c>
      <c r="N94" s="10">
        <v>74.7</v>
      </c>
      <c r="O94" s="61">
        <v>111.9</v>
      </c>
      <c r="P94" s="61"/>
      <c r="Q94" s="10">
        <v>4.3</v>
      </c>
      <c r="R94" s="61">
        <v>186.48</v>
      </c>
      <c r="S94" s="61"/>
      <c r="T94" s="61">
        <v>39.21</v>
      </c>
      <c r="U94" s="61"/>
      <c r="V94" s="10">
        <v>147.27000000000001</v>
      </c>
      <c r="W94" s="10">
        <v>0</v>
      </c>
      <c r="X94" s="63" t="s">
        <v>39</v>
      </c>
      <c r="Y94" s="63"/>
      <c r="Z94" s="63"/>
      <c r="AA94" s="9" t="s">
        <v>20</v>
      </c>
      <c r="AB94" s="10">
        <v>154</v>
      </c>
    </row>
    <row r="95" spans="1:28" ht="25.5" customHeight="1" x14ac:dyDescent="0.2">
      <c r="A95" s="62" t="s">
        <v>26</v>
      </c>
      <c r="B95" s="62"/>
      <c r="C95" s="7" t="s">
        <v>41</v>
      </c>
      <c r="D95" s="63" t="s">
        <v>55</v>
      </c>
      <c r="E95" s="63"/>
      <c r="F95" s="63" t="s">
        <v>70</v>
      </c>
      <c r="G95" s="63"/>
      <c r="H95" s="9" t="s">
        <v>65</v>
      </c>
      <c r="I95" s="9" t="s">
        <v>71</v>
      </c>
      <c r="J95" s="9" t="s">
        <v>71</v>
      </c>
      <c r="K95" s="9" t="s">
        <v>38</v>
      </c>
      <c r="L95" s="39"/>
      <c r="M95" s="10">
        <v>7.24</v>
      </c>
      <c r="N95" s="10">
        <v>7.24</v>
      </c>
      <c r="O95" s="61">
        <v>0</v>
      </c>
      <c r="P95" s="61"/>
      <c r="Q95" s="10">
        <v>0</v>
      </c>
      <c r="R95" s="61">
        <v>7.24</v>
      </c>
      <c r="S95" s="61"/>
      <c r="T95" s="61">
        <v>7.24</v>
      </c>
      <c r="U95" s="61"/>
      <c r="V95" s="10">
        <v>0</v>
      </c>
      <c r="W95" s="10">
        <v>0</v>
      </c>
      <c r="X95" s="63"/>
      <c r="Y95" s="63"/>
      <c r="Z95" s="63"/>
      <c r="AA95" s="9"/>
      <c r="AB95" s="10"/>
    </row>
    <row r="96" spans="1:28" ht="27" customHeight="1" x14ac:dyDescent="0.2">
      <c r="A96" s="62" t="s">
        <v>26</v>
      </c>
      <c r="B96" s="62"/>
      <c r="C96" s="7" t="s">
        <v>41</v>
      </c>
      <c r="D96" s="63" t="s">
        <v>55</v>
      </c>
      <c r="E96" s="63"/>
      <c r="F96" s="63" t="s">
        <v>70</v>
      </c>
      <c r="G96" s="63"/>
      <c r="H96" s="9" t="s">
        <v>65</v>
      </c>
      <c r="I96" s="9" t="s">
        <v>71</v>
      </c>
      <c r="J96" s="9" t="s">
        <v>71</v>
      </c>
      <c r="K96" s="9" t="s">
        <v>47</v>
      </c>
      <c r="L96" s="39"/>
      <c r="M96" s="10">
        <v>0</v>
      </c>
      <c r="N96" s="10">
        <v>0</v>
      </c>
      <c r="O96" s="61">
        <v>0</v>
      </c>
      <c r="P96" s="61"/>
      <c r="Q96" s="10">
        <v>0</v>
      </c>
      <c r="R96" s="61">
        <v>2.04</v>
      </c>
      <c r="S96" s="61"/>
      <c r="T96" s="61">
        <v>2.04</v>
      </c>
      <c r="U96" s="61"/>
      <c r="V96" s="10">
        <v>0</v>
      </c>
      <c r="W96" s="10">
        <v>0</v>
      </c>
      <c r="X96" s="63" t="s">
        <v>36</v>
      </c>
      <c r="Y96" s="63"/>
      <c r="Z96" s="63"/>
      <c r="AA96" s="9" t="s">
        <v>20</v>
      </c>
      <c r="AB96" s="10">
        <v>35.92</v>
      </c>
    </row>
    <row r="97" spans="1:28" ht="27" customHeight="1" x14ac:dyDescent="0.2">
      <c r="A97" s="62" t="s">
        <v>26</v>
      </c>
      <c r="B97" s="62"/>
      <c r="C97" s="7" t="s">
        <v>41</v>
      </c>
      <c r="D97" s="63" t="s">
        <v>55</v>
      </c>
      <c r="E97" s="63"/>
      <c r="F97" s="63" t="s">
        <v>70</v>
      </c>
      <c r="G97" s="63"/>
      <c r="H97" s="9" t="s">
        <v>65</v>
      </c>
      <c r="I97" s="9" t="s">
        <v>71</v>
      </c>
      <c r="J97" s="9" t="s">
        <v>71</v>
      </c>
      <c r="K97" s="9" t="s">
        <v>40</v>
      </c>
      <c r="L97" s="39"/>
      <c r="M97" s="10">
        <v>17.38</v>
      </c>
      <c r="N97" s="10">
        <v>17.38</v>
      </c>
      <c r="O97" s="61">
        <v>0</v>
      </c>
      <c r="P97" s="61"/>
      <c r="Q97" s="10">
        <v>0</v>
      </c>
      <c r="R97" s="61">
        <v>17.38</v>
      </c>
      <c r="S97" s="61"/>
      <c r="T97" s="61">
        <v>17.38</v>
      </c>
      <c r="U97" s="61"/>
      <c r="V97" s="10">
        <v>0</v>
      </c>
      <c r="W97" s="10">
        <v>0</v>
      </c>
      <c r="X97" s="63"/>
      <c r="Y97" s="63"/>
      <c r="Z97" s="63"/>
      <c r="AA97" s="9"/>
      <c r="AB97" s="10"/>
    </row>
    <row r="98" spans="1:28" ht="24" customHeight="1" x14ac:dyDescent="0.2">
      <c r="A98" s="62" t="s">
        <v>26</v>
      </c>
      <c r="B98" s="62"/>
      <c r="C98" s="7" t="s">
        <v>41</v>
      </c>
      <c r="D98" s="63" t="s">
        <v>55</v>
      </c>
      <c r="E98" s="63"/>
      <c r="F98" s="63" t="s">
        <v>70</v>
      </c>
      <c r="G98" s="63"/>
      <c r="H98" s="9" t="s">
        <v>65</v>
      </c>
      <c r="I98" s="9" t="s">
        <v>71</v>
      </c>
      <c r="J98" s="9" t="s">
        <v>71</v>
      </c>
      <c r="K98" s="9" t="s">
        <v>48</v>
      </c>
      <c r="L98" s="39"/>
      <c r="M98" s="10">
        <v>0</v>
      </c>
      <c r="N98" s="10">
        <v>0</v>
      </c>
      <c r="O98" s="61">
        <v>0</v>
      </c>
      <c r="P98" s="61"/>
      <c r="Q98" s="10">
        <v>0</v>
      </c>
      <c r="R98" s="61">
        <v>2.61</v>
      </c>
      <c r="S98" s="61"/>
      <c r="T98" s="61">
        <v>2.61</v>
      </c>
      <c r="U98" s="61"/>
      <c r="V98" s="10">
        <v>0</v>
      </c>
      <c r="W98" s="10">
        <v>0</v>
      </c>
      <c r="X98" s="63"/>
      <c r="Y98" s="63"/>
      <c r="Z98" s="63"/>
      <c r="AA98" s="9"/>
      <c r="AB98" s="10"/>
    </row>
    <row r="99" spans="1:28" ht="25.5" customHeight="1" x14ac:dyDescent="0.2">
      <c r="A99" s="62" t="s">
        <v>26</v>
      </c>
      <c r="B99" s="62"/>
      <c r="C99" s="7" t="s">
        <v>41</v>
      </c>
      <c r="D99" s="63" t="s">
        <v>55</v>
      </c>
      <c r="E99" s="63"/>
      <c r="F99" s="63" t="s">
        <v>70</v>
      </c>
      <c r="G99" s="63"/>
      <c r="H99" s="9" t="s">
        <v>65</v>
      </c>
      <c r="I99" s="9" t="s">
        <v>71</v>
      </c>
      <c r="J99" s="9" t="s">
        <v>71</v>
      </c>
      <c r="K99" s="9" t="s">
        <v>97</v>
      </c>
      <c r="L99" s="39"/>
      <c r="M99" s="10">
        <v>0</v>
      </c>
      <c r="N99" s="10">
        <v>0</v>
      </c>
      <c r="O99" s="61">
        <v>0</v>
      </c>
      <c r="P99" s="61"/>
      <c r="Q99" s="10">
        <v>0</v>
      </c>
      <c r="R99" s="61">
        <v>0.08</v>
      </c>
      <c r="S99" s="61"/>
      <c r="T99" s="61">
        <v>0.08</v>
      </c>
      <c r="U99" s="61"/>
      <c r="V99" s="10">
        <v>0</v>
      </c>
      <c r="W99" s="10">
        <v>0</v>
      </c>
      <c r="X99" s="63"/>
      <c r="Y99" s="63"/>
      <c r="Z99" s="63"/>
      <c r="AA99" s="9"/>
      <c r="AB99" s="10"/>
    </row>
    <row r="100" spans="1:28" ht="26.25" customHeight="1" x14ac:dyDescent="0.2">
      <c r="A100" s="62" t="s">
        <v>26</v>
      </c>
      <c r="B100" s="62"/>
      <c r="C100" s="7" t="s">
        <v>41</v>
      </c>
      <c r="D100" s="63" t="s">
        <v>55</v>
      </c>
      <c r="E100" s="63"/>
      <c r="F100" s="63" t="s">
        <v>70</v>
      </c>
      <c r="G100" s="63"/>
      <c r="H100" s="9" t="s">
        <v>67</v>
      </c>
      <c r="I100" s="9" t="s">
        <v>71</v>
      </c>
      <c r="J100" s="9" t="s">
        <v>71</v>
      </c>
      <c r="K100" s="9" t="s">
        <v>37</v>
      </c>
      <c r="L100" s="39"/>
      <c r="M100" s="10">
        <v>2.7</v>
      </c>
      <c r="N100" s="10">
        <v>0.7</v>
      </c>
      <c r="O100" s="61">
        <v>2</v>
      </c>
      <c r="P100" s="61"/>
      <c r="Q100" s="10">
        <v>0</v>
      </c>
      <c r="R100" s="64">
        <v>0</v>
      </c>
      <c r="S100" s="65"/>
      <c r="T100" s="61">
        <v>0</v>
      </c>
      <c r="U100" s="61"/>
      <c r="V100" s="10">
        <v>0</v>
      </c>
      <c r="W100" s="10">
        <v>0</v>
      </c>
      <c r="X100" s="63"/>
      <c r="Y100" s="63"/>
      <c r="Z100" s="63"/>
      <c r="AA100" s="9"/>
      <c r="AB100" s="10"/>
    </row>
    <row r="101" spans="1:28" x14ac:dyDescent="0.2">
      <c r="A101" s="59"/>
      <c r="B101" s="59"/>
      <c r="C101" s="8"/>
      <c r="D101" s="60" t="s">
        <v>55</v>
      </c>
      <c r="E101" s="60"/>
      <c r="F101" s="60" t="s">
        <v>21</v>
      </c>
      <c r="G101" s="60"/>
      <c r="H101" s="11"/>
      <c r="I101" s="11"/>
      <c r="J101" s="11"/>
      <c r="K101" s="11"/>
      <c r="L101" s="41"/>
      <c r="M101" s="12">
        <v>372.76</v>
      </c>
      <c r="N101" s="12">
        <v>141.52000000000001</v>
      </c>
      <c r="O101" s="68">
        <v>224</v>
      </c>
      <c r="P101" s="68"/>
      <c r="Q101" s="12">
        <v>7.24</v>
      </c>
      <c r="R101" s="64">
        <f>SUM(R93:S100)</f>
        <v>378.20000000000005</v>
      </c>
      <c r="S101" s="65"/>
      <c r="T101" s="64">
        <f>SUM(T93:U100)</f>
        <v>75.959999999999994</v>
      </c>
      <c r="U101" s="65"/>
      <c r="V101" s="10">
        <f>SUM(V93:V100)</f>
        <v>298.36</v>
      </c>
      <c r="W101" s="10">
        <f>SUM(W93:W100)</f>
        <v>3.88</v>
      </c>
      <c r="X101" s="66"/>
      <c r="Y101" s="66"/>
      <c r="Z101" s="66"/>
      <c r="AA101" s="11"/>
      <c r="AB101" s="11"/>
    </row>
    <row r="102" spans="1:28" ht="26.25" customHeight="1" x14ac:dyDescent="0.2">
      <c r="A102" s="73" t="s">
        <v>26</v>
      </c>
      <c r="B102" s="73"/>
      <c r="C102" s="22" t="s">
        <v>41</v>
      </c>
      <c r="D102" s="72" t="s">
        <v>41</v>
      </c>
      <c r="E102" s="72"/>
      <c r="F102" s="72" t="s">
        <v>130</v>
      </c>
      <c r="G102" s="72"/>
      <c r="H102" s="23" t="s">
        <v>67</v>
      </c>
      <c r="I102" s="23" t="s">
        <v>66</v>
      </c>
      <c r="J102" s="23" t="s">
        <v>66</v>
      </c>
      <c r="K102" s="23" t="s">
        <v>37</v>
      </c>
      <c r="L102" s="40"/>
      <c r="M102" s="24">
        <v>0</v>
      </c>
      <c r="N102" s="24">
        <v>0</v>
      </c>
      <c r="O102" s="67">
        <v>0</v>
      </c>
      <c r="P102" s="67"/>
      <c r="Q102" s="24">
        <v>0</v>
      </c>
      <c r="R102" s="67">
        <v>0.46</v>
      </c>
      <c r="S102" s="67"/>
      <c r="T102" s="67">
        <v>0</v>
      </c>
      <c r="U102" s="67"/>
      <c r="V102" s="24">
        <v>0.46</v>
      </c>
      <c r="W102" s="24">
        <v>0</v>
      </c>
      <c r="X102" s="72"/>
      <c r="Y102" s="72"/>
      <c r="Z102" s="72"/>
      <c r="AA102" s="23"/>
      <c r="AB102" s="24"/>
    </row>
    <row r="103" spans="1:28" x14ac:dyDescent="0.2">
      <c r="A103" s="83"/>
      <c r="B103" s="83"/>
      <c r="C103" s="25"/>
      <c r="D103" s="84" t="s">
        <v>41</v>
      </c>
      <c r="E103" s="84"/>
      <c r="F103" s="84" t="s">
        <v>21</v>
      </c>
      <c r="G103" s="84"/>
      <c r="H103" s="26"/>
      <c r="I103" s="26"/>
      <c r="J103" s="26"/>
      <c r="K103" s="26"/>
      <c r="L103" s="43"/>
      <c r="M103" s="27">
        <v>0</v>
      </c>
      <c r="N103" s="27">
        <v>0</v>
      </c>
      <c r="O103" s="85">
        <v>0</v>
      </c>
      <c r="P103" s="85"/>
      <c r="Q103" s="27">
        <v>0</v>
      </c>
      <c r="R103" s="67">
        <v>0.46</v>
      </c>
      <c r="S103" s="67"/>
      <c r="T103" s="67">
        <v>0</v>
      </c>
      <c r="U103" s="67"/>
      <c r="V103" s="24">
        <v>0.46</v>
      </c>
      <c r="W103" s="24">
        <v>0</v>
      </c>
      <c r="X103" s="128"/>
      <c r="Y103" s="128"/>
      <c r="Z103" s="128"/>
      <c r="AA103" s="26"/>
      <c r="AB103" s="26"/>
    </row>
    <row r="104" spans="1:28" x14ac:dyDescent="0.2">
      <c r="A104" s="62"/>
      <c r="B104" s="62"/>
      <c r="C104" s="7"/>
      <c r="D104" s="108" t="s">
        <v>22</v>
      </c>
      <c r="E104" s="108"/>
      <c r="F104" s="108"/>
      <c r="G104" s="108"/>
      <c r="H104" s="8"/>
      <c r="I104" s="8"/>
      <c r="J104" s="8"/>
      <c r="K104" s="8"/>
      <c r="L104" s="47"/>
      <c r="M104" s="13">
        <v>804.97</v>
      </c>
      <c r="N104" s="13">
        <v>280.3</v>
      </c>
      <c r="O104" s="69">
        <v>517.42999999999995</v>
      </c>
      <c r="P104" s="69"/>
      <c r="Q104" s="13">
        <v>7.24</v>
      </c>
      <c r="R104" s="70">
        <f>R103+R101+R92+R84</f>
        <v>816.43000000000006</v>
      </c>
      <c r="S104" s="71"/>
      <c r="T104" s="70">
        <f>T103+T101+T92+T84</f>
        <v>166.11</v>
      </c>
      <c r="U104" s="71"/>
      <c r="V104" s="29">
        <f>V103+V101+V92+V84</f>
        <v>646.44000000000005</v>
      </c>
      <c r="W104" s="29">
        <f>W103+W101+W92+W84</f>
        <v>3.88</v>
      </c>
      <c r="X104" s="109"/>
      <c r="Y104" s="109"/>
      <c r="Z104" s="109"/>
      <c r="AA104" s="8"/>
      <c r="AB104" s="8"/>
    </row>
    <row r="105" spans="1:28" ht="22.5" x14ac:dyDescent="0.2">
      <c r="A105" s="62" t="s">
        <v>26</v>
      </c>
      <c r="B105" s="62"/>
      <c r="C105" s="7" t="s">
        <v>51</v>
      </c>
      <c r="D105" s="108" t="s">
        <v>72</v>
      </c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9"/>
      <c r="Y105" s="109"/>
      <c r="Z105" s="109"/>
      <c r="AA105" s="8"/>
      <c r="AB105" s="8"/>
    </row>
    <row r="106" spans="1:28" ht="36" customHeight="1" x14ac:dyDescent="0.2">
      <c r="A106" s="62" t="s">
        <v>26</v>
      </c>
      <c r="B106" s="62"/>
      <c r="C106" s="7" t="s">
        <v>51</v>
      </c>
      <c r="D106" s="63" t="s">
        <v>26</v>
      </c>
      <c r="E106" s="63"/>
      <c r="F106" s="63" t="s">
        <v>75</v>
      </c>
      <c r="G106" s="63"/>
      <c r="H106" s="9" t="s">
        <v>76</v>
      </c>
      <c r="I106" s="9" t="s">
        <v>74</v>
      </c>
      <c r="J106" s="9" t="s">
        <v>74</v>
      </c>
      <c r="K106" s="9" t="s">
        <v>37</v>
      </c>
      <c r="L106" s="39"/>
      <c r="M106" s="10">
        <v>0</v>
      </c>
      <c r="N106" s="10">
        <v>0</v>
      </c>
      <c r="O106" s="61">
        <v>0</v>
      </c>
      <c r="P106" s="61"/>
      <c r="Q106" s="10">
        <v>0</v>
      </c>
      <c r="R106" s="64">
        <v>0</v>
      </c>
      <c r="S106" s="65"/>
      <c r="T106" s="61">
        <v>0</v>
      </c>
      <c r="U106" s="61"/>
      <c r="V106" s="10">
        <v>0</v>
      </c>
      <c r="W106" s="10">
        <v>0</v>
      </c>
      <c r="X106" s="63"/>
      <c r="Y106" s="63"/>
      <c r="Z106" s="63"/>
      <c r="AA106" s="9"/>
      <c r="AB106" s="10"/>
    </row>
    <row r="107" spans="1:28" ht="37.5" customHeight="1" x14ac:dyDescent="0.2">
      <c r="A107" s="62" t="s">
        <v>26</v>
      </c>
      <c r="B107" s="62"/>
      <c r="C107" s="7" t="s">
        <v>51</v>
      </c>
      <c r="D107" s="63" t="s">
        <v>26</v>
      </c>
      <c r="E107" s="63"/>
      <c r="F107" s="63" t="s">
        <v>75</v>
      </c>
      <c r="G107" s="63"/>
      <c r="H107" s="9" t="s">
        <v>77</v>
      </c>
      <c r="I107" s="9" t="s">
        <v>74</v>
      </c>
      <c r="J107" s="9" t="s">
        <v>74</v>
      </c>
      <c r="K107" s="9" t="s">
        <v>45</v>
      </c>
      <c r="L107" s="39"/>
      <c r="M107" s="10">
        <v>0</v>
      </c>
      <c r="N107" s="10">
        <v>0</v>
      </c>
      <c r="O107" s="61">
        <v>0</v>
      </c>
      <c r="P107" s="61"/>
      <c r="Q107" s="10">
        <v>0</v>
      </c>
      <c r="R107" s="64">
        <v>0</v>
      </c>
      <c r="S107" s="65"/>
      <c r="T107" s="61">
        <v>0</v>
      </c>
      <c r="U107" s="61"/>
      <c r="V107" s="10">
        <v>0</v>
      </c>
      <c r="W107" s="10">
        <v>0</v>
      </c>
      <c r="X107" s="63"/>
      <c r="Y107" s="63"/>
      <c r="Z107" s="63"/>
      <c r="AA107" s="9"/>
      <c r="AB107" s="10"/>
    </row>
    <row r="108" spans="1:28" ht="38.25" customHeight="1" x14ac:dyDescent="0.2">
      <c r="A108" s="62" t="s">
        <v>26</v>
      </c>
      <c r="B108" s="62"/>
      <c r="C108" s="7" t="s">
        <v>51</v>
      </c>
      <c r="D108" s="63" t="s">
        <v>26</v>
      </c>
      <c r="E108" s="63"/>
      <c r="F108" s="63" t="s">
        <v>75</v>
      </c>
      <c r="G108" s="63"/>
      <c r="H108" s="9" t="s">
        <v>77</v>
      </c>
      <c r="I108" s="9" t="s">
        <v>74</v>
      </c>
      <c r="J108" s="9" t="s">
        <v>74</v>
      </c>
      <c r="K108" s="9" t="s">
        <v>46</v>
      </c>
      <c r="L108" s="39"/>
      <c r="M108" s="10">
        <v>0</v>
      </c>
      <c r="N108" s="10">
        <v>0</v>
      </c>
      <c r="O108" s="61">
        <v>0</v>
      </c>
      <c r="P108" s="61"/>
      <c r="Q108" s="10">
        <v>0</v>
      </c>
      <c r="R108" s="64">
        <v>0</v>
      </c>
      <c r="S108" s="65"/>
      <c r="T108" s="61">
        <v>0</v>
      </c>
      <c r="U108" s="61"/>
      <c r="V108" s="10">
        <v>0</v>
      </c>
      <c r="W108" s="10">
        <v>0</v>
      </c>
      <c r="X108" s="63" t="s">
        <v>39</v>
      </c>
      <c r="Y108" s="63"/>
      <c r="Z108" s="63"/>
      <c r="AA108" s="9" t="s">
        <v>20</v>
      </c>
      <c r="AB108" s="10">
        <v>360</v>
      </c>
    </row>
    <row r="109" spans="1:28" ht="37.5" customHeight="1" x14ac:dyDescent="0.2">
      <c r="A109" s="62" t="s">
        <v>26</v>
      </c>
      <c r="B109" s="62"/>
      <c r="C109" s="7" t="s">
        <v>51</v>
      </c>
      <c r="D109" s="63" t="s">
        <v>26</v>
      </c>
      <c r="E109" s="63"/>
      <c r="F109" s="63" t="s">
        <v>75</v>
      </c>
      <c r="G109" s="63"/>
      <c r="H109" s="9" t="s">
        <v>77</v>
      </c>
      <c r="I109" s="9" t="s">
        <v>74</v>
      </c>
      <c r="J109" s="9" t="s">
        <v>74</v>
      </c>
      <c r="K109" s="9" t="s">
        <v>35</v>
      </c>
      <c r="L109" s="39"/>
      <c r="M109" s="10">
        <v>428.76</v>
      </c>
      <c r="N109" s="10">
        <v>107.52</v>
      </c>
      <c r="O109" s="61">
        <v>321.24</v>
      </c>
      <c r="P109" s="61"/>
      <c r="Q109" s="10">
        <v>0</v>
      </c>
      <c r="R109" s="67">
        <v>431.41</v>
      </c>
      <c r="S109" s="67"/>
      <c r="T109" s="67">
        <v>8.1300000000000008</v>
      </c>
      <c r="U109" s="67"/>
      <c r="V109" s="24">
        <v>423.28</v>
      </c>
      <c r="W109" s="24">
        <v>0</v>
      </c>
      <c r="X109" s="63" t="s">
        <v>36</v>
      </c>
      <c r="Y109" s="63"/>
      <c r="Z109" s="63"/>
      <c r="AA109" s="9" t="s">
        <v>20</v>
      </c>
      <c r="AB109" s="10">
        <v>85.07</v>
      </c>
    </row>
    <row r="110" spans="1:28" ht="36.75" customHeight="1" x14ac:dyDescent="0.2">
      <c r="A110" s="62" t="s">
        <v>26</v>
      </c>
      <c r="B110" s="62"/>
      <c r="C110" s="7" t="s">
        <v>51</v>
      </c>
      <c r="D110" s="63" t="s">
        <v>26</v>
      </c>
      <c r="E110" s="63"/>
      <c r="F110" s="63" t="s">
        <v>75</v>
      </c>
      <c r="G110" s="63"/>
      <c r="H110" s="9" t="s">
        <v>77</v>
      </c>
      <c r="I110" s="9" t="s">
        <v>74</v>
      </c>
      <c r="J110" s="9" t="s">
        <v>74</v>
      </c>
      <c r="K110" s="9" t="s">
        <v>78</v>
      </c>
      <c r="L110" s="39"/>
      <c r="M110" s="10">
        <v>0</v>
      </c>
      <c r="N110" s="10">
        <v>0</v>
      </c>
      <c r="O110" s="61">
        <v>0</v>
      </c>
      <c r="P110" s="61"/>
      <c r="Q110" s="10">
        <v>0</v>
      </c>
      <c r="R110" s="64">
        <v>0</v>
      </c>
      <c r="S110" s="65"/>
      <c r="T110" s="61">
        <v>0</v>
      </c>
      <c r="U110" s="61"/>
      <c r="V110" s="10">
        <v>0</v>
      </c>
      <c r="W110" s="10">
        <v>0</v>
      </c>
      <c r="X110" s="63"/>
      <c r="Y110" s="63"/>
      <c r="Z110" s="63"/>
      <c r="AA110" s="9"/>
      <c r="AB110" s="10"/>
    </row>
    <row r="111" spans="1:28" ht="35.25" customHeight="1" x14ac:dyDescent="0.2">
      <c r="A111" s="62" t="s">
        <v>26</v>
      </c>
      <c r="B111" s="62"/>
      <c r="C111" s="7" t="s">
        <v>51</v>
      </c>
      <c r="D111" s="63" t="s">
        <v>26</v>
      </c>
      <c r="E111" s="63"/>
      <c r="F111" s="63" t="s">
        <v>75</v>
      </c>
      <c r="G111" s="63"/>
      <c r="H111" s="9" t="s">
        <v>77</v>
      </c>
      <c r="I111" s="9" t="s">
        <v>74</v>
      </c>
      <c r="J111" s="9" t="s">
        <v>74</v>
      </c>
      <c r="K111" s="9" t="s">
        <v>79</v>
      </c>
      <c r="L111" s="39"/>
      <c r="M111" s="10">
        <v>0</v>
      </c>
      <c r="N111" s="10">
        <v>0</v>
      </c>
      <c r="O111" s="61">
        <v>0</v>
      </c>
      <c r="P111" s="61"/>
      <c r="Q111" s="10">
        <v>0</v>
      </c>
      <c r="R111" s="64">
        <v>0</v>
      </c>
      <c r="S111" s="65"/>
      <c r="T111" s="61">
        <v>0</v>
      </c>
      <c r="U111" s="61"/>
      <c r="V111" s="10">
        <v>0</v>
      </c>
      <c r="W111" s="10">
        <v>0</v>
      </c>
      <c r="X111" s="63"/>
      <c r="Y111" s="63"/>
      <c r="Z111" s="63"/>
      <c r="AA111" s="9"/>
      <c r="AB111" s="10"/>
    </row>
    <row r="112" spans="1:28" ht="38.25" customHeight="1" x14ac:dyDescent="0.2">
      <c r="A112" s="62" t="s">
        <v>26</v>
      </c>
      <c r="B112" s="62"/>
      <c r="C112" s="7" t="s">
        <v>51</v>
      </c>
      <c r="D112" s="63" t="s">
        <v>26</v>
      </c>
      <c r="E112" s="63"/>
      <c r="F112" s="63" t="s">
        <v>75</v>
      </c>
      <c r="G112" s="63"/>
      <c r="H112" s="9" t="s">
        <v>77</v>
      </c>
      <c r="I112" s="9" t="s">
        <v>74</v>
      </c>
      <c r="J112" s="9" t="s">
        <v>74</v>
      </c>
      <c r="K112" s="9" t="s">
        <v>37</v>
      </c>
      <c r="L112" s="39"/>
      <c r="M112" s="10">
        <v>603.92999999999995</v>
      </c>
      <c r="N112" s="10">
        <v>126.32</v>
      </c>
      <c r="O112" s="61">
        <v>106.7</v>
      </c>
      <c r="P112" s="61"/>
      <c r="Q112" s="10">
        <v>370.91</v>
      </c>
      <c r="R112" s="117">
        <v>229.06</v>
      </c>
      <c r="S112" s="118"/>
      <c r="T112" s="117">
        <v>89.94</v>
      </c>
      <c r="U112" s="118"/>
      <c r="V112" s="24">
        <v>139.12</v>
      </c>
      <c r="W112" s="24">
        <v>0</v>
      </c>
      <c r="X112" s="63"/>
      <c r="Y112" s="63"/>
      <c r="Z112" s="63"/>
      <c r="AA112" s="9"/>
      <c r="AB112" s="10"/>
    </row>
    <row r="113" spans="1:28" ht="35.25" customHeight="1" x14ac:dyDescent="0.2">
      <c r="A113" s="62" t="s">
        <v>26</v>
      </c>
      <c r="B113" s="62"/>
      <c r="C113" s="7" t="s">
        <v>51</v>
      </c>
      <c r="D113" s="63" t="s">
        <v>26</v>
      </c>
      <c r="E113" s="63"/>
      <c r="F113" s="63" t="s">
        <v>75</v>
      </c>
      <c r="G113" s="63"/>
      <c r="H113" s="9" t="s">
        <v>77</v>
      </c>
      <c r="I113" s="9" t="s">
        <v>74</v>
      </c>
      <c r="J113" s="9" t="s">
        <v>74</v>
      </c>
      <c r="K113" s="9" t="s">
        <v>97</v>
      </c>
      <c r="L113" s="39"/>
      <c r="M113" s="10">
        <v>0</v>
      </c>
      <c r="N113" s="10">
        <v>0</v>
      </c>
      <c r="O113" s="61">
        <v>0</v>
      </c>
      <c r="P113" s="61"/>
      <c r="Q113" s="10">
        <v>0</v>
      </c>
      <c r="R113" s="61">
        <v>7.7</v>
      </c>
      <c r="S113" s="61"/>
      <c r="T113" s="61">
        <v>7.7</v>
      </c>
      <c r="U113" s="61"/>
      <c r="V113" s="10">
        <v>0</v>
      </c>
      <c r="W113" s="10">
        <v>0</v>
      </c>
      <c r="X113" s="63"/>
      <c r="Y113" s="63"/>
      <c r="Z113" s="63"/>
      <c r="AA113" s="9"/>
      <c r="AB113" s="10"/>
    </row>
    <row r="114" spans="1:28" ht="36" customHeight="1" x14ac:dyDescent="0.2">
      <c r="A114" s="62" t="s">
        <v>26</v>
      </c>
      <c r="B114" s="62"/>
      <c r="C114" s="7" t="s">
        <v>51</v>
      </c>
      <c r="D114" s="63" t="s">
        <v>26</v>
      </c>
      <c r="E114" s="63"/>
      <c r="F114" s="63" t="s">
        <v>75</v>
      </c>
      <c r="G114" s="63"/>
      <c r="H114" s="9" t="s">
        <v>77</v>
      </c>
      <c r="I114" s="9" t="s">
        <v>74</v>
      </c>
      <c r="J114" s="9" t="s">
        <v>74</v>
      </c>
      <c r="K114" s="9" t="s">
        <v>49</v>
      </c>
      <c r="L114" s="39"/>
      <c r="M114" s="10">
        <v>0</v>
      </c>
      <c r="N114" s="10">
        <v>0</v>
      </c>
      <c r="O114" s="61">
        <v>0</v>
      </c>
      <c r="P114" s="61"/>
      <c r="Q114" s="10">
        <v>0</v>
      </c>
      <c r="R114" s="64">
        <v>0</v>
      </c>
      <c r="S114" s="65"/>
      <c r="T114" s="61">
        <v>0</v>
      </c>
      <c r="U114" s="61"/>
      <c r="V114" s="10">
        <v>0</v>
      </c>
      <c r="W114" s="10">
        <v>0</v>
      </c>
      <c r="X114" s="63"/>
      <c r="Y114" s="63"/>
      <c r="Z114" s="63"/>
      <c r="AA114" s="9"/>
      <c r="AB114" s="10"/>
    </row>
    <row r="115" spans="1:28" ht="36.75" customHeight="1" x14ac:dyDescent="0.2">
      <c r="A115" s="62" t="s">
        <v>26</v>
      </c>
      <c r="B115" s="62"/>
      <c r="C115" s="7" t="s">
        <v>51</v>
      </c>
      <c r="D115" s="63" t="s">
        <v>26</v>
      </c>
      <c r="E115" s="63"/>
      <c r="F115" s="63" t="s">
        <v>75</v>
      </c>
      <c r="G115" s="63"/>
      <c r="H115" s="9" t="s">
        <v>80</v>
      </c>
      <c r="I115" s="9" t="s">
        <v>74</v>
      </c>
      <c r="J115" s="9" t="s">
        <v>74</v>
      </c>
      <c r="K115" s="9" t="s">
        <v>81</v>
      </c>
      <c r="L115" s="39"/>
      <c r="M115" s="10">
        <v>45.69</v>
      </c>
      <c r="N115" s="10">
        <v>35.130000000000003</v>
      </c>
      <c r="O115" s="61">
        <v>10.56</v>
      </c>
      <c r="P115" s="61"/>
      <c r="Q115" s="10">
        <v>0</v>
      </c>
      <c r="R115" s="67">
        <v>41.75</v>
      </c>
      <c r="S115" s="67"/>
      <c r="T115" s="67">
        <v>27.99</v>
      </c>
      <c r="U115" s="67"/>
      <c r="V115" s="24">
        <v>13.76</v>
      </c>
      <c r="W115" s="24">
        <v>0</v>
      </c>
      <c r="X115" s="63"/>
      <c r="Y115" s="63"/>
      <c r="Z115" s="63"/>
      <c r="AA115" s="9"/>
      <c r="AB115" s="10"/>
    </row>
    <row r="116" spans="1:28" ht="33.75" customHeight="1" x14ac:dyDescent="0.2">
      <c r="A116" s="62" t="s">
        <v>26</v>
      </c>
      <c r="B116" s="62"/>
      <c r="C116" s="7" t="s">
        <v>51</v>
      </c>
      <c r="D116" s="63" t="s">
        <v>26</v>
      </c>
      <c r="E116" s="63"/>
      <c r="F116" s="63" t="s">
        <v>75</v>
      </c>
      <c r="G116" s="63"/>
      <c r="H116" s="9" t="s">
        <v>80</v>
      </c>
      <c r="I116" s="9" t="s">
        <v>74</v>
      </c>
      <c r="J116" s="9" t="s">
        <v>74</v>
      </c>
      <c r="K116" s="9" t="s">
        <v>37</v>
      </c>
      <c r="L116" s="39"/>
      <c r="M116" s="10">
        <v>0</v>
      </c>
      <c r="N116" s="10">
        <v>0</v>
      </c>
      <c r="O116" s="61">
        <v>0</v>
      </c>
      <c r="P116" s="61"/>
      <c r="Q116" s="10">
        <v>0</v>
      </c>
      <c r="R116" s="64">
        <v>0</v>
      </c>
      <c r="S116" s="65"/>
      <c r="T116" s="61">
        <v>0</v>
      </c>
      <c r="U116" s="61"/>
      <c r="V116" s="10">
        <v>0</v>
      </c>
      <c r="W116" s="38">
        <v>0</v>
      </c>
      <c r="X116" s="63"/>
      <c r="Y116" s="63"/>
      <c r="Z116" s="63"/>
      <c r="AA116" s="9"/>
      <c r="AB116" s="10"/>
    </row>
    <row r="117" spans="1:28" ht="38.25" customHeight="1" x14ac:dyDescent="0.2">
      <c r="A117" s="62" t="s">
        <v>26</v>
      </c>
      <c r="B117" s="62"/>
      <c r="C117" s="7" t="s">
        <v>51</v>
      </c>
      <c r="D117" s="63" t="s">
        <v>26</v>
      </c>
      <c r="E117" s="63"/>
      <c r="F117" s="63" t="s">
        <v>75</v>
      </c>
      <c r="G117" s="63"/>
      <c r="H117" s="9" t="s">
        <v>82</v>
      </c>
      <c r="I117" s="9" t="s">
        <v>74</v>
      </c>
      <c r="J117" s="9" t="s">
        <v>74</v>
      </c>
      <c r="K117" s="9" t="s">
        <v>46</v>
      </c>
      <c r="L117" s="39"/>
      <c r="M117" s="10">
        <v>0</v>
      </c>
      <c r="N117" s="10">
        <v>0</v>
      </c>
      <c r="O117" s="61">
        <v>0</v>
      </c>
      <c r="P117" s="61"/>
      <c r="Q117" s="10">
        <v>0</v>
      </c>
      <c r="R117" s="64">
        <v>0</v>
      </c>
      <c r="S117" s="65"/>
      <c r="T117" s="61">
        <v>0</v>
      </c>
      <c r="U117" s="61"/>
      <c r="V117" s="10">
        <v>0</v>
      </c>
      <c r="W117" s="38">
        <v>0</v>
      </c>
      <c r="X117" s="63"/>
      <c r="Y117" s="63"/>
      <c r="Z117" s="63"/>
      <c r="AA117" s="9"/>
      <c r="AB117" s="10"/>
    </row>
    <row r="118" spans="1:28" ht="35.25" customHeight="1" x14ac:dyDescent="0.2">
      <c r="A118" s="62" t="s">
        <v>26</v>
      </c>
      <c r="B118" s="62"/>
      <c r="C118" s="7" t="s">
        <v>51</v>
      </c>
      <c r="D118" s="63" t="s">
        <v>26</v>
      </c>
      <c r="E118" s="63"/>
      <c r="F118" s="63" t="s">
        <v>75</v>
      </c>
      <c r="G118" s="63"/>
      <c r="H118" s="9" t="s">
        <v>30</v>
      </c>
      <c r="I118" s="9" t="s">
        <v>74</v>
      </c>
      <c r="J118" s="9" t="s">
        <v>74</v>
      </c>
      <c r="K118" s="9" t="s">
        <v>32</v>
      </c>
      <c r="L118" s="39"/>
      <c r="M118" s="10">
        <v>0</v>
      </c>
      <c r="N118" s="10">
        <v>0</v>
      </c>
      <c r="O118" s="61">
        <v>0</v>
      </c>
      <c r="P118" s="61"/>
      <c r="Q118" s="10">
        <v>0</v>
      </c>
      <c r="R118" s="64">
        <v>0</v>
      </c>
      <c r="S118" s="65"/>
      <c r="T118" s="61">
        <v>0</v>
      </c>
      <c r="U118" s="61"/>
      <c r="V118" s="10">
        <v>0</v>
      </c>
      <c r="W118" s="38">
        <v>0</v>
      </c>
      <c r="X118" s="63"/>
      <c r="Y118" s="63"/>
      <c r="Z118" s="63"/>
      <c r="AA118" s="9"/>
      <c r="AB118" s="10"/>
    </row>
    <row r="119" spans="1:28" x14ac:dyDescent="0.2">
      <c r="A119" s="59"/>
      <c r="B119" s="59"/>
      <c r="C119" s="8"/>
      <c r="D119" s="60" t="s">
        <v>26</v>
      </c>
      <c r="E119" s="60"/>
      <c r="F119" s="60" t="s">
        <v>21</v>
      </c>
      <c r="G119" s="60"/>
      <c r="H119" s="11"/>
      <c r="I119" s="11"/>
      <c r="J119" s="11"/>
      <c r="K119" s="11"/>
      <c r="L119" s="41"/>
      <c r="M119" s="12">
        <v>1078.3800000000001</v>
      </c>
      <c r="N119" s="12">
        <v>268.97000000000003</v>
      </c>
      <c r="O119" s="68">
        <v>438.5</v>
      </c>
      <c r="P119" s="68"/>
      <c r="Q119" s="12">
        <v>370.91</v>
      </c>
      <c r="R119" s="64">
        <f>SUM(R106:S118)</f>
        <v>709.92000000000007</v>
      </c>
      <c r="S119" s="65"/>
      <c r="T119" s="64">
        <f>SUM(T106:U118)</f>
        <v>133.76</v>
      </c>
      <c r="U119" s="65"/>
      <c r="V119" s="10">
        <f>SUM(V106:V118)</f>
        <v>576.16</v>
      </c>
      <c r="W119" s="38">
        <f>SUM(W106:W118)</f>
        <v>0</v>
      </c>
      <c r="X119" s="66"/>
      <c r="Y119" s="66"/>
      <c r="Z119" s="66"/>
      <c r="AA119" s="11"/>
      <c r="AB119" s="11"/>
    </row>
    <row r="120" spans="1:28" ht="58.5" customHeight="1" x14ac:dyDescent="0.2">
      <c r="A120" s="62" t="s">
        <v>26</v>
      </c>
      <c r="B120" s="62"/>
      <c r="C120" s="7" t="s">
        <v>51</v>
      </c>
      <c r="D120" s="63" t="s">
        <v>41</v>
      </c>
      <c r="E120" s="63"/>
      <c r="F120" s="63" t="s">
        <v>181</v>
      </c>
      <c r="G120" s="63"/>
      <c r="H120" s="9" t="s">
        <v>34</v>
      </c>
      <c r="I120" s="9" t="s">
        <v>83</v>
      </c>
      <c r="J120" s="9" t="s">
        <v>83</v>
      </c>
      <c r="K120" s="9" t="s">
        <v>35</v>
      </c>
      <c r="L120" s="39"/>
      <c r="M120" s="10">
        <v>10.93</v>
      </c>
      <c r="N120" s="10">
        <v>3.33</v>
      </c>
      <c r="O120" s="61">
        <v>7.6</v>
      </c>
      <c r="P120" s="61"/>
      <c r="Q120" s="10">
        <v>0</v>
      </c>
      <c r="R120" s="67">
        <v>11.35</v>
      </c>
      <c r="S120" s="67"/>
      <c r="T120" s="67">
        <v>0.98</v>
      </c>
      <c r="U120" s="67"/>
      <c r="V120" s="24">
        <v>10.37</v>
      </c>
      <c r="W120" s="24">
        <v>0</v>
      </c>
      <c r="X120" s="63" t="s">
        <v>36</v>
      </c>
      <c r="Y120" s="63"/>
      <c r="Z120" s="63"/>
      <c r="AA120" s="9" t="s">
        <v>20</v>
      </c>
      <c r="AB120" s="10">
        <v>75.61</v>
      </c>
    </row>
    <row r="121" spans="1:28" ht="57.75" customHeight="1" x14ac:dyDescent="0.2">
      <c r="A121" s="62" t="s">
        <v>26</v>
      </c>
      <c r="B121" s="62"/>
      <c r="C121" s="7" t="s">
        <v>51</v>
      </c>
      <c r="D121" s="63" t="s">
        <v>41</v>
      </c>
      <c r="E121" s="63"/>
      <c r="F121" s="63" t="s">
        <v>181</v>
      </c>
      <c r="G121" s="63"/>
      <c r="H121" s="9" t="s">
        <v>34</v>
      </c>
      <c r="I121" s="9" t="s">
        <v>83</v>
      </c>
      <c r="J121" s="9" t="s">
        <v>83</v>
      </c>
      <c r="K121" s="9" t="s">
        <v>37</v>
      </c>
      <c r="L121" s="39"/>
      <c r="M121" s="10">
        <v>197.12</v>
      </c>
      <c r="N121" s="10">
        <v>17.21</v>
      </c>
      <c r="O121" s="61">
        <v>35.06</v>
      </c>
      <c r="P121" s="61"/>
      <c r="Q121" s="10">
        <v>144.84</v>
      </c>
      <c r="R121" s="67">
        <v>52.09</v>
      </c>
      <c r="S121" s="67"/>
      <c r="T121" s="67">
        <v>5.73</v>
      </c>
      <c r="U121" s="67"/>
      <c r="V121" s="24">
        <v>46.36</v>
      </c>
      <c r="W121" s="24">
        <v>0</v>
      </c>
      <c r="X121" s="63"/>
      <c r="Y121" s="63"/>
      <c r="Z121" s="63"/>
      <c r="AA121" s="9"/>
      <c r="AB121" s="10"/>
    </row>
    <row r="122" spans="1:28" ht="59.25" customHeight="1" x14ac:dyDescent="0.2">
      <c r="A122" s="62" t="s">
        <v>26</v>
      </c>
      <c r="B122" s="62"/>
      <c r="C122" s="7" t="s">
        <v>51</v>
      </c>
      <c r="D122" s="63" t="s">
        <v>41</v>
      </c>
      <c r="E122" s="63"/>
      <c r="F122" s="63" t="s">
        <v>181</v>
      </c>
      <c r="G122" s="63"/>
      <c r="H122" s="9" t="s">
        <v>34</v>
      </c>
      <c r="I122" s="9" t="s">
        <v>83</v>
      </c>
      <c r="J122" s="9" t="s">
        <v>83</v>
      </c>
      <c r="K122" s="9" t="s">
        <v>40</v>
      </c>
      <c r="L122" s="39"/>
      <c r="M122" s="10">
        <v>7.82</v>
      </c>
      <c r="N122" s="10">
        <v>7.82</v>
      </c>
      <c r="O122" s="61">
        <v>0</v>
      </c>
      <c r="P122" s="61"/>
      <c r="Q122" s="10">
        <v>0</v>
      </c>
      <c r="R122" s="67">
        <v>8.69</v>
      </c>
      <c r="S122" s="67"/>
      <c r="T122" s="67">
        <v>8.69</v>
      </c>
      <c r="U122" s="67"/>
      <c r="V122" s="24">
        <v>0</v>
      </c>
      <c r="W122" s="24">
        <v>0</v>
      </c>
      <c r="X122" s="63"/>
      <c r="Y122" s="63"/>
      <c r="Z122" s="63"/>
      <c r="AA122" s="9"/>
      <c r="AB122" s="10"/>
    </row>
    <row r="123" spans="1:28" ht="63.75" customHeight="1" x14ac:dyDescent="0.2">
      <c r="A123" s="62" t="s">
        <v>26</v>
      </c>
      <c r="B123" s="62"/>
      <c r="C123" s="7" t="s">
        <v>51</v>
      </c>
      <c r="D123" s="63" t="s">
        <v>41</v>
      </c>
      <c r="E123" s="63"/>
      <c r="F123" s="63" t="s">
        <v>181</v>
      </c>
      <c r="G123" s="63"/>
      <c r="H123" s="9" t="s">
        <v>34</v>
      </c>
      <c r="I123" s="9" t="s">
        <v>83</v>
      </c>
      <c r="J123" s="9" t="s">
        <v>83</v>
      </c>
      <c r="K123" s="9" t="s">
        <v>48</v>
      </c>
      <c r="L123" s="39"/>
      <c r="M123" s="10">
        <v>0</v>
      </c>
      <c r="N123" s="10">
        <v>0</v>
      </c>
      <c r="O123" s="61">
        <v>0</v>
      </c>
      <c r="P123" s="61"/>
      <c r="Q123" s="10">
        <v>0</v>
      </c>
      <c r="R123" s="61">
        <v>0.72</v>
      </c>
      <c r="S123" s="61"/>
      <c r="T123" s="61">
        <v>0.72</v>
      </c>
      <c r="U123" s="61"/>
      <c r="V123" s="10">
        <v>0</v>
      </c>
      <c r="W123" s="10">
        <v>0</v>
      </c>
      <c r="X123" s="63"/>
      <c r="Y123" s="63"/>
      <c r="Z123" s="63"/>
      <c r="AA123" s="9"/>
      <c r="AB123" s="10"/>
    </row>
    <row r="124" spans="1:28" ht="60.75" customHeight="1" x14ac:dyDescent="0.2">
      <c r="A124" s="62" t="s">
        <v>26</v>
      </c>
      <c r="B124" s="62"/>
      <c r="C124" s="7" t="s">
        <v>51</v>
      </c>
      <c r="D124" s="63" t="s">
        <v>41</v>
      </c>
      <c r="E124" s="63"/>
      <c r="F124" s="63" t="s">
        <v>181</v>
      </c>
      <c r="G124" s="63"/>
      <c r="H124" s="9" t="s">
        <v>34</v>
      </c>
      <c r="I124" s="9" t="s">
        <v>83</v>
      </c>
      <c r="J124" s="9" t="s">
        <v>83</v>
      </c>
      <c r="K124" s="9" t="s">
        <v>97</v>
      </c>
      <c r="L124" s="39"/>
      <c r="M124" s="10">
        <v>0</v>
      </c>
      <c r="N124" s="10">
        <v>0</v>
      </c>
      <c r="O124" s="61">
        <v>0</v>
      </c>
      <c r="P124" s="61"/>
      <c r="Q124" s="10">
        <v>0</v>
      </c>
      <c r="R124" s="61">
        <v>20.16</v>
      </c>
      <c r="S124" s="61"/>
      <c r="T124" s="61">
        <v>20.16</v>
      </c>
      <c r="U124" s="61"/>
      <c r="V124" s="10">
        <v>0</v>
      </c>
      <c r="W124" s="10">
        <v>0</v>
      </c>
      <c r="X124" s="63"/>
      <c r="Y124" s="63"/>
      <c r="Z124" s="63"/>
      <c r="AA124" s="9"/>
      <c r="AB124" s="10"/>
    </row>
    <row r="125" spans="1:28" ht="57" customHeight="1" x14ac:dyDescent="0.2">
      <c r="A125" s="62" t="s">
        <v>26</v>
      </c>
      <c r="B125" s="62"/>
      <c r="C125" s="7" t="s">
        <v>51</v>
      </c>
      <c r="D125" s="63" t="s">
        <v>41</v>
      </c>
      <c r="E125" s="63"/>
      <c r="F125" s="63" t="s">
        <v>181</v>
      </c>
      <c r="G125" s="63"/>
      <c r="H125" s="9" t="s">
        <v>77</v>
      </c>
      <c r="I125" s="9" t="s">
        <v>83</v>
      </c>
      <c r="J125" s="9" t="s">
        <v>83</v>
      </c>
      <c r="K125" s="9" t="s">
        <v>35</v>
      </c>
      <c r="L125" s="39"/>
      <c r="M125" s="10">
        <v>436.79</v>
      </c>
      <c r="N125" s="10">
        <v>111.39</v>
      </c>
      <c r="O125" s="61">
        <v>325.39999999999998</v>
      </c>
      <c r="P125" s="61"/>
      <c r="Q125" s="10">
        <v>0</v>
      </c>
      <c r="R125" s="67">
        <v>436.37</v>
      </c>
      <c r="S125" s="67"/>
      <c r="T125" s="67">
        <v>10.59</v>
      </c>
      <c r="U125" s="67"/>
      <c r="V125" s="24">
        <v>425.78</v>
      </c>
      <c r="W125" s="24">
        <v>0</v>
      </c>
      <c r="X125" s="63" t="s">
        <v>39</v>
      </c>
      <c r="Y125" s="63"/>
      <c r="Z125" s="63"/>
      <c r="AA125" s="9" t="s">
        <v>20</v>
      </c>
      <c r="AB125" s="10">
        <v>320</v>
      </c>
    </row>
    <row r="126" spans="1:28" ht="60.75" customHeight="1" x14ac:dyDescent="0.2">
      <c r="A126" s="62" t="s">
        <v>26</v>
      </c>
      <c r="B126" s="62"/>
      <c r="C126" s="7" t="s">
        <v>51</v>
      </c>
      <c r="D126" s="63" t="s">
        <v>41</v>
      </c>
      <c r="E126" s="63"/>
      <c r="F126" s="63" t="s">
        <v>181</v>
      </c>
      <c r="G126" s="63"/>
      <c r="H126" s="9" t="s">
        <v>77</v>
      </c>
      <c r="I126" s="9" t="s">
        <v>83</v>
      </c>
      <c r="J126" s="9" t="s">
        <v>83</v>
      </c>
      <c r="K126" s="9" t="s">
        <v>37</v>
      </c>
      <c r="L126" s="39"/>
      <c r="M126" s="10">
        <v>218.91</v>
      </c>
      <c r="N126" s="10">
        <v>113.59</v>
      </c>
      <c r="O126" s="61">
        <v>105.32</v>
      </c>
      <c r="P126" s="61"/>
      <c r="Q126" s="10">
        <v>0</v>
      </c>
      <c r="R126" s="67">
        <v>214.32</v>
      </c>
      <c r="S126" s="67"/>
      <c r="T126" s="67">
        <v>79.52</v>
      </c>
      <c r="U126" s="67"/>
      <c r="V126" s="24">
        <v>134.81</v>
      </c>
      <c r="W126" s="24">
        <v>0</v>
      </c>
      <c r="X126" s="63"/>
      <c r="Y126" s="63"/>
      <c r="Z126" s="63"/>
      <c r="AA126" s="9"/>
      <c r="AB126" s="10"/>
    </row>
    <row r="127" spans="1:28" ht="59.25" customHeight="1" x14ac:dyDescent="0.2">
      <c r="A127" s="62" t="s">
        <v>26</v>
      </c>
      <c r="B127" s="62"/>
      <c r="C127" s="7" t="s">
        <v>51</v>
      </c>
      <c r="D127" s="63" t="s">
        <v>41</v>
      </c>
      <c r="E127" s="63"/>
      <c r="F127" s="63" t="s">
        <v>181</v>
      </c>
      <c r="G127" s="63"/>
      <c r="H127" s="9" t="s">
        <v>77</v>
      </c>
      <c r="I127" s="9" t="s">
        <v>83</v>
      </c>
      <c r="J127" s="9" t="s">
        <v>83</v>
      </c>
      <c r="K127" s="9" t="s">
        <v>97</v>
      </c>
      <c r="L127" s="39"/>
      <c r="M127" s="10">
        <v>0</v>
      </c>
      <c r="N127" s="10">
        <v>0</v>
      </c>
      <c r="O127" s="61">
        <v>0</v>
      </c>
      <c r="P127" s="61"/>
      <c r="Q127" s="10">
        <v>0</v>
      </c>
      <c r="R127" s="61">
        <v>64.489999999999995</v>
      </c>
      <c r="S127" s="61"/>
      <c r="T127" s="61">
        <v>4.49</v>
      </c>
      <c r="U127" s="61"/>
      <c r="V127" s="10">
        <v>0</v>
      </c>
      <c r="W127" s="10">
        <v>60</v>
      </c>
      <c r="X127" s="63"/>
      <c r="Y127" s="63"/>
      <c r="Z127" s="63"/>
      <c r="AA127" s="9"/>
      <c r="AB127" s="10"/>
    </row>
    <row r="128" spans="1:28" ht="58.5" customHeight="1" x14ac:dyDescent="0.2">
      <c r="A128" s="62" t="s">
        <v>26</v>
      </c>
      <c r="B128" s="62"/>
      <c r="C128" s="7" t="s">
        <v>51</v>
      </c>
      <c r="D128" s="63" t="s">
        <v>41</v>
      </c>
      <c r="E128" s="63"/>
      <c r="F128" s="63" t="s">
        <v>181</v>
      </c>
      <c r="G128" s="63"/>
      <c r="H128" s="9" t="s">
        <v>77</v>
      </c>
      <c r="I128" s="9" t="s">
        <v>83</v>
      </c>
      <c r="J128" s="9" t="s">
        <v>83</v>
      </c>
      <c r="K128" s="9" t="s">
        <v>84</v>
      </c>
      <c r="L128" s="39"/>
      <c r="M128" s="10">
        <v>1.45</v>
      </c>
      <c r="N128" s="10">
        <v>1.45</v>
      </c>
      <c r="O128" s="61">
        <v>0</v>
      </c>
      <c r="P128" s="61"/>
      <c r="Q128" s="10">
        <v>0</v>
      </c>
      <c r="R128" s="67">
        <v>0.57999999999999996</v>
      </c>
      <c r="S128" s="67"/>
      <c r="T128" s="67">
        <v>0.57999999999999996</v>
      </c>
      <c r="U128" s="67"/>
      <c r="V128" s="24">
        <v>0</v>
      </c>
      <c r="W128" s="24">
        <v>0</v>
      </c>
      <c r="X128" s="63"/>
      <c r="Y128" s="63"/>
      <c r="Z128" s="63"/>
      <c r="AA128" s="9"/>
      <c r="AB128" s="10"/>
    </row>
    <row r="129" spans="1:28" ht="59.25" customHeight="1" x14ac:dyDescent="0.2">
      <c r="A129" s="62" t="s">
        <v>26</v>
      </c>
      <c r="B129" s="62"/>
      <c r="C129" s="7" t="s">
        <v>51</v>
      </c>
      <c r="D129" s="63" t="s">
        <v>41</v>
      </c>
      <c r="E129" s="63"/>
      <c r="F129" s="63" t="s">
        <v>181</v>
      </c>
      <c r="G129" s="63"/>
      <c r="H129" s="9" t="s">
        <v>80</v>
      </c>
      <c r="I129" s="9" t="s">
        <v>83</v>
      </c>
      <c r="J129" s="9" t="s">
        <v>83</v>
      </c>
      <c r="K129" s="9" t="s">
        <v>81</v>
      </c>
      <c r="L129" s="39"/>
      <c r="M129" s="10">
        <v>67.31</v>
      </c>
      <c r="N129" s="10">
        <v>55.72</v>
      </c>
      <c r="O129" s="61">
        <v>11.59</v>
      </c>
      <c r="P129" s="61"/>
      <c r="Q129" s="10">
        <v>0</v>
      </c>
      <c r="R129" s="61">
        <v>46.22</v>
      </c>
      <c r="S129" s="61"/>
      <c r="T129" s="61">
        <v>32.46</v>
      </c>
      <c r="U129" s="61"/>
      <c r="V129" s="10">
        <v>13.75</v>
      </c>
      <c r="W129" s="10">
        <v>0</v>
      </c>
      <c r="X129" s="63"/>
      <c r="Y129" s="63"/>
      <c r="Z129" s="63"/>
      <c r="AA129" s="9"/>
      <c r="AB129" s="10"/>
    </row>
    <row r="130" spans="1:28" ht="57" customHeight="1" x14ac:dyDescent="0.2">
      <c r="A130" s="62" t="s">
        <v>26</v>
      </c>
      <c r="B130" s="62"/>
      <c r="C130" s="7" t="s">
        <v>51</v>
      </c>
      <c r="D130" s="63" t="s">
        <v>41</v>
      </c>
      <c r="E130" s="63"/>
      <c r="F130" s="63" t="s">
        <v>181</v>
      </c>
      <c r="G130" s="63"/>
      <c r="H130" s="9" t="s">
        <v>80</v>
      </c>
      <c r="I130" s="9" t="s">
        <v>83</v>
      </c>
      <c r="J130" s="9" t="s">
        <v>83</v>
      </c>
      <c r="K130" s="9" t="s">
        <v>97</v>
      </c>
      <c r="L130" s="39"/>
      <c r="M130" s="10">
        <v>0</v>
      </c>
      <c r="N130" s="10">
        <v>0</v>
      </c>
      <c r="O130" s="61">
        <v>0</v>
      </c>
      <c r="P130" s="61"/>
      <c r="Q130" s="10">
        <v>0</v>
      </c>
      <c r="R130" s="61">
        <v>1.86</v>
      </c>
      <c r="S130" s="61"/>
      <c r="T130" s="61">
        <v>1.86</v>
      </c>
      <c r="U130" s="61"/>
      <c r="V130" s="10">
        <v>0</v>
      </c>
      <c r="W130" s="10">
        <v>0</v>
      </c>
      <c r="X130" s="63"/>
      <c r="Y130" s="63"/>
      <c r="Z130" s="63"/>
      <c r="AA130" s="9"/>
      <c r="AB130" s="10"/>
    </row>
    <row r="131" spans="1:28" x14ac:dyDescent="0.2">
      <c r="A131" s="59"/>
      <c r="B131" s="59"/>
      <c r="C131" s="8"/>
      <c r="D131" s="60" t="s">
        <v>41</v>
      </c>
      <c r="E131" s="60"/>
      <c r="F131" s="60" t="s">
        <v>21</v>
      </c>
      <c r="G131" s="60"/>
      <c r="H131" s="11"/>
      <c r="I131" s="11"/>
      <c r="J131" s="11"/>
      <c r="K131" s="11"/>
      <c r="L131" s="41"/>
      <c r="M131" s="12">
        <v>940.33</v>
      </c>
      <c r="N131" s="12">
        <v>310.51</v>
      </c>
      <c r="O131" s="68">
        <v>484.97</v>
      </c>
      <c r="P131" s="68"/>
      <c r="Q131" s="12">
        <v>144.84</v>
      </c>
      <c r="R131" s="64">
        <f>SUM(R120:S130)</f>
        <v>856.85000000000014</v>
      </c>
      <c r="S131" s="65"/>
      <c r="T131" s="64">
        <f>SUM(T120:U130)</f>
        <v>165.78000000000003</v>
      </c>
      <c r="U131" s="65"/>
      <c r="V131" s="10">
        <f>SUM(V120:V130)</f>
        <v>631.06999999999994</v>
      </c>
      <c r="W131" s="10">
        <f>SUM(W120:W130)</f>
        <v>60</v>
      </c>
      <c r="X131" s="66"/>
      <c r="Y131" s="66"/>
      <c r="Z131" s="66"/>
      <c r="AA131" s="11"/>
      <c r="AB131" s="11"/>
    </row>
    <row r="132" spans="1:28" ht="24.75" customHeight="1" x14ac:dyDescent="0.2">
      <c r="A132" s="62" t="s">
        <v>26</v>
      </c>
      <c r="B132" s="62"/>
      <c r="C132" s="7" t="s">
        <v>51</v>
      </c>
      <c r="D132" s="63" t="s">
        <v>51</v>
      </c>
      <c r="E132" s="63"/>
      <c r="F132" s="63" t="s">
        <v>85</v>
      </c>
      <c r="G132" s="63"/>
      <c r="H132" s="9" t="s">
        <v>77</v>
      </c>
      <c r="I132" s="9" t="s">
        <v>86</v>
      </c>
      <c r="J132" s="9" t="s">
        <v>86</v>
      </c>
      <c r="K132" s="9" t="s">
        <v>35</v>
      </c>
      <c r="L132" s="39"/>
      <c r="M132" s="10">
        <v>368.41</v>
      </c>
      <c r="N132" s="10">
        <v>94.51</v>
      </c>
      <c r="O132" s="61">
        <v>273.89999999999998</v>
      </c>
      <c r="P132" s="61"/>
      <c r="Q132" s="10">
        <v>0</v>
      </c>
      <c r="R132" s="67">
        <v>371.56</v>
      </c>
      <c r="S132" s="67"/>
      <c r="T132" s="67">
        <v>9.74</v>
      </c>
      <c r="U132" s="67"/>
      <c r="V132" s="24">
        <v>361.83</v>
      </c>
      <c r="W132" s="24">
        <v>0</v>
      </c>
      <c r="X132" s="63" t="s">
        <v>36</v>
      </c>
      <c r="Y132" s="63"/>
      <c r="Z132" s="63"/>
      <c r="AA132" s="9" t="s">
        <v>20</v>
      </c>
      <c r="AB132" s="10">
        <v>76.099999999999994</v>
      </c>
    </row>
    <row r="133" spans="1:28" ht="25.5" customHeight="1" x14ac:dyDescent="0.2">
      <c r="A133" s="62" t="s">
        <v>26</v>
      </c>
      <c r="B133" s="62"/>
      <c r="C133" s="7" t="s">
        <v>51</v>
      </c>
      <c r="D133" s="63" t="s">
        <v>51</v>
      </c>
      <c r="E133" s="63"/>
      <c r="F133" s="63" t="s">
        <v>85</v>
      </c>
      <c r="G133" s="63"/>
      <c r="H133" s="9" t="s">
        <v>77</v>
      </c>
      <c r="I133" s="9" t="s">
        <v>86</v>
      </c>
      <c r="J133" s="9" t="s">
        <v>86</v>
      </c>
      <c r="K133" s="9" t="s">
        <v>37</v>
      </c>
      <c r="L133" s="39"/>
      <c r="M133" s="10">
        <v>422.94</v>
      </c>
      <c r="N133" s="10">
        <v>212.68</v>
      </c>
      <c r="O133" s="61">
        <v>98.63</v>
      </c>
      <c r="P133" s="61"/>
      <c r="Q133" s="10">
        <v>111.63</v>
      </c>
      <c r="R133" s="67">
        <v>187.8</v>
      </c>
      <c r="S133" s="67"/>
      <c r="T133" s="67">
        <v>55.31</v>
      </c>
      <c r="U133" s="67"/>
      <c r="V133" s="24">
        <v>132.49</v>
      </c>
      <c r="W133" s="24">
        <v>0</v>
      </c>
      <c r="X133" s="63"/>
      <c r="Y133" s="63"/>
      <c r="Z133" s="63"/>
      <c r="AA133" s="9"/>
      <c r="AB133" s="10"/>
    </row>
    <row r="134" spans="1:28" ht="27.75" customHeight="1" x14ac:dyDescent="0.2">
      <c r="A134" s="62" t="s">
        <v>26</v>
      </c>
      <c r="B134" s="62"/>
      <c r="C134" s="7" t="s">
        <v>51</v>
      </c>
      <c r="D134" s="63" t="s">
        <v>51</v>
      </c>
      <c r="E134" s="63"/>
      <c r="F134" s="63" t="s">
        <v>85</v>
      </c>
      <c r="G134" s="63"/>
      <c r="H134" s="9" t="s">
        <v>77</v>
      </c>
      <c r="I134" s="9" t="s">
        <v>86</v>
      </c>
      <c r="J134" s="9" t="s">
        <v>86</v>
      </c>
      <c r="K134" s="9" t="s">
        <v>97</v>
      </c>
      <c r="L134" s="39"/>
      <c r="M134" s="10">
        <v>0</v>
      </c>
      <c r="N134" s="10">
        <v>0</v>
      </c>
      <c r="O134" s="61">
        <v>0</v>
      </c>
      <c r="P134" s="61"/>
      <c r="Q134" s="10">
        <v>0</v>
      </c>
      <c r="R134" s="61">
        <v>105.13</v>
      </c>
      <c r="S134" s="61"/>
      <c r="T134" s="61">
        <v>105.13</v>
      </c>
      <c r="U134" s="61"/>
      <c r="V134" s="10">
        <v>0</v>
      </c>
      <c r="W134" s="10">
        <v>0</v>
      </c>
      <c r="X134" s="63"/>
      <c r="Y134" s="63"/>
      <c r="Z134" s="63"/>
      <c r="AA134" s="9"/>
      <c r="AB134" s="10"/>
    </row>
    <row r="135" spans="1:28" ht="27" customHeight="1" x14ac:dyDescent="0.2">
      <c r="A135" s="62" t="s">
        <v>26</v>
      </c>
      <c r="B135" s="62"/>
      <c r="C135" s="7" t="s">
        <v>51</v>
      </c>
      <c r="D135" s="63" t="s">
        <v>51</v>
      </c>
      <c r="E135" s="63"/>
      <c r="F135" s="63" t="s">
        <v>85</v>
      </c>
      <c r="G135" s="63"/>
      <c r="H135" s="9" t="s">
        <v>80</v>
      </c>
      <c r="I135" s="9" t="s">
        <v>86</v>
      </c>
      <c r="J135" s="9" t="s">
        <v>86</v>
      </c>
      <c r="K135" s="9" t="s">
        <v>81</v>
      </c>
      <c r="L135" s="39"/>
      <c r="M135" s="10">
        <v>43.65</v>
      </c>
      <c r="N135" s="10">
        <v>27.9</v>
      </c>
      <c r="O135" s="61">
        <v>15.75</v>
      </c>
      <c r="P135" s="61"/>
      <c r="Q135" s="10">
        <v>0</v>
      </c>
      <c r="R135" s="67">
        <v>43.57</v>
      </c>
      <c r="S135" s="67"/>
      <c r="T135" s="67">
        <v>23.53</v>
      </c>
      <c r="U135" s="67"/>
      <c r="V135" s="24">
        <v>20.03</v>
      </c>
      <c r="W135" s="24">
        <v>0</v>
      </c>
      <c r="X135" s="63" t="s">
        <v>39</v>
      </c>
      <c r="Y135" s="63"/>
      <c r="Z135" s="63"/>
      <c r="AA135" s="9" t="s">
        <v>20</v>
      </c>
      <c r="AB135" s="10">
        <v>270</v>
      </c>
    </row>
    <row r="136" spans="1:28" x14ac:dyDescent="0.2">
      <c r="A136" s="59"/>
      <c r="B136" s="59"/>
      <c r="C136" s="8"/>
      <c r="D136" s="60" t="s">
        <v>51</v>
      </c>
      <c r="E136" s="60"/>
      <c r="F136" s="60" t="s">
        <v>21</v>
      </c>
      <c r="G136" s="60"/>
      <c r="H136" s="11"/>
      <c r="I136" s="11"/>
      <c r="J136" s="11"/>
      <c r="K136" s="11"/>
      <c r="L136" s="41"/>
      <c r="M136" s="12">
        <v>835</v>
      </c>
      <c r="N136" s="12">
        <v>335.09</v>
      </c>
      <c r="O136" s="68">
        <v>388.28</v>
      </c>
      <c r="P136" s="68"/>
      <c r="Q136" s="12">
        <v>111.63</v>
      </c>
      <c r="R136" s="64">
        <f>SUM(R132:S135)</f>
        <v>708.06000000000006</v>
      </c>
      <c r="S136" s="65"/>
      <c r="T136" s="64">
        <f>SUM(T132:U135)</f>
        <v>193.71</v>
      </c>
      <c r="U136" s="65"/>
      <c r="V136" s="10">
        <f>SUM(V132:V135)</f>
        <v>514.35</v>
      </c>
      <c r="W136" s="10">
        <f>SUM(W132:W135)</f>
        <v>0</v>
      </c>
      <c r="X136" s="66"/>
      <c r="Y136" s="66"/>
      <c r="Z136" s="66"/>
      <c r="AA136" s="11"/>
      <c r="AB136" s="11"/>
    </row>
    <row r="137" spans="1:28" ht="24" customHeight="1" x14ac:dyDescent="0.2">
      <c r="A137" s="62" t="s">
        <v>26</v>
      </c>
      <c r="B137" s="62"/>
      <c r="C137" s="7" t="s">
        <v>51</v>
      </c>
      <c r="D137" s="63" t="s">
        <v>55</v>
      </c>
      <c r="E137" s="63"/>
      <c r="F137" s="63" t="s">
        <v>87</v>
      </c>
      <c r="G137" s="63"/>
      <c r="H137" s="9" t="s">
        <v>77</v>
      </c>
      <c r="I137" s="9" t="s">
        <v>88</v>
      </c>
      <c r="J137" s="9" t="s">
        <v>88</v>
      </c>
      <c r="K137" s="9" t="s">
        <v>35</v>
      </c>
      <c r="L137" s="39"/>
      <c r="M137" s="10">
        <v>168.64</v>
      </c>
      <c r="N137" s="10">
        <v>42.5</v>
      </c>
      <c r="O137" s="61">
        <v>126.14</v>
      </c>
      <c r="P137" s="61"/>
      <c r="Q137" s="10">
        <v>0</v>
      </c>
      <c r="R137" s="67">
        <v>170.55</v>
      </c>
      <c r="S137" s="67"/>
      <c r="T137" s="67">
        <v>2.84</v>
      </c>
      <c r="U137" s="67"/>
      <c r="V137" s="24">
        <v>167.72</v>
      </c>
      <c r="W137" s="24">
        <v>0</v>
      </c>
      <c r="X137" s="63" t="s">
        <v>39</v>
      </c>
      <c r="Y137" s="63"/>
      <c r="Z137" s="63"/>
      <c r="AA137" s="9" t="s">
        <v>20</v>
      </c>
      <c r="AB137" s="10">
        <v>125</v>
      </c>
    </row>
    <row r="138" spans="1:28" ht="24.75" customHeight="1" x14ac:dyDescent="0.2">
      <c r="A138" s="62" t="s">
        <v>26</v>
      </c>
      <c r="B138" s="62"/>
      <c r="C138" s="7" t="s">
        <v>51</v>
      </c>
      <c r="D138" s="63" t="s">
        <v>55</v>
      </c>
      <c r="E138" s="63"/>
      <c r="F138" s="63" t="s">
        <v>87</v>
      </c>
      <c r="G138" s="63"/>
      <c r="H138" s="9" t="s">
        <v>77</v>
      </c>
      <c r="I138" s="9" t="s">
        <v>88</v>
      </c>
      <c r="J138" s="9" t="s">
        <v>88</v>
      </c>
      <c r="K138" s="9" t="s">
        <v>37</v>
      </c>
      <c r="L138" s="39"/>
      <c r="M138" s="10">
        <v>241.36</v>
      </c>
      <c r="N138" s="10">
        <v>80.349999999999994</v>
      </c>
      <c r="O138" s="61">
        <v>67</v>
      </c>
      <c r="P138" s="61"/>
      <c r="Q138" s="10">
        <v>94.01</v>
      </c>
      <c r="R138" s="67">
        <v>137.13999999999999</v>
      </c>
      <c r="S138" s="67"/>
      <c r="T138" s="67">
        <v>48.98</v>
      </c>
      <c r="U138" s="67"/>
      <c r="V138" s="24">
        <v>88.16</v>
      </c>
      <c r="W138" s="24">
        <v>0</v>
      </c>
      <c r="X138" s="63"/>
      <c r="Y138" s="63"/>
      <c r="Z138" s="63"/>
      <c r="AA138" s="9"/>
      <c r="AB138" s="10"/>
    </row>
    <row r="139" spans="1:28" ht="23.25" customHeight="1" x14ac:dyDescent="0.2">
      <c r="A139" s="62" t="s">
        <v>26</v>
      </c>
      <c r="B139" s="62"/>
      <c r="C139" s="7" t="s">
        <v>51</v>
      </c>
      <c r="D139" s="63" t="s">
        <v>55</v>
      </c>
      <c r="E139" s="63"/>
      <c r="F139" s="63" t="s">
        <v>87</v>
      </c>
      <c r="G139" s="63"/>
      <c r="H139" s="9" t="s">
        <v>77</v>
      </c>
      <c r="I139" s="9" t="s">
        <v>88</v>
      </c>
      <c r="J139" s="9" t="s">
        <v>88</v>
      </c>
      <c r="K139" s="9" t="s">
        <v>84</v>
      </c>
      <c r="L139" s="39"/>
      <c r="M139" s="10">
        <v>0.06</v>
      </c>
      <c r="N139" s="10">
        <v>0.06</v>
      </c>
      <c r="O139" s="61">
        <v>0</v>
      </c>
      <c r="P139" s="61"/>
      <c r="Q139" s="10">
        <v>0</v>
      </c>
      <c r="R139" s="67">
        <v>0.06</v>
      </c>
      <c r="S139" s="67"/>
      <c r="T139" s="67">
        <v>0.06</v>
      </c>
      <c r="U139" s="67"/>
      <c r="V139" s="24">
        <v>0</v>
      </c>
      <c r="W139" s="24">
        <v>0</v>
      </c>
      <c r="X139" s="63" t="s">
        <v>36</v>
      </c>
      <c r="Y139" s="63"/>
      <c r="Z139" s="63"/>
      <c r="AA139" s="9" t="s">
        <v>20</v>
      </c>
      <c r="AB139" s="10">
        <v>47</v>
      </c>
    </row>
    <row r="140" spans="1:28" ht="26.25" customHeight="1" x14ac:dyDescent="0.2">
      <c r="A140" s="62" t="s">
        <v>26</v>
      </c>
      <c r="B140" s="62"/>
      <c r="C140" s="7" t="s">
        <v>51</v>
      </c>
      <c r="D140" s="63" t="s">
        <v>55</v>
      </c>
      <c r="E140" s="63"/>
      <c r="F140" s="63" t="s">
        <v>87</v>
      </c>
      <c r="G140" s="63"/>
      <c r="H140" s="9" t="s">
        <v>77</v>
      </c>
      <c r="I140" s="9" t="s">
        <v>88</v>
      </c>
      <c r="J140" s="9" t="s">
        <v>88</v>
      </c>
      <c r="K140" s="9" t="s">
        <v>97</v>
      </c>
      <c r="L140" s="39"/>
      <c r="M140" s="10">
        <v>0</v>
      </c>
      <c r="N140" s="10">
        <v>0</v>
      </c>
      <c r="O140" s="61">
        <v>0</v>
      </c>
      <c r="P140" s="61"/>
      <c r="Q140" s="10">
        <v>0</v>
      </c>
      <c r="R140" s="61">
        <v>75.64</v>
      </c>
      <c r="S140" s="61"/>
      <c r="T140" s="61">
        <v>51.64</v>
      </c>
      <c r="U140" s="61"/>
      <c r="V140" s="10">
        <v>0</v>
      </c>
      <c r="W140" s="10">
        <v>24</v>
      </c>
      <c r="X140" s="63"/>
      <c r="Y140" s="63"/>
      <c r="Z140" s="63"/>
      <c r="AA140" s="9"/>
      <c r="AB140" s="10"/>
    </row>
    <row r="141" spans="1:28" ht="27.75" customHeight="1" x14ac:dyDescent="0.2">
      <c r="A141" s="62" t="s">
        <v>26</v>
      </c>
      <c r="B141" s="62"/>
      <c r="C141" s="7" t="s">
        <v>51</v>
      </c>
      <c r="D141" s="63" t="s">
        <v>55</v>
      </c>
      <c r="E141" s="63"/>
      <c r="F141" s="63" t="s">
        <v>87</v>
      </c>
      <c r="G141" s="63"/>
      <c r="H141" s="9" t="s">
        <v>80</v>
      </c>
      <c r="I141" s="9" t="s">
        <v>88</v>
      </c>
      <c r="J141" s="9" t="s">
        <v>88</v>
      </c>
      <c r="K141" s="9" t="s">
        <v>81</v>
      </c>
      <c r="L141" s="39"/>
      <c r="M141" s="10">
        <v>15.85</v>
      </c>
      <c r="N141" s="10">
        <v>11.84</v>
      </c>
      <c r="O141" s="61">
        <v>4.01</v>
      </c>
      <c r="P141" s="61"/>
      <c r="Q141" s="10">
        <v>0</v>
      </c>
      <c r="R141" s="67">
        <v>15.43</v>
      </c>
      <c r="S141" s="67"/>
      <c r="T141" s="67">
        <v>10.16</v>
      </c>
      <c r="U141" s="67"/>
      <c r="V141" s="24">
        <v>5.27</v>
      </c>
      <c r="W141" s="24">
        <v>0</v>
      </c>
      <c r="X141" s="63"/>
      <c r="Y141" s="63"/>
      <c r="Z141" s="63"/>
      <c r="AA141" s="9"/>
      <c r="AB141" s="10"/>
    </row>
    <row r="142" spans="1:28" x14ac:dyDescent="0.2">
      <c r="A142" s="59"/>
      <c r="B142" s="59"/>
      <c r="C142" s="8"/>
      <c r="D142" s="60" t="s">
        <v>55</v>
      </c>
      <c r="E142" s="60"/>
      <c r="F142" s="60" t="s">
        <v>21</v>
      </c>
      <c r="G142" s="60"/>
      <c r="H142" s="11"/>
      <c r="I142" s="11"/>
      <c r="J142" s="11"/>
      <c r="K142" s="11"/>
      <c r="L142" s="41"/>
      <c r="M142" s="12">
        <v>425.91</v>
      </c>
      <c r="N142" s="12">
        <v>134.75</v>
      </c>
      <c r="O142" s="68">
        <v>197.15</v>
      </c>
      <c r="P142" s="68"/>
      <c r="Q142" s="12">
        <v>94.01</v>
      </c>
      <c r="R142" s="64">
        <f>SUM(R137:S141)</f>
        <v>398.82</v>
      </c>
      <c r="S142" s="65"/>
      <c r="T142" s="64">
        <f>SUM(T137:U141)</f>
        <v>113.67999999999999</v>
      </c>
      <c r="U142" s="65"/>
      <c r="V142" s="10">
        <f>SUM(V137:V141)</f>
        <v>261.14999999999998</v>
      </c>
      <c r="W142" s="10">
        <f>SUM(W137:W141)</f>
        <v>24</v>
      </c>
      <c r="X142" s="66"/>
      <c r="Y142" s="66"/>
      <c r="Z142" s="66"/>
      <c r="AA142" s="11"/>
      <c r="AB142" s="11"/>
    </row>
    <row r="143" spans="1:28" ht="25.5" customHeight="1" x14ac:dyDescent="0.2">
      <c r="A143" s="62" t="s">
        <v>26</v>
      </c>
      <c r="B143" s="62"/>
      <c r="C143" s="7" t="s">
        <v>51</v>
      </c>
      <c r="D143" s="63" t="s">
        <v>58</v>
      </c>
      <c r="E143" s="63"/>
      <c r="F143" s="63" t="s">
        <v>89</v>
      </c>
      <c r="G143" s="63"/>
      <c r="H143" s="9" t="s">
        <v>77</v>
      </c>
      <c r="I143" s="9" t="s">
        <v>90</v>
      </c>
      <c r="J143" s="9" t="s">
        <v>90</v>
      </c>
      <c r="K143" s="9" t="s">
        <v>35</v>
      </c>
      <c r="L143" s="39"/>
      <c r="M143" s="10">
        <v>578.32000000000005</v>
      </c>
      <c r="N143" s="10">
        <v>11.62</v>
      </c>
      <c r="O143" s="61">
        <v>566.70000000000005</v>
      </c>
      <c r="P143" s="61"/>
      <c r="Q143" s="10">
        <v>0</v>
      </c>
      <c r="R143" s="67">
        <v>581.88</v>
      </c>
      <c r="S143" s="67"/>
      <c r="T143" s="67">
        <v>11.71</v>
      </c>
      <c r="U143" s="67"/>
      <c r="V143" s="24">
        <v>570.16999999999996</v>
      </c>
      <c r="W143" s="24">
        <v>0</v>
      </c>
      <c r="X143" s="63"/>
      <c r="Y143" s="63"/>
      <c r="Z143" s="63"/>
      <c r="AA143" s="9"/>
      <c r="AB143" s="10"/>
    </row>
    <row r="144" spans="1:28" ht="26.25" customHeight="1" x14ac:dyDescent="0.2">
      <c r="A144" s="62" t="s">
        <v>26</v>
      </c>
      <c r="B144" s="62"/>
      <c r="C144" s="7" t="s">
        <v>51</v>
      </c>
      <c r="D144" s="63" t="s">
        <v>58</v>
      </c>
      <c r="E144" s="63"/>
      <c r="F144" s="63" t="s">
        <v>89</v>
      </c>
      <c r="G144" s="63"/>
      <c r="H144" s="9" t="s">
        <v>77</v>
      </c>
      <c r="I144" s="9" t="s">
        <v>90</v>
      </c>
      <c r="J144" s="9" t="s">
        <v>90</v>
      </c>
      <c r="K144" s="9" t="s">
        <v>37</v>
      </c>
      <c r="L144" s="39"/>
      <c r="M144" s="10">
        <v>309.07</v>
      </c>
      <c r="N144" s="10">
        <v>106.19</v>
      </c>
      <c r="O144" s="61">
        <v>139.74</v>
      </c>
      <c r="P144" s="61"/>
      <c r="Q144" s="10">
        <v>63.15</v>
      </c>
      <c r="R144" s="67">
        <v>217.23</v>
      </c>
      <c r="S144" s="67"/>
      <c r="T144" s="67">
        <v>83.34</v>
      </c>
      <c r="U144" s="67"/>
      <c r="V144" s="24">
        <v>133.88999999999999</v>
      </c>
      <c r="W144" s="24">
        <v>0</v>
      </c>
      <c r="X144" s="63" t="s">
        <v>39</v>
      </c>
      <c r="Y144" s="63"/>
      <c r="Z144" s="63"/>
      <c r="AA144" s="9" t="s">
        <v>20</v>
      </c>
      <c r="AB144" s="10">
        <v>530</v>
      </c>
    </row>
    <row r="145" spans="1:28" ht="28.5" customHeight="1" x14ac:dyDescent="0.2">
      <c r="A145" s="62" t="s">
        <v>26</v>
      </c>
      <c r="B145" s="62"/>
      <c r="C145" s="7" t="s">
        <v>51</v>
      </c>
      <c r="D145" s="63" t="s">
        <v>58</v>
      </c>
      <c r="E145" s="63"/>
      <c r="F145" s="63" t="s">
        <v>89</v>
      </c>
      <c r="G145" s="63"/>
      <c r="H145" s="9" t="s">
        <v>77</v>
      </c>
      <c r="I145" s="9" t="s">
        <v>90</v>
      </c>
      <c r="J145" s="9" t="s">
        <v>90</v>
      </c>
      <c r="K145" s="9" t="s">
        <v>97</v>
      </c>
      <c r="L145" s="39"/>
      <c r="M145" s="10">
        <v>0</v>
      </c>
      <c r="N145" s="10">
        <v>0</v>
      </c>
      <c r="O145" s="61">
        <v>0</v>
      </c>
      <c r="P145" s="61"/>
      <c r="Q145" s="10">
        <v>0</v>
      </c>
      <c r="R145" s="61">
        <v>63.72</v>
      </c>
      <c r="S145" s="61"/>
      <c r="T145" s="61">
        <v>12.72</v>
      </c>
      <c r="U145" s="61"/>
      <c r="V145" s="10">
        <v>0</v>
      </c>
      <c r="W145" s="10">
        <v>51</v>
      </c>
      <c r="X145" s="63"/>
      <c r="Y145" s="63"/>
      <c r="Z145" s="63"/>
      <c r="AA145" s="9"/>
      <c r="AB145" s="10"/>
    </row>
    <row r="146" spans="1:28" ht="27.75" customHeight="1" x14ac:dyDescent="0.2">
      <c r="A146" s="62" t="s">
        <v>26</v>
      </c>
      <c r="B146" s="62"/>
      <c r="C146" s="7" t="s">
        <v>51</v>
      </c>
      <c r="D146" s="63" t="s">
        <v>58</v>
      </c>
      <c r="E146" s="63"/>
      <c r="F146" s="63" t="s">
        <v>89</v>
      </c>
      <c r="G146" s="63"/>
      <c r="H146" s="9" t="s">
        <v>77</v>
      </c>
      <c r="I146" s="9" t="s">
        <v>90</v>
      </c>
      <c r="J146" s="9" t="s">
        <v>90</v>
      </c>
      <c r="K146" s="9" t="s">
        <v>84</v>
      </c>
      <c r="L146" s="39"/>
      <c r="M146" s="10">
        <v>1.1599999999999999</v>
      </c>
      <c r="N146" s="10">
        <v>1.1599999999999999</v>
      </c>
      <c r="O146" s="61">
        <v>0</v>
      </c>
      <c r="P146" s="61"/>
      <c r="Q146" s="10">
        <v>0</v>
      </c>
      <c r="R146" s="67">
        <v>1.1599999999999999</v>
      </c>
      <c r="S146" s="67"/>
      <c r="T146" s="67">
        <v>1.1599999999999999</v>
      </c>
      <c r="U146" s="67"/>
      <c r="V146" s="24">
        <v>0</v>
      </c>
      <c r="W146" s="24">
        <v>0</v>
      </c>
      <c r="X146" s="63"/>
      <c r="Y146" s="63"/>
      <c r="Z146" s="63"/>
      <c r="AA146" s="9"/>
      <c r="AB146" s="10"/>
    </row>
    <row r="147" spans="1:28" ht="25.5" customHeight="1" x14ac:dyDescent="0.2">
      <c r="A147" s="62" t="s">
        <v>26</v>
      </c>
      <c r="B147" s="62"/>
      <c r="C147" s="7" t="s">
        <v>51</v>
      </c>
      <c r="D147" s="63" t="s">
        <v>58</v>
      </c>
      <c r="E147" s="63"/>
      <c r="F147" s="63" t="s">
        <v>89</v>
      </c>
      <c r="G147" s="63"/>
      <c r="H147" s="9" t="s">
        <v>80</v>
      </c>
      <c r="I147" s="9" t="s">
        <v>90</v>
      </c>
      <c r="J147" s="9" t="s">
        <v>90</v>
      </c>
      <c r="K147" s="9" t="s">
        <v>81</v>
      </c>
      <c r="L147" s="39"/>
      <c r="M147" s="10">
        <v>87.94</v>
      </c>
      <c r="N147" s="10">
        <v>81.09</v>
      </c>
      <c r="O147" s="61">
        <v>6.85</v>
      </c>
      <c r="P147" s="61"/>
      <c r="Q147" s="10">
        <v>0</v>
      </c>
      <c r="R147" s="67">
        <v>77.14</v>
      </c>
      <c r="S147" s="67"/>
      <c r="T147" s="67">
        <v>70.27</v>
      </c>
      <c r="U147" s="67"/>
      <c r="V147" s="24">
        <v>6.88</v>
      </c>
      <c r="W147" s="24">
        <v>0</v>
      </c>
      <c r="X147" s="63" t="s">
        <v>36</v>
      </c>
      <c r="Y147" s="63"/>
      <c r="Z147" s="63"/>
      <c r="AA147" s="9" t="s">
        <v>20</v>
      </c>
      <c r="AB147" s="10">
        <v>108</v>
      </c>
    </row>
    <row r="148" spans="1:28" ht="25.5" customHeight="1" x14ac:dyDescent="0.2">
      <c r="A148" s="62" t="s">
        <v>26</v>
      </c>
      <c r="B148" s="62"/>
      <c r="C148" s="7" t="s">
        <v>51</v>
      </c>
      <c r="D148" s="63" t="s">
        <v>58</v>
      </c>
      <c r="E148" s="63"/>
      <c r="F148" s="63" t="s">
        <v>89</v>
      </c>
      <c r="G148" s="63"/>
      <c r="H148" s="9" t="s">
        <v>80</v>
      </c>
      <c r="I148" s="9" t="s">
        <v>90</v>
      </c>
      <c r="J148" s="9" t="s">
        <v>90</v>
      </c>
      <c r="K148" s="9" t="s">
        <v>97</v>
      </c>
      <c r="L148" s="39"/>
      <c r="M148" s="10">
        <v>0</v>
      </c>
      <c r="N148" s="10">
        <v>0</v>
      </c>
      <c r="O148" s="61">
        <v>0</v>
      </c>
      <c r="P148" s="61"/>
      <c r="Q148" s="10">
        <v>0</v>
      </c>
      <c r="R148" s="61">
        <v>5.62</v>
      </c>
      <c r="S148" s="61"/>
      <c r="T148" s="61">
        <v>5.62</v>
      </c>
      <c r="U148" s="61"/>
      <c r="V148" s="10">
        <v>0</v>
      </c>
      <c r="W148" s="10">
        <v>0</v>
      </c>
      <c r="X148" s="63"/>
      <c r="Y148" s="63"/>
      <c r="Z148" s="63"/>
      <c r="AA148" s="9"/>
      <c r="AB148" s="10"/>
    </row>
    <row r="149" spans="1:28" x14ac:dyDescent="0.2">
      <c r="A149" s="59"/>
      <c r="B149" s="59"/>
      <c r="C149" s="8"/>
      <c r="D149" s="60" t="s">
        <v>58</v>
      </c>
      <c r="E149" s="60"/>
      <c r="F149" s="60" t="s">
        <v>21</v>
      </c>
      <c r="G149" s="60"/>
      <c r="H149" s="11"/>
      <c r="I149" s="11"/>
      <c r="J149" s="11"/>
      <c r="K149" s="11"/>
      <c r="L149" s="41"/>
      <c r="M149" s="12">
        <v>976.49</v>
      </c>
      <c r="N149" s="12">
        <v>200.06</v>
      </c>
      <c r="O149" s="68">
        <v>713.29</v>
      </c>
      <c r="P149" s="68"/>
      <c r="Q149" s="12">
        <v>63.15</v>
      </c>
      <c r="R149" s="64">
        <f>SUM(R143:S148)</f>
        <v>946.75</v>
      </c>
      <c r="S149" s="65"/>
      <c r="T149" s="64">
        <f>SUM(T143:U148)</f>
        <v>184.82</v>
      </c>
      <c r="U149" s="65"/>
      <c r="V149" s="10">
        <f>SUM(V143:V148)</f>
        <v>710.93999999999994</v>
      </c>
      <c r="W149" s="10">
        <f>SUM(W143:W148)</f>
        <v>51</v>
      </c>
      <c r="X149" s="66"/>
      <c r="Y149" s="66"/>
      <c r="Z149" s="66"/>
      <c r="AA149" s="11"/>
      <c r="AB149" s="11"/>
    </row>
    <row r="150" spans="1:28" ht="47.25" customHeight="1" x14ac:dyDescent="0.2">
      <c r="A150" s="62" t="s">
        <v>26</v>
      </c>
      <c r="B150" s="62"/>
      <c r="C150" s="7" t="s">
        <v>51</v>
      </c>
      <c r="D150" s="63" t="s">
        <v>61</v>
      </c>
      <c r="E150" s="63"/>
      <c r="F150" s="63" t="s">
        <v>188</v>
      </c>
      <c r="G150" s="63"/>
      <c r="H150" s="9" t="s">
        <v>77</v>
      </c>
      <c r="I150" s="9" t="s">
        <v>73</v>
      </c>
      <c r="J150" s="9" t="s">
        <v>73</v>
      </c>
      <c r="K150" s="9" t="s">
        <v>35</v>
      </c>
      <c r="L150" s="39"/>
      <c r="M150" s="10">
        <v>574.14</v>
      </c>
      <c r="N150" s="10">
        <v>144.07</v>
      </c>
      <c r="O150" s="61">
        <v>430.07</v>
      </c>
      <c r="P150" s="61"/>
      <c r="Q150" s="10">
        <v>0</v>
      </c>
      <c r="R150" s="67">
        <v>578.16</v>
      </c>
      <c r="S150" s="67"/>
      <c r="T150" s="67">
        <v>10.88</v>
      </c>
      <c r="U150" s="67"/>
      <c r="V150" s="24">
        <v>567.28</v>
      </c>
      <c r="W150" s="24">
        <v>0</v>
      </c>
      <c r="X150" s="63"/>
      <c r="Y150" s="63"/>
      <c r="Z150" s="63"/>
      <c r="AA150" s="9"/>
      <c r="AB150" s="10"/>
    </row>
    <row r="151" spans="1:28" ht="47.25" customHeight="1" x14ac:dyDescent="0.2">
      <c r="A151" s="62" t="s">
        <v>26</v>
      </c>
      <c r="B151" s="62"/>
      <c r="C151" s="7" t="s">
        <v>51</v>
      </c>
      <c r="D151" s="63" t="s">
        <v>61</v>
      </c>
      <c r="E151" s="63"/>
      <c r="F151" s="63" t="s">
        <v>188</v>
      </c>
      <c r="G151" s="63"/>
      <c r="H151" s="9" t="s">
        <v>77</v>
      </c>
      <c r="I151" s="9" t="s">
        <v>73</v>
      </c>
      <c r="J151" s="9" t="s">
        <v>73</v>
      </c>
      <c r="K151" s="9" t="s">
        <v>37</v>
      </c>
      <c r="L151" s="39"/>
      <c r="M151" s="10">
        <v>320.10000000000002</v>
      </c>
      <c r="N151" s="10">
        <v>157.93</v>
      </c>
      <c r="O151" s="61">
        <v>162.16999999999999</v>
      </c>
      <c r="P151" s="61"/>
      <c r="Q151" s="10">
        <v>0</v>
      </c>
      <c r="R151" s="67">
        <v>311.52</v>
      </c>
      <c r="S151" s="67"/>
      <c r="T151" s="67">
        <v>114.52</v>
      </c>
      <c r="U151" s="67"/>
      <c r="V151" s="24">
        <v>197</v>
      </c>
      <c r="W151" s="24">
        <v>0</v>
      </c>
      <c r="X151" s="63" t="s">
        <v>39</v>
      </c>
      <c r="Y151" s="63"/>
      <c r="Z151" s="63"/>
      <c r="AA151" s="9" t="s">
        <v>20</v>
      </c>
      <c r="AB151" s="10">
        <v>480</v>
      </c>
    </row>
    <row r="152" spans="1:28" ht="48.75" customHeight="1" x14ac:dyDescent="0.2">
      <c r="A152" s="73" t="s">
        <v>26</v>
      </c>
      <c r="B152" s="73"/>
      <c r="C152" s="22" t="s">
        <v>51</v>
      </c>
      <c r="D152" s="72" t="s">
        <v>61</v>
      </c>
      <c r="E152" s="72"/>
      <c r="F152" s="72" t="s">
        <v>184</v>
      </c>
      <c r="G152" s="72"/>
      <c r="H152" s="23" t="s">
        <v>77</v>
      </c>
      <c r="I152" s="23" t="s">
        <v>73</v>
      </c>
      <c r="J152" s="23" t="s">
        <v>73</v>
      </c>
      <c r="K152" s="23" t="s">
        <v>97</v>
      </c>
      <c r="L152" s="40"/>
      <c r="M152" s="24">
        <v>0</v>
      </c>
      <c r="N152" s="24">
        <v>0</v>
      </c>
      <c r="O152" s="67">
        <v>0</v>
      </c>
      <c r="P152" s="67"/>
      <c r="Q152" s="24">
        <v>0</v>
      </c>
      <c r="R152" s="67">
        <v>9.02</v>
      </c>
      <c r="S152" s="67"/>
      <c r="T152" s="67">
        <v>9.02</v>
      </c>
      <c r="U152" s="67"/>
      <c r="V152" s="24">
        <v>0</v>
      </c>
      <c r="W152" s="24">
        <v>0</v>
      </c>
      <c r="X152" s="72" t="s">
        <v>36</v>
      </c>
      <c r="Y152" s="72"/>
      <c r="Z152" s="72"/>
      <c r="AA152" s="23" t="s">
        <v>20</v>
      </c>
      <c r="AB152" s="24">
        <v>130.44999999999999</v>
      </c>
    </row>
    <row r="153" spans="1:28" ht="49.5" customHeight="1" x14ac:dyDescent="0.2">
      <c r="A153" s="62" t="s">
        <v>26</v>
      </c>
      <c r="B153" s="62"/>
      <c r="C153" s="7" t="s">
        <v>51</v>
      </c>
      <c r="D153" s="63" t="s">
        <v>61</v>
      </c>
      <c r="E153" s="63"/>
      <c r="F153" s="63" t="s">
        <v>188</v>
      </c>
      <c r="G153" s="63"/>
      <c r="H153" s="9" t="s">
        <v>80</v>
      </c>
      <c r="I153" s="9" t="s">
        <v>73</v>
      </c>
      <c r="J153" s="9" t="s">
        <v>73</v>
      </c>
      <c r="K153" s="9" t="s">
        <v>81</v>
      </c>
      <c r="L153" s="39"/>
      <c r="M153" s="10">
        <v>66.959999999999994</v>
      </c>
      <c r="N153" s="10">
        <v>46.8</v>
      </c>
      <c r="O153" s="61">
        <v>20.16</v>
      </c>
      <c r="P153" s="61"/>
      <c r="Q153" s="10">
        <v>0</v>
      </c>
      <c r="R153" s="67">
        <v>60.35</v>
      </c>
      <c r="S153" s="67"/>
      <c r="T153" s="67">
        <v>35.79</v>
      </c>
      <c r="U153" s="67"/>
      <c r="V153" s="24">
        <v>24.56</v>
      </c>
      <c r="W153" s="24">
        <v>0</v>
      </c>
      <c r="X153" s="63"/>
      <c r="Y153" s="63"/>
      <c r="Z153" s="63"/>
      <c r="AA153" s="9"/>
      <c r="AB153" s="10"/>
    </row>
    <row r="154" spans="1:28" ht="48" customHeight="1" x14ac:dyDescent="0.2">
      <c r="A154" s="73" t="s">
        <v>26</v>
      </c>
      <c r="B154" s="73"/>
      <c r="C154" s="22" t="s">
        <v>51</v>
      </c>
      <c r="D154" s="72" t="s">
        <v>61</v>
      </c>
      <c r="E154" s="72"/>
      <c r="F154" s="63" t="s">
        <v>188</v>
      </c>
      <c r="G154" s="72"/>
      <c r="H154" s="23" t="s">
        <v>80</v>
      </c>
      <c r="I154" s="23" t="s">
        <v>73</v>
      </c>
      <c r="J154" s="23" t="s">
        <v>73</v>
      </c>
      <c r="K154" s="23" t="s">
        <v>97</v>
      </c>
      <c r="L154" s="40"/>
      <c r="M154" s="24">
        <v>0</v>
      </c>
      <c r="N154" s="24">
        <v>0</v>
      </c>
      <c r="O154" s="67">
        <v>0</v>
      </c>
      <c r="P154" s="67"/>
      <c r="Q154" s="24">
        <v>0</v>
      </c>
      <c r="R154" s="67">
        <v>0.12</v>
      </c>
      <c r="S154" s="67"/>
      <c r="T154" s="67">
        <v>0.12</v>
      </c>
      <c r="U154" s="67"/>
      <c r="V154" s="24">
        <v>0</v>
      </c>
      <c r="W154" s="24">
        <v>0</v>
      </c>
      <c r="X154" s="72"/>
      <c r="Y154" s="72"/>
      <c r="Z154" s="72"/>
      <c r="AA154" s="23"/>
      <c r="AB154" s="24"/>
    </row>
    <row r="155" spans="1:28" x14ac:dyDescent="0.2">
      <c r="A155" s="59"/>
      <c r="B155" s="59"/>
      <c r="C155" s="8"/>
      <c r="D155" s="60" t="s">
        <v>61</v>
      </c>
      <c r="E155" s="60"/>
      <c r="F155" s="60" t="s">
        <v>21</v>
      </c>
      <c r="G155" s="60"/>
      <c r="H155" s="11"/>
      <c r="I155" s="11"/>
      <c r="J155" s="11"/>
      <c r="K155" s="11"/>
      <c r="L155" s="41"/>
      <c r="M155" s="12">
        <v>961.2</v>
      </c>
      <c r="N155" s="12">
        <v>348.8</v>
      </c>
      <c r="O155" s="68">
        <v>612.4</v>
      </c>
      <c r="P155" s="68"/>
      <c r="Q155" s="12">
        <v>0</v>
      </c>
      <c r="R155" s="64">
        <f>SUM(R150:S154)</f>
        <v>959.17</v>
      </c>
      <c r="S155" s="65"/>
      <c r="T155" s="64">
        <f>SUM(T150:U154)</f>
        <v>170.32999999999998</v>
      </c>
      <c r="U155" s="65"/>
      <c r="V155" s="10">
        <f>SUM(V150:V153)</f>
        <v>788.83999999999992</v>
      </c>
      <c r="W155" s="10">
        <f>SUM(W150:W153)</f>
        <v>0</v>
      </c>
      <c r="X155" s="66"/>
      <c r="Y155" s="66"/>
      <c r="Z155" s="66"/>
      <c r="AA155" s="11"/>
      <c r="AB155" s="11"/>
    </row>
    <row r="156" spans="1:28" ht="27" customHeight="1" x14ac:dyDescent="0.2">
      <c r="A156" s="62" t="s">
        <v>26</v>
      </c>
      <c r="B156" s="62"/>
      <c r="C156" s="7" t="s">
        <v>51</v>
      </c>
      <c r="D156" s="63" t="s">
        <v>91</v>
      </c>
      <c r="E156" s="63"/>
      <c r="F156" s="63" t="s">
        <v>92</v>
      </c>
      <c r="G156" s="63"/>
      <c r="H156" s="9" t="s">
        <v>77</v>
      </c>
      <c r="I156" s="9" t="s">
        <v>93</v>
      </c>
      <c r="J156" s="9" t="s">
        <v>93</v>
      </c>
      <c r="K156" s="9" t="s">
        <v>35</v>
      </c>
      <c r="L156" s="39"/>
      <c r="M156" s="10">
        <v>309.39999999999998</v>
      </c>
      <c r="N156" s="10">
        <v>77</v>
      </c>
      <c r="O156" s="61">
        <v>232.4</v>
      </c>
      <c r="P156" s="61"/>
      <c r="Q156" s="10">
        <v>0</v>
      </c>
      <c r="R156" s="67">
        <v>310.95</v>
      </c>
      <c r="S156" s="67"/>
      <c r="T156" s="67">
        <v>5.0199999999999996</v>
      </c>
      <c r="U156" s="67"/>
      <c r="V156" s="24">
        <v>305.93</v>
      </c>
      <c r="W156" s="24">
        <v>0</v>
      </c>
      <c r="X156" s="63" t="s">
        <v>36</v>
      </c>
      <c r="Y156" s="63"/>
      <c r="Z156" s="63"/>
      <c r="AA156" s="9" t="s">
        <v>20</v>
      </c>
      <c r="AB156" s="10">
        <v>61</v>
      </c>
    </row>
    <row r="157" spans="1:28" ht="27" customHeight="1" x14ac:dyDescent="0.2">
      <c r="A157" s="62" t="s">
        <v>26</v>
      </c>
      <c r="B157" s="62"/>
      <c r="C157" s="7" t="s">
        <v>51</v>
      </c>
      <c r="D157" s="63" t="s">
        <v>91</v>
      </c>
      <c r="E157" s="63"/>
      <c r="F157" s="63" t="s">
        <v>92</v>
      </c>
      <c r="G157" s="63"/>
      <c r="H157" s="9" t="s">
        <v>77</v>
      </c>
      <c r="I157" s="9" t="s">
        <v>93</v>
      </c>
      <c r="J157" s="9" t="s">
        <v>93</v>
      </c>
      <c r="K157" s="9" t="s">
        <v>37</v>
      </c>
      <c r="L157" s="39"/>
      <c r="M157" s="10">
        <v>227.2</v>
      </c>
      <c r="N157" s="10">
        <v>148</v>
      </c>
      <c r="O157" s="61">
        <v>79.2</v>
      </c>
      <c r="P157" s="61"/>
      <c r="Q157" s="10">
        <v>0</v>
      </c>
      <c r="R157" s="67">
        <v>180.17</v>
      </c>
      <c r="S157" s="67"/>
      <c r="T157" s="67">
        <v>77.150000000000006</v>
      </c>
      <c r="U157" s="67"/>
      <c r="V157" s="24">
        <v>103.01</v>
      </c>
      <c r="W157" s="24">
        <v>0</v>
      </c>
      <c r="X157" s="63" t="s">
        <v>39</v>
      </c>
      <c r="Y157" s="63"/>
      <c r="Z157" s="63"/>
      <c r="AA157" s="9" t="s">
        <v>20</v>
      </c>
      <c r="AB157" s="10">
        <v>221</v>
      </c>
    </row>
    <row r="158" spans="1:28" ht="26.25" customHeight="1" x14ac:dyDescent="0.2">
      <c r="A158" s="73" t="s">
        <v>26</v>
      </c>
      <c r="B158" s="73"/>
      <c r="C158" s="22" t="s">
        <v>51</v>
      </c>
      <c r="D158" s="72" t="s">
        <v>91</v>
      </c>
      <c r="E158" s="72"/>
      <c r="F158" s="72" t="s">
        <v>92</v>
      </c>
      <c r="G158" s="72"/>
      <c r="H158" s="23" t="s">
        <v>77</v>
      </c>
      <c r="I158" s="23" t="s">
        <v>93</v>
      </c>
      <c r="J158" s="23" t="s">
        <v>93</v>
      </c>
      <c r="K158" s="23" t="s">
        <v>97</v>
      </c>
      <c r="L158" s="40"/>
      <c r="M158" s="24">
        <v>0</v>
      </c>
      <c r="N158" s="24">
        <v>0</v>
      </c>
      <c r="O158" s="67">
        <v>0</v>
      </c>
      <c r="P158" s="67"/>
      <c r="Q158" s="24">
        <v>0</v>
      </c>
      <c r="R158" s="67">
        <v>8.81</v>
      </c>
      <c r="S158" s="67"/>
      <c r="T158" s="67">
        <v>8.81</v>
      </c>
      <c r="U158" s="67"/>
      <c r="V158" s="24">
        <v>0</v>
      </c>
      <c r="W158" s="24">
        <v>0</v>
      </c>
      <c r="X158" s="72"/>
      <c r="Y158" s="72"/>
      <c r="Z158" s="72"/>
      <c r="AA158" s="23"/>
      <c r="AB158" s="24"/>
    </row>
    <row r="159" spans="1:28" ht="25.5" customHeight="1" x14ac:dyDescent="0.2">
      <c r="A159" s="62" t="s">
        <v>26</v>
      </c>
      <c r="B159" s="62"/>
      <c r="C159" s="7" t="s">
        <v>51</v>
      </c>
      <c r="D159" s="63" t="s">
        <v>91</v>
      </c>
      <c r="E159" s="63"/>
      <c r="F159" s="63" t="s">
        <v>92</v>
      </c>
      <c r="G159" s="63"/>
      <c r="H159" s="9" t="s">
        <v>80</v>
      </c>
      <c r="I159" s="9" t="s">
        <v>93</v>
      </c>
      <c r="J159" s="9" t="s">
        <v>93</v>
      </c>
      <c r="K159" s="9" t="s">
        <v>81</v>
      </c>
      <c r="L159" s="39"/>
      <c r="M159" s="10">
        <v>22.3</v>
      </c>
      <c r="N159" s="10">
        <v>14.7</v>
      </c>
      <c r="O159" s="61">
        <v>7.6</v>
      </c>
      <c r="P159" s="61"/>
      <c r="Q159" s="10">
        <v>0</v>
      </c>
      <c r="R159" s="67">
        <v>21.84</v>
      </c>
      <c r="S159" s="67"/>
      <c r="T159" s="67">
        <v>11.82</v>
      </c>
      <c r="U159" s="67"/>
      <c r="V159" s="24">
        <v>10.02</v>
      </c>
      <c r="W159" s="24">
        <v>0</v>
      </c>
      <c r="X159" s="63"/>
      <c r="Y159" s="63"/>
      <c r="Z159" s="63"/>
      <c r="AA159" s="9"/>
      <c r="AB159" s="10"/>
    </row>
    <row r="160" spans="1:28" ht="26.25" customHeight="1" x14ac:dyDescent="0.2">
      <c r="A160" s="73" t="s">
        <v>26</v>
      </c>
      <c r="B160" s="73"/>
      <c r="C160" s="22" t="s">
        <v>51</v>
      </c>
      <c r="D160" s="72" t="s">
        <v>91</v>
      </c>
      <c r="E160" s="72"/>
      <c r="F160" s="72" t="s">
        <v>92</v>
      </c>
      <c r="G160" s="72"/>
      <c r="H160" s="23" t="s">
        <v>80</v>
      </c>
      <c r="I160" s="23" t="s">
        <v>93</v>
      </c>
      <c r="J160" s="23" t="s">
        <v>93</v>
      </c>
      <c r="K160" s="23" t="s">
        <v>97</v>
      </c>
      <c r="L160" s="40"/>
      <c r="M160" s="24">
        <v>0</v>
      </c>
      <c r="N160" s="24">
        <v>0</v>
      </c>
      <c r="O160" s="67">
        <v>0</v>
      </c>
      <c r="P160" s="67"/>
      <c r="Q160" s="24">
        <v>0</v>
      </c>
      <c r="R160" s="67">
        <v>0.52</v>
      </c>
      <c r="S160" s="67"/>
      <c r="T160" s="67">
        <v>0.52</v>
      </c>
      <c r="U160" s="67"/>
      <c r="V160" s="24">
        <v>0</v>
      </c>
      <c r="W160" s="24">
        <v>0</v>
      </c>
      <c r="X160" s="72"/>
      <c r="Y160" s="72"/>
      <c r="Z160" s="72"/>
      <c r="AA160" s="23"/>
      <c r="AB160" s="24"/>
    </row>
    <row r="161" spans="1:28" ht="15.75" customHeight="1" x14ac:dyDescent="0.2">
      <c r="A161" s="119"/>
      <c r="B161" s="120"/>
      <c r="C161" s="8"/>
      <c r="D161" s="121" t="s">
        <v>91</v>
      </c>
      <c r="E161" s="122"/>
      <c r="F161" s="121" t="s">
        <v>21</v>
      </c>
      <c r="G161" s="122"/>
      <c r="H161" s="11"/>
      <c r="I161" s="11"/>
      <c r="J161" s="11"/>
      <c r="K161" s="11"/>
      <c r="L161" s="49"/>
      <c r="M161" s="12">
        <v>558.9</v>
      </c>
      <c r="N161" s="12">
        <v>239.7</v>
      </c>
      <c r="O161" s="123">
        <v>319.2</v>
      </c>
      <c r="P161" s="124"/>
      <c r="Q161" s="12">
        <v>0</v>
      </c>
      <c r="R161" s="64">
        <f>SUM(R156:S160)</f>
        <v>522.29</v>
      </c>
      <c r="S161" s="65"/>
      <c r="T161" s="64">
        <f>SUM(T156:U160)</f>
        <v>103.32000000000001</v>
      </c>
      <c r="U161" s="65"/>
      <c r="V161" s="10">
        <f>SUM(V156:V160)</f>
        <v>418.96</v>
      </c>
      <c r="W161" s="10">
        <f>SUM(W156:W160)</f>
        <v>0</v>
      </c>
      <c r="X161" s="125"/>
      <c r="Y161" s="126"/>
      <c r="Z161" s="127"/>
      <c r="AA161" s="11"/>
      <c r="AB161" s="11"/>
    </row>
    <row r="162" spans="1:28" ht="39" customHeight="1" x14ac:dyDescent="0.2">
      <c r="A162" s="62" t="s">
        <v>26</v>
      </c>
      <c r="B162" s="62"/>
      <c r="C162" s="7" t="s">
        <v>51</v>
      </c>
      <c r="D162" s="63" t="s">
        <v>94</v>
      </c>
      <c r="E162" s="63"/>
      <c r="F162" s="63" t="s">
        <v>95</v>
      </c>
      <c r="G162" s="63"/>
      <c r="H162" s="9" t="s">
        <v>34</v>
      </c>
      <c r="I162" s="9" t="s">
        <v>96</v>
      </c>
      <c r="J162" s="9" t="s">
        <v>96</v>
      </c>
      <c r="K162" s="9" t="s">
        <v>35</v>
      </c>
      <c r="L162" s="39"/>
      <c r="M162" s="10">
        <v>19.260000000000002</v>
      </c>
      <c r="N162" s="10">
        <v>5.3</v>
      </c>
      <c r="O162" s="61">
        <v>13.96</v>
      </c>
      <c r="P162" s="61"/>
      <c r="Q162" s="10">
        <v>0</v>
      </c>
      <c r="R162" s="67">
        <v>20.16</v>
      </c>
      <c r="S162" s="67"/>
      <c r="T162" s="67">
        <v>1.17</v>
      </c>
      <c r="U162" s="67"/>
      <c r="V162" s="24">
        <v>18.989999999999998</v>
      </c>
      <c r="W162" s="24">
        <v>0</v>
      </c>
      <c r="X162" s="63"/>
      <c r="Y162" s="63"/>
      <c r="Z162" s="63"/>
      <c r="AA162" s="9"/>
      <c r="AB162" s="10"/>
    </row>
    <row r="163" spans="1:28" ht="38.25" customHeight="1" x14ac:dyDescent="0.2">
      <c r="A163" s="62" t="s">
        <v>26</v>
      </c>
      <c r="B163" s="62"/>
      <c r="C163" s="7" t="s">
        <v>51</v>
      </c>
      <c r="D163" s="63" t="s">
        <v>94</v>
      </c>
      <c r="E163" s="63"/>
      <c r="F163" s="63" t="s">
        <v>95</v>
      </c>
      <c r="G163" s="63"/>
      <c r="H163" s="9" t="s">
        <v>34</v>
      </c>
      <c r="I163" s="9" t="s">
        <v>96</v>
      </c>
      <c r="J163" s="9" t="s">
        <v>96</v>
      </c>
      <c r="K163" s="9" t="s">
        <v>37</v>
      </c>
      <c r="L163" s="39"/>
      <c r="M163" s="10">
        <v>95.35</v>
      </c>
      <c r="N163" s="10">
        <v>41.15</v>
      </c>
      <c r="O163" s="61">
        <v>54.2</v>
      </c>
      <c r="P163" s="61"/>
      <c r="Q163" s="10">
        <v>0</v>
      </c>
      <c r="R163" s="67">
        <v>85.58</v>
      </c>
      <c r="S163" s="67"/>
      <c r="T163" s="67">
        <v>19.350000000000001</v>
      </c>
      <c r="U163" s="67"/>
      <c r="V163" s="24">
        <v>66.22</v>
      </c>
      <c r="W163" s="24">
        <v>0</v>
      </c>
      <c r="X163" s="63"/>
      <c r="Y163" s="63"/>
      <c r="Z163" s="63"/>
      <c r="AA163" s="9"/>
      <c r="AB163" s="10"/>
    </row>
    <row r="164" spans="1:28" ht="36.75" customHeight="1" x14ac:dyDescent="0.2">
      <c r="A164" s="62" t="s">
        <v>26</v>
      </c>
      <c r="B164" s="62"/>
      <c r="C164" s="7" t="s">
        <v>51</v>
      </c>
      <c r="D164" s="63" t="s">
        <v>94</v>
      </c>
      <c r="E164" s="63"/>
      <c r="F164" s="63" t="s">
        <v>95</v>
      </c>
      <c r="G164" s="63"/>
      <c r="H164" s="9" t="s">
        <v>34</v>
      </c>
      <c r="I164" s="9" t="s">
        <v>96</v>
      </c>
      <c r="J164" s="9" t="s">
        <v>96</v>
      </c>
      <c r="K164" s="9" t="s">
        <v>38</v>
      </c>
      <c r="L164" s="39"/>
      <c r="M164" s="10">
        <v>1.3</v>
      </c>
      <c r="N164" s="10">
        <v>1.3</v>
      </c>
      <c r="O164" s="61">
        <v>0</v>
      </c>
      <c r="P164" s="61"/>
      <c r="Q164" s="10">
        <v>0</v>
      </c>
      <c r="R164" s="67">
        <v>1.3</v>
      </c>
      <c r="S164" s="67"/>
      <c r="T164" s="67">
        <v>1.3</v>
      </c>
      <c r="U164" s="67"/>
      <c r="V164" s="24">
        <v>0</v>
      </c>
      <c r="W164" s="24">
        <v>0</v>
      </c>
      <c r="X164" s="63"/>
      <c r="Y164" s="63"/>
      <c r="Z164" s="63"/>
      <c r="AA164" s="9"/>
      <c r="AB164" s="10"/>
    </row>
    <row r="165" spans="1:28" ht="36" customHeight="1" x14ac:dyDescent="0.2">
      <c r="A165" s="73" t="s">
        <v>26</v>
      </c>
      <c r="B165" s="73"/>
      <c r="C165" s="22" t="s">
        <v>51</v>
      </c>
      <c r="D165" s="72" t="s">
        <v>94</v>
      </c>
      <c r="E165" s="72"/>
      <c r="F165" s="72" t="s">
        <v>95</v>
      </c>
      <c r="G165" s="72"/>
      <c r="H165" s="23" t="s">
        <v>34</v>
      </c>
      <c r="I165" s="23" t="s">
        <v>96</v>
      </c>
      <c r="J165" s="23" t="s">
        <v>96</v>
      </c>
      <c r="K165" s="23" t="s">
        <v>47</v>
      </c>
      <c r="L165" s="40"/>
      <c r="M165" s="24">
        <v>0</v>
      </c>
      <c r="N165" s="24">
        <v>0</v>
      </c>
      <c r="O165" s="67">
        <v>0</v>
      </c>
      <c r="P165" s="67"/>
      <c r="Q165" s="24">
        <v>0</v>
      </c>
      <c r="R165" s="67">
        <v>0.12</v>
      </c>
      <c r="S165" s="67"/>
      <c r="T165" s="67">
        <v>0.12</v>
      </c>
      <c r="U165" s="67"/>
      <c r="V165" s="24">
        <v>0</v>
      </c>
      <c r="W165" s="24">
        <v>0</v>
      </c>
      <c r="X165" s="72"/>
      <c r="Y165" s="72"/>
      <c r="Z165" s="72"/>
      <c r="AA165" s="23"/>
      <c r="AB165" s="24"/>
    </row>
    <row r="166" spans="1:28" ht="35.25" customHeight="1" x14ac:dyDescent="0.2">
      <c r="A166" s="62" t="s">
        <v>26</v>
      </c>
      <c r="B166" s="62"/>
      <c r="C166" s="7" t="s">
        <v>51</v>
      </c>
      <c r="D166" s="63" t="s">
        <v>94</v>
      </c>
      <c r="E166" s="63"/>
      <c r="F166" s="63" t="s">
        <v>95</v>
      </c>
      <c r="G166" s="63"/>
      <c r="H166" s="9" t="s">
        <v>34</v>
      </c>
      <c r="I166" s="9" t="s">
        <v>96</v>
      </c>
      <c r="J166" s="9" t="s">
        <v>96</v>
      </c>
      <c r="K166" s="9" t="s">
        <v>40</v>
      </c>
      <c r="L166" s="39"/>
      <c r="M166" s="10">
        <v>9.76</v>
      </c>
      <c r="N166" s="10">
        <v>9.76</v>
      </c>
      <c r="O166" s="61">
        <v>0</v>
      </c>
      <c r="P166" s="61"/>
      <c r="Q166" s="10">
        <v>0</v>
      </c>
      <c r="R166" s="67">
        <v>9.76</v>
      </c>
      <c r="S166" s="67"/>
      <c r="T166" s="67">
        <v>9.76</v>
      </c>
      <c r="U166" s="67"/>
      <c r="V166" s="24">
        <v>0</v>
      </c>
      <c r="W166" s="24">
        <v>0</v>
      </c>
      <c r="X166" s="63"/>
      <c r="Y166" s="63"/>
      <c r="Z166" s="63"/>
      <c r="AA166" s="9"/>
      <c r="AB166" s="10"/>
    </row>
    <row r="167" spans="1:28" ht="36" customHeight="1" x14ac:dyDescent="0.2">
      <c r="A167" s="73" t="s">
        <v>26</v>
      </c>
      <c r="B167" s="73"/>
      <c r="C167" s="22" t="s">
        <v>51</v>
      </c>
      <c r="D167" s="72" t="s">
        <v>94</v>
      </c>
      <c r="E167" s="72"/>
      <c r="F167" s="72" t="s">
        <v>95</v>
      </c>
      <c r="G167" s="72"/>
      <c r="H167" s="23" t="s">
        <v>34</v>
      </c>
      <c r="I167" s="23" t="s">
        <v>96</v>
      </c>
      <c r="J167" s="23" t="s">
        <v>96</v>
      </c>
      <c r="K167" s="23" t="s">
        <v>48</v>
      </c>
      <c r="L167" s="40"/>
      <c r="M167" s="24">
        <v>0</v>
      </c>
      <c r="N167" s="24">
        <v>0</v>
      </c>
      <c r="O167" s="67">
        <v>0</v>
      </c>
      <c r="P167" s="67"/>
      <c r="Q167" s="24">
        <v>0</v>
      </c>
      <c r="R167" s="67">
        <v>1.85</v>
      </c>
      <c r="S167" s="67"/>
      <c r="T167" s="67">
        <v>1.85</v>
      </c>
      <c r="U167" s="67"/>
      <c r="V167" s="24">
        <v>0</v>
      </c>
      <c r="W167" s="24">
        <v>0</v>
      </c>
      <c r="X167" s="72"/>
      <c r="Y167" s="72"/>
      <c r="Z167" s="72"/>
      <c r="AA167" s="23"/>
      <c r="AB167" s="24"/>
    </row>
    <row r="168" spans="1:28" ht="38.25" customHeight="1" x14ac:dyDescent="0.2">
      <c r="A168" s="73" t="s">
        <v>26</v>
      </c>
      <c r="B168" s="73"/>
      <c r="C168" s="22" t="s">
        <v>51</v>
      </c>
      <c r="D168" s="72" t="s">
        <v>94</v>
      </c>
      <c r="E168" s="72"/>
      <c r="F168" s="72" t="s">
        <v>95</v>
      </c>
      <c r="G168" s="72"/>
      <c r="H168" s="23" t="s">
        <v>34</v>
      </c>
      <c r="I168" s="23" t="s">
        <v>96</v>
      </c>
      <c r="J168" s="23" t="s">
        <v>96</v>
      </c>
      <c r="K168" s="23" t="s">
        <v>97</v>
      </c>
      <c r="L168" s="40"/>
      <c r="M168" s="24">
        <v>0</v>
      </c>
      <c r="N168" s="24">
        <v>0</v>
      </c>
      <c r="O168" s="67">
        <v>0</v>
      </c>
      <c r="P168" s="67"/>
      <c r="Q168" s="24">
        <v>0</v>
      </c>
      <c r="R168" s="67">
        <v>1.39</v>
      </c>
      <c r="S168" s="67"/>
      <c r="T168" s="67">
        <v>1.39</v>
      </c>
      <c r="U168" s="67"/>
      <c r="V168" s="24">
        <v>0</v>
      </c>
      <c r="W168" s="24">
        <v>0</v>
      </c>
      <c r="X168" s="72"/>
      <c r="Y168" s="72"/>
      <c r="Z168" s="72"/>
      <c r="AA168" s="23"/>
      <c r="AB168" s="24"/>
    </row>
    <row r="169" spans="1:28" ht="37.5" customHeight="1" x14ac:dyDescent="0.2">
      <c r="A169" s="62" t="s">
        <v>26</v>
      </c>
      <c r="B169" s="62"/>
      <c r="C169" s="7" t="s">
        <v>51</v>
      </c>
      <c r="D169" s="63" t="s">
        <v>94</v>
      </c>
      <c r="E169" s="63"/>
      <c r="F169" s="63" t="s">
        <v>95</v>
      </c>
      <c r="G169" s="63"/>
      <c r="H169" s="9" t="s">
        <v>77</v>
      </c>
      <c r="I169" s="9" t="s">
        <v>96</v>
      </c>
      <c r="J169" s="9" t="s">
        <v>96</v>
      </c>
      <c r="K169" s="9" t="s">
        <v>35</v>
      </c>
      <c r="L169" s="39"/>
      <c r="M169" s="10">
        <v>345.52</v>
      </c>
      <c r="N169" s="10">
        <v>85.81</v>
      </c>
      <c r="O169" s="61">
        <v>259.7</v>
      </c>
      <c r="P169" s="61"/>
      <c r="Q169" s="10">
        <v>0</v>
      </c>
      <c r="R169" s="67">
        <v>349.9</v>
      </c>
      <c r="S169" s="67"/>
      <c r="T169" s="67">
        <v>5.37</v>
      </c>
      <c r="U169" s="67"/>
      <c r="V169" s="24">
        <v>344.53</v>
      </c>
      <c r="W169" s="24">
        <v>0</v>
      </c>
      <c r="X169" s="63"/>
      <c r="Y169" s="63"/>
      <c r="Z169" s="63"/>
      <c r="AA169" s="9"/>
      <c r="AB169" s="10"/>
    </row>
    <row r="170" spans="1:28" ht="35.25" customHeight="1" x14ac:dyDescent="0.2">
      <c r="A170" s="62" t="s">
        <v>26</v>
      </c>
      <c r="B170" s="62"/>
      <c r="C170" s="7" t="s">
        <v>51</v>
      </c>
      <c r="D170" s="63" t="s">
        <v>94</v>
      </c>
      <c r="E170" s="63"/>
      <c r="F170" s="63" t="s">
        <v>95</v>
      </c>
      <c r="G170" s="63"/>
      <c r="H170" s="9" t="s">
        <v>77</v>
      </c>
      <c r="I170" s="9" t="s">
        <v>96</v>
      </c>
      <c r="J170" s="9" t="s">
        <v>96</v>
      </c>
      <c r="K170" s="9" t="s">
        <v>37</v>
      </c>
      <c r="L170" s="39"/>
      <c r="M170" s="10">
        <v>191.98</v>
      </c>
      <c r="N170" s="10">
        <v>115.15</v>
      </c>
      <c r="O170" s="61">
        <v>76.84</v>
      </c>
      <c r="P170" s="61"/>
      <c r="Q170" s="10">
        <v>0</v>
      </c>
      <c r="R170" s="67">
        <v>175.74</v>
      </c>
      <c r="S170" s="67"/>
      <c r="T170" s="67">
        <v>74.650000000000006</v>
      </c>
      <c r="U170" s="67"/>
      <c r="V170" s="24">
        <v>101.09</v>
      </c>
      <c r="W170" s="24">
        <v>0</v>
      </c>
      <c r="X170" s="63" t="s">
        <v>39</v>
      </c>
      <c r="Y170" s="63"/>
      <c r="Z170" s="63"/>
      <c r="AA170" s="9" t="s">
        <v>20</v>
      </c>
      <c r="AB170" s="10">
        <v>278</v>
      </c>
    </row>
    <row r="171" spans="1:28" ht="37.5" customHeight="1" x14ac:dyDescent="0.2">
      <c r="A171" s="62" t="s">
        <v>26</v>
      </c>
      <c r="B171" s="62"/>
      <c r="C171" s="7" t="s">
        <v>51</v>
      </c>
      <c r="D171" s="63" t="s">
        <v>94</v>
      </c>
      <c r="E171" s="63"/>
      <c r="F171" s="63" t="s">
        <v>95</v>
      </c>
      <c r="G171" s="63"/>
      <c r="H171" s="9" t="s">
        <v>77</v>
      </c>
      <c r="I171" s="9" t="s">
        <v>96</v>
      </c>
      <c r="J171" s="9" t="s">
        <v>96</v>
      </c>
      <c r="K171" s="9" t="s">
        <v>97</v>
      </c>
      <c r="L171" s="39"/>
      <c r="M171" s="10">
        <v>15.34</v>
      </c>
      <c r="N171" s="10">
        <v>15.34</v>
      </c>
      <c r="O171" s="61">
        <v>0</v>
      </c>
      <c r="P171" s="61"/>
      <c r="Q171" s="10">
        <v>0</v>
      </c>
      <c r="R171" s="67">
        <v>22.38</v>
      </c>
      <c r="S171" s="67"/>
      <c r="T171" s="67">
        <v>14.07</v>
      </c>
      <c r="U171" s="67"/>
      <c r="V171" s="24">
        <v>0</v>
      </c>
      <c r="W171" s="24">
        <v>8.31</v>
      </c>
      <c r="X171" s="63" t="s">
        <v>36</v>
      </c>
      <c r="Y171" s="63"/>
      <c r="Z171" s="63"/>
      <c r="AA171" s="9" t="s">
        <v>20</v>
      </c>
      <c r="AB171" s="10">
        <v>77.08</v>
      </c>
    </row>
    <row r="172" spans="1:28" ht="34.5" customHeight="1" x14ac:dyDescent="0.2">
      <c r="A172" s="62" t="s">
        <v>26</v>
      </c>
      <c r="B172" s="62"/>
      <c r="C172" s="7" t="s">
        <v>51</v>
      </c>
      <c r="D172" s="63" t="s">
        <v>94</v>
      </c>
      <c r="E172" s="63"/>
      <c r="F172" s="63" t="s">
        <v>95</v>
      </c>
      <c r="G172" s="63"/>
      <c r="H172" s="9" t="s">
        <v>80</v>
      </c>
      <c r="I172" s="9" t="s">
        <v>96</v>
      </c>
      <c r="J172" s="9" t="s">
        <v>96</v>
      </c>
      <c r="K172" s="9" t="s">
        <v>81</v>
      </c>
      <c r="L172" s="39"/>
      <c r="M172" s="10">
        <v>54.71</v>
      </c>
      <c r="N172" s="10">
        <v>39.47</v>
      </c>
      <c r="O172" s="61">
        <v>15.23</v>
      </c>
      <c r="P172" s="61"/>
      <c r="Q172" s="10">
        <v>0</v>
      </c>
      <c r="R172" s="67">
        <v>49.94</v>
      </c>
      <c r="S172" s="67"/>
      <c r="T172" s="67">
        <v>29.9</v>
      </c>
      <c r="U172" s="67"/>
      <c r="V172" s="24">
        <v>20.04</v>
      </c>
      <c r="W172" s="24">
        <v>0</v>
      </c>
      <c r="X172" s="63"/>
      <c r="Y172" s="63"/>
      <c r="Z172" s="63"/>
      <c r="AA172" s="9"/>
      <c r="AB172" s="10"/>
    </row>
    <row r="173" spans="1:28" ht="36" customHeight="1" x14ac:dyDescent="0.2">
      <c r="A173" s="73" t="s">
        <v>26</v>
      </c>
      <c r="B173" s="73"/>
      <c r="C173" s="22" t="s">
        <v>51</v>
      </c>
      <c r="D173" s="72" t="s">
        <v>94</v>
      </c>
      <c r="E173" s="72"/>
      <c r="F173" s="72" t="s">
        <v>95</v>
      </c>
      <c r="G173" s="72"/>
      <c r="H173" s="23" t="s">
        <v>80</v>
      </c>
      <c r="I173" s="23" t="s">
        <v>96</v>
      </c>
      <c r="J173" s="23" t="s">
        <v>96</v>
      </c>
      <c r="K173" s="23" t="s">
        <v>97</v>
      </c>
      <c r="L173" s="40"/>
      <c r="M173" s="24">
        <v>0</v>
      </c>
      <c r="N173" s="24">
        <v>0</v>
      </c>
      <c r="O173" s="67">
        <v>0</v>
      </c>
      <c r="P173" s="67"/>
      <c r="Q173" s="24">
        <v>0</v>
      </c>
      <c r="R173" s="67">
        <v>0.73</v>
      </c>
      <c r="S173" s="67"/>
      <c r="T173" s="67">
        <v>0.73</v>
      </c>
      <c r="U173" s="67"/>
      <c r="V173" s="24">
        <v>0</v>
      </c>
      <c r="W173" s="24">
        <v>0</v>
      </c>
      <c r="X173" s="72"/>
      <c r="Y173" s="72"/>
      <c r="Z173" s="72"/>
      <c r="AA173" s="23"/>
      <c r="AB173" s="24"/>
    </row>
    <row r="174" spans="1:28" x14ac:dyDescent="0.2">
      <c r="A174" s="59"/>
      <c r="B174" s="59"/>
      <c r="C174" s="8"/>
      <c r="D174" s="60" t="s">
        <v>94</v>
      </c>
      <c r="E174" s="60"/>
      <c r="F174" s="60" t="s">
        <v>21</v>
      </c>
      <c r="G174" s="60"/>
      <c r="H174" s="11"/>
      <c r="I174" s="11"/>
      <c r="J174" s="11"/>
      <c r="K174" s="11"/>
      <c r="L174" s="41"/>
      <c r="M174" s="12">
        <v>733.22</v>
      </c>
      <c r="N174" s="12">
        <v>313.27999999999997</v>
      </c>
      <c r="O174" s="68">
        <v>419.93</v>
      </c>
      <c r="P174" s="68"/>
      <c r="Q174" s="12">
        <v>0</v>
      </c>
      <c r="R174" s="64">
        <f>SUM(R162:S173)</f>
        <v>718.84999999999991</v>
      </c>
      <c r="S174" s="65"/>
      <c r="T174" s="64">
        <f>SUM(T162:U173)</f>
        <v>159.66</v>
      </c>
      <c r="U174" s="65"/>
      <c r="V174" s="10">
        <f>SUM(V162:V173)</f>
        <v>550.86999999999989</v>
      </c>
      <c r="W174" s="10">
        <f>SUM(W162:W173)</f>
        <v>8.31</v>
      </c>
      <c r="X174" s="66"/>
      <c r="Y174" s="66"/>
      <c r="Z174" s="66"/>
      <c r="AA174" s="11"/>
      <c r="AB174" s="11"/>
    </row>
    <row r="175" spans="1:28" ht="25.5" customHeight="1" x14ac:dyDescent="0.2">
      <c r="A175" s="62" t="s">
        <v>26</v>
      </c>
      <c r="B175" s="62"/>
      <c r="C175" s="7" t="s">
        <v>51</v>
      </c>
      <c r="D175" s="63" t="s">
        <v>98</v>
      </c>
      <c r="E175" s="63"/>
      <c r="F175" s="63" t="s">
        <v>99</v>
      </c>
      <c r="G175" s="63"/>
      <c r="H175" s="9" t="s">
        <v>100</v>
      </c>
      <c r="I175" s="9" t="s">
        <v>101</v>
      </c>
      <c r="J175" s="9" t="s">
        <v>101</v>
      </c>
      <c r="K175" s="9" t="s">
        <v>35</v>
      </c>
      <c r="L175" s="39"/>
      <c r="M175" s="10">
        <v>103.51</v>
      </c>
      <c r="N175" s="10">
        <v>24.31</v>
      </c>
      <c r="O175" s="61">
        <v>79.2</v>
      </c>
      <c r="P175" s="61"/>
      <c r="Q175" s="10">
        <v>0</v>
      </c>
      <c r="R175" s="67">
        <v>105.16</v>
      </c>
      <c r="S175" s="67"/>
      <c r="T175" s="67">
        <v>1.49</v>
      </c>
      <c r="U175" s="67"/>
      <c r="V175" s="24">
        <v>103.67</v>
      </c>
      <c r="W175" s="24">
        <v>0</v>
      </c>
      <c r="X175" s="63" t="s">
        <v>39</v>
      </c>
      <c r="Y175" s="63"/>
      <c r="Z175" s="63"/>
      <c r="AA175" s="9" t="s">
        <v>20</v>
      </c>
      <c r="AB175" s="10">
        <v>72</v>
      </c>
    </row>
    <row r="176" spans="1:28" ht="25.5" customHeight="1" x14ac:dyDescent="0.2">
      <c r="A176" s="62" t="s">
        <v>26</v>
      </c>
      <c r="B176" s="62"/>
      <c r="C176" s="7" t="s">
        <v>51</v>
      </c>
      <c r="D176" s="63" t="s">
        <v>98</v>
      </c>
      <c r="E176" s="63"/>
      <c r="F176" s="63" t="s">
        <v>99</v>
      </c>
      <c r="G176" s="63"/>
      <c r="H176" s="9" t="s">
        <v>100</v>
      </c>
      <c r="I176" s="9" t="s">
        <v>101</v>
      </c>
      <c r="J176" s="9" t="s">
        <v>101</v>
      </c>
      <c r="K176" s="9" t="s">
        <v>37</v>
      </c>
      <c r="L176" s="39"/>
      <c r="M176" s="10">
        <v>150.38</v>
      </c>
      <c r="N176" s="10">
        <v>71.83</v>
      </c>
      <c r="O176" s="61">
        <v>64.12</v>
      </c>
      <c r="P176" s="61"/>
      <c r="Q176" s="10">
        <v>14.43</v>
      </c>
      <c r="R176" s="67">
        <v>131.13999999999999</v>
      </c>
      <c r="S176" s="67"/>
      <c r="T176" s="67">
        <v>45.72</v>
      </c>
      <c r="U176" s="67"/>
      <c r="V176" s="24">
        <v>85.43</v>
      </c>
      <c r="W176" s="24">
        <v>0</v>
      </c>
      <c r="X176" s="63" t="s">
        <v>36</v>
      </c>
      <c r="Y176" s="63"/>
      <c r="Z176" s="63"/>
      <c r="AA176" s="9" t="s">
        <v>20</v>
      </c>
      <c r="AB176" s="10">
        <v>35.229999999999997</v>
      </c>
    </row>
    <row r="177" spans="1:28" ht="27" customHeight="1" x14ac:dyDescent="0.2">
      <c r="A177" s="73" t="s">
        <v>26</v>
      </c>
      <c r="B177" s="73"/>
      <c r="C177" s="22" t="s">
        <v>51</v>
      </c>
      <c r="D177" s="72" t="s">
        <v>98</v>
      </c>
      <c r="E177" s="72"/>
      <c r="F177" s="72" t="s">
        <v>99</v>
      </c>
      <c r="G177" s="72"/>
      <c r="H177" s="23" t="s">
        <v>100</v>
      </c>
      <c r="I177" s="23" t="s">
        <v>101</v>
      </c>
      <c r="J177" s="23" t="s">
        <v>101</v>
      </c>
      <c r="K177" s="23" t="s">
        <v>97</v>
      </c>
      <c r="L177" s="40"/>
      <c r="M177" s="24">
        <v>0</v>
      </c>
      <c r="N177" s="24">
        <v>0</v>
      </c>
      <c r="O177" s="67">
        <v>0</v>
      </c>
      <c r="P177" s="67"/>
      <c r="Q177" s="24">
        <v>0</v>
      </c>
      <c r="R177" s="67">
        <v>9.6</v>
      </c>
      <c r="S177" s="67"/>
      <c r="T177" s="67">
        <v>9.6</v>
      </c>
      <c r="U177" s="67"/>
      <c r="V177" s="24">
        <v>0</v>
      </c>
      <c r="W177" s="24">
        <v>0</v>
      </c>
      <c r="X177" s="72"/>
      <c r="Y177" s="72"/>
      <c r="Z177" s="72"/>
      <c r="AA177" s="23"/>
      <c r="AB177" s="24"/>
    </row>
    <row r="178" spans="1:28" ht="24" customHeight="1" x14ac:dyDescent="0.2">
      <c r="A178" s="77" t="s">
        <v>26</v>
      </c>
      <c r="B178" s="78"/>
      <c r="C178" s="7" t="s">
        <v>51</v>
      </c>
      <c r="D178" s="74" t="s">
        <v>98</v>
      </c>
      <c r="E178" s="76"/>
      <c r="F178" s="74" t="s">
        <v>99</v>
      </c>
      <c r="G178" s="76"/>
      <c r="H178" s="9" t="s">
        <v>80</v>
      </c>
      <c r="I178" s="9" t="s">
        <v>101</v>
      </c>
      <c r="J178" s="9" t="s">
        <v>101</v>
      </c>
      <c r="K178" s="9" t="s">
        <v>81</v>
      </c>
      <c r="L178" s="42"/>
      <c r="M178" s="10">
        <v>13.59</v>
      </c>
      <c r="N178" s="10">
        <v>9.16</v>
      </c>
      <c r="O178" s="64">
        <v>4.42</v>
      </c>
      <c r="P178" s="65"/>
      <c r="Q178" s="10">
        <v>0</v>
      </c>
      <c r="R178" s="67">
        <v>13.33</v>
      </c>
      <c r="S178" s="67"/>
      <c r="T178" s="67">
        <v>7.54</v>
      </c>
      <c r="U178" s="67"/>
      <c r="V178" s="24">
        <v>5.8</v>
      </c>
      <c r="W178" s="24">
        <v>0</v>
      </c>
      <c r="X178" s="74"/>
      <c r="Y178" s="75"/>
      <c r="Z178" s="76"/>
      <c r="AA178" s="9"/>
      <c r="AB178" s="10"/>
    </row>
    <row r="179" spans="1:28" ht="27" customHeight="1" x14ac:dyDescent="0.2">
      <c r="A179" s="73" t="s">
        <v>26</v>
      </c>
      <c r="B179" s="73"/>
      <c r="C179" s="22" t="s">
        <v>51</v>
      </c>
      <c r="D179" s="72" t="s">
        <v>98</v>
      </c>
      <c r="E179" s="72"/>
      <c r="F179" s="72" t="s">
        <v>99</v>
      </c>
      <c r="G179" s="72"/>
      <c r="H179" s="23" t="s">
        <v>80</v>
      </c>
      <c r="I179" s="23" t="s">
        <v>101</v>
      </c>
      <c r="J179" s="23" t="s">
        <v>101</v>
      </c>
      <c r="K179" s="23" t="s">
        <v>97</v>
      </c>
      <c r="L179" s="40"/>
      <c r="M179" s="24">
        <v>0</v>
      </c>
      <c r="N179" s="24">
        <v>0</v>
      </c>
      <c r="O179" s="67">
        <v>0</v>
      </c>
      <c r="P179" s="67"/>
      <c r="Q179" s="24">
        <v>0</v>
      </c>
      <c r="R179" s="67">
        <v>0.26</v>
      </c>
      <c r="S179" s="67"/>
      <c r="T179" s="67">
        <v>0.26</v>
      </c>
      <c r="U179" s="67"/>
      <c r="V179" s="24">
        <v>0</v>
      </c>
      <c r="W179" s="24">
        <v>0</v>
      </c>
      <c r="X179" s="72"/>
      <c r="Y179" s="72"/>
      <c r="Z179" s="72"/>
      <c r="AA179" s="23"/>
      <c r="AB179" s="24"/>
    </row>
    <row r="180" spans="1:28" x14ac:dyDescent="0.2">
      <c r="A180" s="59"/>
      <c r="B180" s="59"/>
      <c r="C180" s="8"/>
      <c r="D180" s="60" t="s">
        <v>98</v>
      </c>
      <c r="E180" s="60"/>
      <c r="F180" s="60" t="s">
        <v>21</v>
      </c>
      <c r="G180" s="60"/>
      <c r="H180" s="11"/>
      <c r="I180" s="11"/>
      <c r="J180" s="11"/>
      <c r="K180" s="11"/>
      <c r="L180" s="41"/>
      <c r="M180" s="12">
        <v>267.48</v>
      </c>
      <c r="N180" s="12">
        <v>105.3</v>
      </c>
      <c r="O180" s="68">
        <v>147.74</v>
      </c>
      <c r="P180" s="68"/>
      <c r="Q180" s="12">
        <v>14.43</v>
      </c>
      <c r="R180" s="64">
        <f>SUM(R175:S179)</f>
        <v>259.48999999999995</v>
      </c>
      <c r="S180" s="65"/>
      <c r="T180" s="64">
        <f>SUM(T175:U179)</f>
        <v>64.610000000000014</v>
      </c>
      <c r="U180" s="65"/>
      <c r="V180" s="10">
        <f>SUM(V175:V179)</f>
        <v>194.90000000000003</v>
      </c>
      <c r="W180" s="10">
        <f>SUM(W175:W179)</f>
        <v>0</v>
      </c>
      <c r="X180" s="66"/>
      <c r="Y180" s="66"/>
      <c r="Z180" s="66"/>
      <c r="AA180" s="11"/>
      <c r="AB180" s="11"/>
    </row>
    <row r="181" spans="1:28" ht="37.5" customHeight="1" x14ac:dyDescent="0.2">
      <c r="A181" s="62" t="s">
        <v>26</v>
      </c>
      <c r="B181" s="62"/>
      <c r="C181" s="7" t="s">
        <v>51</v>
      </c>
      <c r="D181" s="63" t="s">
        <v>102</v>
      </c>
      <c r="E181" s="63"/>
      <c r="F181" s="63" t="s">
        <v>189</v>
      </c>
      <c r="G181" s="63"/>
      <c r="H181" s="9" t="s">
        <v>100</v>
      </c>
      <c r="I181" s="9" t="s">
        <v>103</v>
      </c>
      <c r="J181" s="9" t="s">
        <v>103</v>
      </c>
      <c r="K181" s="9" t="s">
        <v>35</v>
      </c>
      <c r="L181" s="39"/>
      <c r="M181" s="10">
        <v>160</v>
      </c>
      <c r="N181" s="10">
        <v>39.9</v>
      </c>
      <c r="O181" s="61">
        <v>120.1</v>
      </c>
      <c r="P181" s="61"/>
      <c r="Q181" s="10">
        <v>0</v>
      </c>
      <c r="R181" s="67">
        <v>124.99</v>
      </c>
      <c r="S181" s="67"/>
      <c r="T181" s="67">
        <v>1.65</v>
      </c>
      <c r="U181" s="67"/>
      <c r="V181" s="24">
        <v>123.34</v>
      </c>
      <c r="W181" s="24">
        <v>0</v>
      </c>
      <c r="X181" s="63" t="s">
        <v>36</v>
      </c>
      <c r="Y181" s="63"/>
      <c r="Z181" s="63"/>
      <c r="AA181" s="9" t="s">
        <v>20</v>
      </c>
      <c r="AB181" s="10">
        <v>31</v>
      </c>
    </row>
    <row r="182" spans="1:28" ht="36.75" customHeight="1" x14ac:dyDescent="0.2">
      <c r="A182" s="62" t="s">
        <v>26</v>
      </c>
      <c r="B182" s="62"/>
      <c r="C182" s="7" t="s">
        <v>51</v>
      </c>
      <c r="D182" s="63" t="s">
        <v>102</v>
      </c>
      <c r="E182" s="63"/>
      <c r="F182" s="63" t="s">
        <v>189</v>
      </c>
      <c r="G182" s="63"/>
      <c r="H182" s="9" t="s">
        <v>100</v>
      </c>
      <c r="I182" s="9" t="s">
        <v>103</v>
      </c>
      <c r="J182" s="9" t="s">
        <v>103</v>
      </c>
      <c r="K182" s="9" t="s">
        <v>37</v>
      </c>
      <c r="L182" s="39"/>
      <c r="M182" s="10">
        <v>117.25</v>
      </c>
      <c r="N182" s="10">
        <v>49.93</v>
      </c>
      <c r="O182" s="61">
        <v>62.54</v>
      </c>
      <c r="P182" s="61"/>
      <c r="Q182" s="10">
        <v>4.78</v>
      </c>
      <c r="R182" s="67">
        <v>109.44</v>
      </c>
      <c r="S182" s="67"/>
      <c r="T182" s="67">
        <v>27.27</v>
      </c>
      <c r="U182" s="67"/>
      <c r="V182" s="24">
        <v>82.17</v>
      </c>
      <c r="W182" s="24">
        <v>0</v>
      </c>
      <c r="X182" s="63"/>
      <c r="Y182" s="63"/>
      <c r="Z182" s="63"/>
      <c r="AA182" s="9"/>
      <c r="AB182" s="10"/>
    </row>
    <row r="183" spans="1:28" ht="36" customHeight="1" x14ac:dyDescent="0.2">
      <c r="A183" s="62" t="s">
        <v>26</v>
      </c>
      <c r="B183" s="62"/>
      <c r="C183" s="7" t="s">
        <v>51</v>
      </c>
      <c r="D183" s="63" t="s">
        <v>102</v>
      </c>
      <c r="E183" s="63"/>
      <c r="F183" s="63" t="s">
        <v>189</v>
      </c>
      <c r="G183" s="63"/>
      <c r="H183" s="9" t="s">
        <v>100</v>
      </c>
      <c r="I183" s="9" t="s">
        <v>103</v>
      </c>
      <c r="J183" s="9" t="s">
        <v>103</v>
      </c>
      <c r="K183" s="9" t="s">
        <v>38</v>
      </c>
      <c r="L183" s="39"/>
      <c r="M183" s="10">
        <v>2.17</v>
      </c>
      <c r="N183" s="10">
        <v>2.17</v>
      </c>
      <c r="O183" s="61">
        <v>0</v>
      </c>
      <c r="P183" s="61"/>
      <c r="Q183" s="10">
        <v>0</v>
      </c>
      <c r="R183" s="67">
        <v>2.17</v>
      </c>
      <c r="S183" s="67"/>
      <c r="T183" s="67">
        <v>2.17</v>
      </c>
      <c r="U183" s="67"/>
      <c r="V183" s="24">
        <v>0</v>
      </c>
      <c r="W183" s="24">
        <v>0</v>
      </c>
      <c r="X183" s="63" t="s">
        <v>39</v>
      </c>
      <c r="Y183" s="63"/>
      <c r="Z183" s="63"/>
      <c r="AA183" s="9" t="s">
        <v>20</v>
      </c>
      <c r="AB183" s="10">
        <v>66</v>
      </c>
    </row>
    <row r="184" spans="1:28" ht="38.25" customHeight="1" x14ac:dyDescent="0.2">
      <c r="A184" s="73" t="s">
        <v>26</v>
      </c>
      <c r="B184" s="73"/>
      <c r="C184" s="22" t="s">
        <v>51</v>
      </c>
      <c r="D184" s="72" t="s">
        <v>102</v>
      </c>
      <c r="E184" s="72"/>
      <c r="F184" s="72" t="s">
        <v>189</v>
      </c>
      <c r="G184" s="72"/>
      <c r="H184" s="23" t="s">
        <v>100</v>
      </c>
      <c r="I184" s="23" t="s">
        <v>103</v>
      </c>
      <c r="J184" s="23" t="s">
        <v>103</v>
      </c>
      <c r="K184" s="23" t="s">
        <v>47</v>
      </c>
      <c r="L184" s="40"/>
      <c r="M184" s="24">
        <v>0</v>
      </c>
      <c r="N184" s="24">
        <v>0</v>
      </c>
      <c r="O184" s="67">
        <v>0</v>
      </c>
      <c r="P184" s="67"/>
      <c r="Q184" s="24">
        <v>0</v>
      </c>
      <c r="R184" s="67">
        <v>0.19</v>
      </c>
      <c r="S184" s="67"/>
      <c r="T184" s="67">
        <v>0.19</v>
      </c>
      <c r="U184" s="67"/>
      <c r="V184" s="24">
        <v>0</v>
      </c>
      <c r="W184" s="24">
        <v>0</v>
      </c>
      <c r="X184" s="72"/>
      <c r="Y184" s="72"/>
      <c r="Z184" s="72"/>
      <c r="AA184" s="23"/>
      <c r="AB184" s="24"/>
    </row>
    <row r="185" spans="1:28" ht="38.25" customHeight="1" x14ac:dyDescent="0.2">
      <c r="A185" s="73" t="s">
        <v>26</v>
      </c>
      <c r="B185" s="73"/>
      <c r="C185" s="22" t="s">
        <v>51</v>
      </c>
      <c r="D185" s="72" t="s">
        <v>102</v>
      </c>
      <c r="E185" s="72"/>
      <c r="F185" s="72" t="s">
        <v>189</v>
      </c>
      <c r="G185" s="72"/>
      <c r="H185" s="23" t="s">
        <v>100</v>
      </c>
      <c r="I185" s="23" t="s">
        <v>103</v>
      </c>
      <c r="J185" s="23" t="s">
        <v>103</v>
      </c>
      <c r="K185" s="23" t="s">
        <v>97</v>
      </c>
      <c r="L185" s="40"/>
      <c r="M185" s="24">
        <v>0</v>
      </c>
      <c r="N185" s="24">
        <v>0</v>
      </c>
      <c r="O185" s="67">
        <v>0</v>
      </c>
      <c r="P185" s="67"/>
      <c r="Q185" s="24">
        <v>0</v>
      </c>
      <c r="R185" s="67">
        <v>0.84</v>
      </c>
      <c r="S185" s="67"/>
      <c r="T185" s="67">
        <v>0.84</v>
      </c>
      <c r="U185" s="67"/>
      <c r="V185" s="24">
        <v>0</v>
      </c>
      <c r="W185" s="24">
        <v>0</v>
      </c>
      <c r="X185" s="72"/>
      <c r="Y185" s="72"/>
      <c r="Z185" s="72"/>
      <c r="AA185" s="23"/>
      <c r="AB185" s="24"/>
    </row>
    <row r="186" spans="1:28" ht="36" customHeight="1" x14ac:dyDescent="0.2">
      <c r="A186" s="62" t="s">
        <v>26</v>
      </c>
      <c r="B186" s="62"/>
      <c r="C186" s="7" t="s">
        <v>51</v>
      </c>
      <c r="D186" s="63" t="s">
        <v>102</v>
      </c>
      <c r="E186" s="63"/>
      <c r="F186" s="63" t="s">
        <v>189</v>
      </c>
      <c r="G186" s="63"/>
      <c r="H186" s="9" t="s">
        <v>80</v>
      </c>
      <c r="I186" s="9" t="s">
        <v>103</v>
      </c>
      <c r="J186" s="9" t="s">
        <v>103</v>
      </c>
      <c r="K186" s="9" t="s">
        <v>81</v>
      </c>
      <c r="L186" s="39"/>
      <c r="M186" s="10">
        <v>14.37</v>
      </c>
      <c r="N186" s="10">
        <v>14.37</v>
      </c>
      <c r="O186" s="61">
        <v>0</v>
      </c>
      <c r="P186" s="61"/>
      <c r="Q186" s="10">
        <v>0</v>
      </c>
      <c r="R186" s="67">
        <v>14.32</v>
      </c>
      <c r="S186" s="67"/>
      <c r="T186" s="67">
        <v>14.32</v>
      </c>
      <c r="U186" s="67"/>
      <c r="V186" s="24">
        <v>0</v>
      </c>
      <c r="W186" s="24">
        <v>0</v>
      </c>
      <c r="X186" s="63"/>
      <c r="Y186" s="63"/>
      <c r="Z186" s="63"/>
      <c r="AA186" s="9"/>
      <c r="AB186" s="10"/>
    </row>
    <row r="187" spans="1:28" ht="37.5" customHeight="1" x14ac:dyDescent="0.2">
      <c r="A187" s="73" t="s">
        <v>26</v>
      </c>
      <c r="B187" s="73"/>
      <c r="C187" s="22" t="s">
        <v>51</v>
      </c>
      <c r="D187" s="72" t="s">
        <v>102</v>
      </c>
      <c r="E187" s="72"/>
      <c r="F187" s="72" t="s">
        <v>189</v>
      </c>
      <c r="G187" s="72"/>
      <c r="H187" s="23" t="s">
        <v>80</v>
      </c>
      <c r="I187" s="23" t="s">
        <v>103</v>
      </c>
      <c r="J187" s="23" t="s">
        <v>103</v>
      </c>
      <c r="K187" s="23" t="s">
        <v>97</v>
      </c>
      <c r="L187" s="40"/>
      <c r="M187" s="24">
        <v>0</v>
      </c>
      <c r="N187" s="24">
        <v>0</v>
      </c>
      <c r="O187" s="67">
        <v>0</v>
      </c>
      <c r="P187" s="67"/>
      <c r="Q187" s="24">
        <v>0</v>
      </c>
      <c r="R187" s="67">
        <v>0.04</v>
      </c>
      <c r="S187" s="67"/>
      <c r="T187" s="67">
        <v>0.04</v>
      </c>
      <c r="U187" s="67"/>
      <c r="V187" s="24">
        <v>0</v>
      </c>
      <c r="W187" s="24">
        <v>0</v>
      </c>
      <c r="X187" s="72"/>
      <c r="Y187" s="72"/>
      <c r="Z187" s="72"/>
      <c r="AA187" s="23"/>
      <c r="AB187" s="24"/>
    </row>
    <row r="188" spans="1:28" x14ac:dyDescent="0.2">
      <c r="A188" s="59"/>
      <c r="B188" s="59"/>
      <c r="C188" s="8"/>
      <c r="D188" s="60" t="s">
        <v>102</v>
      </c>
      <c r="E188" s="60"/>
      <c r="F188" s="60" t="s">
        <v>21</v>
      </c>
      <c r="G188" s="60"/>
      <c r="H188" s="11"/>
      <c r="I188" s="11"/>
      <c r="J188" s="11"/>
      <c r="K188" s="11"/>
      <c r="L188" s="41"/>
      <c r="M188" s="12">
        <v>293.79000000000002</v>
      </c>
      <c r="N188" s="12">
        <v>106.37</v>
      </c>
      <c r="O188" s="68">
        <v>182.64</v>
      </c>
      <c r="P188" s="68"/>
      <c r="Q188" s="12">
        <v>4.78</v>
      </c>
      <c r="R188" s="64">
        <f>SUM(R181:S187)</f>
        <v>251.98999999999998</v>
      </c>
      <c r="S188" s="65"/>
      <c r="T188" s="64">
        <f>SUM(T181:U187)</f>
        <v>46.48</v>
      </c>
      <c r="U188" s="65"/>
      <c r="V188" s="10">
        <f>SUM(V181:V187)</f>
        <v>205.51</v>
      </c>
      <c r="W188" s="10">
        <f>SUM(W181:W187)</f>
        <v>0</v>
      </c>
      <c r="X188" s="66"/>
      <c r="Y188" s="66"/>
      <c r="Z188" s="66"/>
      <c r="AA188" s="11"/>
      <c r="AB188" s="11"/>
    </row>
    <row r="189" spans="1:28" ht="27.75" customHeight="1" x14ac:dyDescent="0.2">
      <c r="A189" s="62" t="s">
        <v>26</v>
      </c>
      <c r="B189" s="62"/>
      <c r="C189" s="7" t="s">
        <v>51</v>
      </c>
      <c r="D189" s="63" t="s">
        <v>104</v>
      </c>
      <c r="E189" s="63"/>
      <c r="F189" s="63" t="s">
        <v>191</v>
      </c>
      <c r="G189" s="63"/>
      <c r="H189" s="9" t="s">
        <v>100</v>
      </c>
      <c r="I189" s="9" t="s">
        <v>105</v>
      </c>
      <c r="J189" s="9" t="s">
        <v>105</v>
      </c>
      <c r="K189" s="9" t="s">
        <v>35</v>
      </c>
      <c r="L189" s="39"/>
      <c r="M189" s="10">
        <v>173</v>
      </c>
      <c r="N189" s="10">
        <v>2.99</v>
      </c>
      <c r="O189" s="61">
        <v>170.01</v>
      </c>
      <c r="P189" s="61"/>
      <c r="Q189" s="10">
        <v>0</v>
      </c>
      <c r="R189" s="67">
        <v>174.07</v>
      </c>
      <c r="S189" s="67"/>
      <c r="T189" s="67">
        <v>2.57</v>
      </c>
      <c r="U189" s="67"/>
      <c r="V189" s="24">
        <v>171.51</v>
      </c>
      <c r="W189" s="24">
        <v>0</v>
      </c>
      <c r="X189" s="63" t="s">
        <v>36</v>
      </c>
      <c r="Y189" s="63"/>
      <c r="Z189" s="63"/>
      <c r="AA189" s="9" t="s">
        <v>20</v>
      </c>
      <c r="AB189" s="10">
        <v>39.72</v>
      </c>
    </row>
    <row r="190" spans="1:28" ht="27.75" customHeight="1" x14ac:dyDescent="0.2">
      <c r="A190" s="62" t="s">
        <v>26</v>
      </c>
      <c r="B190" s="62"/>
      <c r="C190" s="7" t="s">
        <v>51</v>
      </c>
      <c r="D190" s="63" t="s">
        <v>104</v>
      </c>
      <c r="E190" s="63"/>
      <c r="F190" s="63" t="s">
        <v>191</v>
      </c>
      <c r="G190" s="63"/>
      <c r="H190" s="9" t="s">
        <v>100</v>
      </c>
      <c r="I190" s="9" t="s">
        <v>105</v>
      </c>
      <c r="J190" s="9" t="s">
        <v>105</v>
      </c>
      <c r="K190" s="9" t="s">
        <v>37</v>
      </c>
      <c r="L190" s="39"/>
      <c r="M190" s="10">
        <v>129.34</v>
      </c>
      <c r="N190" s="10">
        <v>40</v>
      </c>
      <c r="O190" s="61">
        <v>89.33</v>
      </c>
      <c r="P190" s="61"/>
      <c r="Q190" s="10">
        <v>0</v>
      </c>
      <c r="R190" s="67">
        <v>122.83</v>
      </c>
      <c r="S190" s="67"/>
      <c r="T190" s="67">
        <v>34.14</v>
      </c>
      <c r="U190" s="67"/>
      <c r="V190" s="24">
        <v>88.7</v>
      </c>
      <c r="W190" s="24">
        <v>0</v>
      </c>
      <c r="X190" s="63"/>
      <c r="Y190" s="63"/>
      <c r="Z190" s="63"/>
      <c r="AA190" s="9"/>
      <c r="AB190" s="10"/>
    </row>
    <row r="191" spans="1:28" ht="28.5" customHeight="1" x14ac:dyDescent="0.2">
      <c r="A191" s="62" t="s">
        <v>26</v>
      </c>
      <c r="B191" s="62"/>
      <c r="C191" s="7" t="s">
        <v>51</v>
      </c>
      <c r="D191" s="63" t="s">
        <v>104</v>
      </c>
      <c r="E191" s="63"/>
      <c r="F191" s="63" t="s">
        <v>191</v>
      </c>
      <c r="G191" s="63"/>
      <c r="H191" s="9" t="s">
        <v>100</v>
      </c>
      <c r="I191" s="9" t="s">
        <v>105</v>
      </c>
      <c r="J191" s="9" t="s">
        <v>105</v>
      </c>
      <c r="K191" s="9" t="s">
        <v>84</v>
      </c>
      <c r="L191" s="39"/>
      <c r="M191" s="10">
        <v>2.17</v>
      </c>
      <c r="N191" s="10">
        <v>2.17</v>
      </c>
      <c r="O191" s="61">
        <v>0</v>
      </c>
      <c r="P191" s="61"/>
      <c r="Q191" s="10">
        <v>0</v>
      </c>
      <c r="R191" s="67">
        <v>2.17</v>
      </c>
      <c r="S191" s="67"/>
      <c r="T191" s="67">
        <v>2.17</v>
      </c>
      <c r="U191" s="67"/>
      <c r="V191" s="24">
        <v>0</v>
      </c>
      <c r="W191" s="24">
        <v>0</v>
      </c>
      <c r="X191" s="63" t="s">
        <v>39</v>
      </c>
      <c r="Y191" s="63"/>
      <c r="Z191" s="63"/>
      <c r="AA191" s="9" t="s">
        <v>20</v>
      </c>
      <c r="AB191" s="10">
        <v>116</v>
      </c>
    </row>
    <row r="192" spans="1:28" ht="27.75" customHeight="1" x14ac:dyDescent="0.2">
      <c r="A192" s="73" t="s">
        <v>26</v>
      </c>
      <c r="B192" s="73"/>
      <c r="C192" s="22" t="s">
        <v>51</v>
      </c>
      <c r="D192" s="72" t="s">
        <v>104</v>
      </c>
      <c r="E192" s="72"/>
      <c r="F192" s="63" t="s">
        <v>191</v>
      </c>
      <c r="G192" s="63"/>
      <c r="H192" s="23" t="s">
        <v>100</v>
      </c>
      <c r="I192" s="23" t="s">
        <v>105</v>
      </c>
      <c r="J192" s="23" t="s">
        <v>105</v>
      </c>
      <c r="K192" s="23" t="s">
        <v>120</v>
      </c>
      <c r="L192" s="40"/>
      <c r="M192" s="24">
        <v>0</v>
      </c>
      <c r="N192" s="24">
        <v>0</v>
      </c>
      <c r="O192" s="67">
        <v>0</v>
      </c>
      <c r="P192" s="67"/>
      <c r="Q192" s="24">
        <v>0</v>
      </c>
      <c r="R192" s="67">
        <v>2.4700000000000002</v>
      </c>
      <c r="S192" s="67"/>
      <c r="T192" s="67">
        <v>2.4700000000000002</v>
      </c>
      <c r="U192" s="67"/>
      <c r="V192" s="24">
        <v>0</v>
      </c>
      <c r="W192" s="24">
        <v>0</v>
      </c>
      <c r="X192" s="72"/>
      <c r="Y192" s="72"/>
      <c r="Z192" s="72"/>
      <c r="AA192" s="23"/>
      <c r="AB192" s="24"/>
    </row>
    <row r="193" spans="1:28" ht="23.25" customHeight="1" x14ac:dyDescent="0.2">
      <c r="A193" s="62" t="s">
        <v>26</v>
      </c>
      <c r="B193" s="62"/>
      <c r="C193" s="7" t="s">
        <v>51</v>
      </c>
      <c r="D193" s="63" t="s">
        <v>104</v>
      </c>
      <c r="E193" s="63"/>
      <c r="F193" s="63" t="s">
        <v>191</v>
      </c>
      <c r="G193" s="63"/>
      <c r="H193" s="9" t="s">
        <v>67</v>
      </c>
      <c r="I193" s="9" t="s">
        <v>105</v>
      </c>
      <c r="J193" s="9" t="s">
        <v>105</v>
      </c>
      <c r="K193" s="9" t="s">
        <v>37</v>
      </c>
      <c r="L193" s="39"/>
      <c r="M193" s="10">
        <v>0</v>
      </c>
      <c r="N193" s="10">
        <v>0</v>
      </c>
      <c r="O193" s="61">
        <v>0</v>
      </c>
      <c r="P193" s="61"/>
      <c r="Q193" s="10">
        <v>0</v>
      </c>
      <c r="R193" s="64">
        <v>0</v>
      </c>
      <c r="S193" s="65"/>
      <c r="T193" s="61">
        <v>0</v>
      </c>
      <c r="U193" s="61"/>
      <c r="V193" s="10">
        <v>0</v>
      </c>
      <c r="W193" s="10">
        <v>0</v>
      </c>
      <c r="X193" s="63"/>
      <c r="Y193" s="63"/>
      <c r="Z193" s="63"/>
      <c r="AA193" s="9"/>
      <c r="AB193" s="10"/>
    </row>
    <row r="194" spans="1:28" ht="26.25" customHeight="1" x14ac:dyDescent="0.2">
      <c r="A194" s="73" t="s">
        <v>26</v>
      </c>
      <c r="B194" s="73"/>
      <c r="C194" s="22" t="s">
        <v>51</v>
      </c>
      <c r="D194" s="72" t="s">
        <v>104</v>
      </c>
      <c r="E194" s="72"/>
      <c r="F194" s="63" t="s">
        <v>191</v>
      </c>
      <c r="G194" s="63"/>
      <c r="H194" s="23" t="s">
        <v>100</v>
      </c>
      <c r="I194" s="23" t="s">
        <v>105</v>
      </c>
      <c r="J194" s="23" t="s">
        <v>105</v>
      </c>
      <c r="K194" s="23" t="s">
        <v>97</v>
      </c>
      <c r="L194" s="40"/>
      <c r="M194" s="24">
        <v>0</v>
      </c>
      <c r="N194" s="24">
        <v>0</v>
      </c>
      <c r="O194" s="67">
        <v>0</v>
      </c>
      <c r="P194" s="67"/>
      <c r="Q194" s="24">
        <v>0</v>
      </c>
      <c r="R194" s="67">
        <v>7.69</v>
      </c>
      <c r="S194" s="67"/>
      <c r="T194" s="67">
        <v>7.69</v>
      </c>
      <c r="U194" s="67"/>
      <c r="V194" s="24">
        <v>0</v>
      </c>
      <c r="W194" s="24">
        <v>0</v>
      </c>
      <c r="X194" s="72"/>
      <c r="Y194" s="72"/>
      <c r="Z194" s="72"/>
      <c r="AA194" s="23"/>
      <c r="AB194" s="24"/>
    </row>
    <row r="195" spans="1:28" x14ac:dyDescent="0.2">
      <c r="A195" s="59"/>
      <c r="B195" s="59"/>
      <c r="C195" s="8"/>
      <c r="D195" s="60" t="s">
        <v>104</v>
      </c>
      <c r="E195" s="60"/>
      <c r="F195" s="60" t="s">
        <v>21</v>
      </c>
      <c r="G195" s="60"/>
      <c r="H195" s="11"/>
      <c r="I195" s="11"/>
      <c r="J195" s="11"/>
      <c r="K195" s="11"/>
      <c r="L195" s="41"/>
      <c r="M195" s="12">
        <v>304.51</v>
      </c>
      <c r="N195" s="12">
        <v>45.16</v>
      </c>
      <c r="O195" s="68">
        <v>259.33999999999997</v>
      </c>
      <c r="P195" s="68"/>
      <c r="Q195" s="12">
        <v>0</v>
      </c>
      <c r="R195" s="64">
        <f>SUM(R189:S194)</f>
        <v>309.23</v>
      </c>
      <c r="S195" s="65"/>
      <c r="T195" s="64">
        <f>SUM(T189:U194)</f>
        <v>49.04</v>
      </c>
      <c r="U195" s="65"/>
      <c r="V195" s="10">
        <f>SUM(V189:V194)</f>
        <v>260.20999999999998</v>
      </c>
      <c r="W195" s="10">
        <f>SUM(W189:W194)</f>
        <v>0</v>
      </c>
      <c r="X195" s="66"/>
      <c r="Y195" s="66"/>
      <c r="Z195" s="66"/>
      <c r="AA195" s="11"/>
      <c r="AB195" s="11"/>
    </row>
    <row r="196" spans="1:28" ht="24" customHeight="1" x14ac:dyDescent="0.2">
      <c r="A196" s="62" t="s">
        <v>26</v>
      </c>
      <c r="B196" s="62"/>
      <c r="C196" s="7" t="s">
        <v>51</v>
      </c>
      <c r="D196" s="63" t="s">
        <v>106</v>
      </c>
      <c r="E196" s="63"/>
      <c r="F196" s="63" t="s">
        <v>107</v>
      </c>
      <c r="G196" s="63"/>
      <c r="H196" s="9" t="s">
        <v>34</v>
      </c>
      <c r="I196" s="9" t="s">
        <v>108</v>
      </c>
      <c r="J196" s="9" t="s">
        <v>108</v>
      </c>
      <c r="K196" s="9" t="s">
        <v>35</v>
      </c>
      <c r="L196" s="39"/>
      <c r="M196" s="10">
        <v>0</v>
      </c>
      <c r="N196" s="10">
        <v>0</v>
      </c>
      <c r="O196" s="61">
        <v>0</v>
      </c>
      <c r="P196" s="61"/>
      <c r="Q196" s="10">
        <v>0</v>
      </c>
      <c r="R196" s="64">
        <v>0</v>
      </c>
      <c r="S196" s="65"/>
      <c r="T196" s="61">
        <v>0</v>
      </c>
      <c r="U196" s="61"/>
      <c r="V196" s="10">
        <v>0</v>
      </c>
      <c r="W196" s="10">
        <v>0</v>
      </c>
      <c r="X196" s="63"/>
      <c r="Y196" s="63"/>
      <c r="Z196" s="63"/>
      <c r="AA196" s="9"/>
      <c r="AB196" s="10"/>
    </row>
    <row r="197" spans="1:28" ht="25.5" customHeight="1" x14ac:dyDescent="0.2">
      <c r="A197" s="62" t="s">
        <v>26</v>
      </c>
      <c r="B197" s="62"/>
      <c r="C197" s="7" t="s">
        <v>51</v>
      </c>
      <c r="D197" s="63" t="s">
        <v>106</v>
      </c>
      <c r="E197" s="63"/>
      <c r="F197" s="63" t="s">
        <v>107</v>
      </c>
      <c r="G197" s="63"/>
      <c r="H197" s="9" t="s">
        <v>100</v>
      </c>
      <c r="I197" s="9" t="s">
        <v>108</v>
      </c>
      <c r="J197" s="9" t="s">
        <v>108</v>
      </c>
      <c r="K197" s="9" t="s">
        <v>35</v>
      </c>
      <c r="L197" s="39"/>
      <c r="M197" s="10">
        <v>60.16</v>
      </c>
      <c r="N197" s="10">
        <v>14.84</v>
      </c>
      <c r="O197" s="61">
        <v>45.32</v>
      </c>
      <c r="P197" s="61"/>
      <c r="Q197" s="10">
        <v>0</v>
      </c>
      <c r="R197" s="67">
        <v>60.94</v>
      </c>
      <c r="S197" s="67"/>
      <c r="T197" s="67">
        <v>0.8</v>
      </c>
      <c r="U197" s="67"/>
      <c r="V197" s="24">
        <v>60.14</v>
      </c>
      <c r="W197" s="24">
        <v>0</v>
      </c>
      <c r="X197" s="63"/>
      <c r="Y197" s="63"/>
      <c r="Z197" s="63"/>
      <c r="AA197" s="9"/>
      <c r="AB197" s="10"/>
    </row>
    <row r="198" spans="1:28" ht="27.75" customHeight="1" x14ac:dyDescent="0.2">
      <c r="A198" s="62" t="s">
        <v>26</v>
      </c>
      <c r="B198" s="62"/>
      <c r="C198" s="7" t="s">
        <v>51</v>
      </c>
      <c r="D198" s="63" t="s">
        <v>106</v>
      </c>
      <c r="E198" s="63"/>
      <c r="F198" s="63" t="s">
        <v>107</v>
      </c>
      <c r="G198" s="63"/>
      <c r="H198" s="9" t="s">
        <v>100</v>
      </c>
      <c r="I198" s="9" t="s">
        <v>108</v>
      </c>
      <c r="J198" s="9" t="s">
        <v>108</v>
      </c>
      <c r="K198" s="9" t="s">
        <v>81</v>
      </c>
      <c r="L198" s="39"/>
      <c r="M198" s="10">
        <v>0</v>
      </c>
      <c r="N198" s="10">
        <v>0</v>
      </c>
      <c r="O198" s="61">
        <v>0</v>
      </c>
      <c r="P198" s="61"/>
      <c r="Q198" s="10">
        <v>0</v>
      </c>
      <c r="R198" s="64">
        <v>0</v>
      </c>
      <c r="S198" s="65"/>
      <c r="T198" s="61">
        <v>0</v>
      </c>
      <c r="U198" s="61"/>
      <c r="V198" s="10">
        <v>0</v>
      </c>
      <c r="W198" s="10">
        <v>0</v>
      </c>
      <c r="X198" s="63"/>
      <c r="Y198" s="63"/>
      <c r="Z198" s="63"/>
      <c r="AA198" s="9"/>
      <c r="AB198" s="10"/>
    </row>
    <row r="199" spans="1:28" ht="28.5" customHeight="1" x14ac:dyDescent="0.2">
      <c r="A199" s="62" t="s">
        <v>26</v>
      </c>
      <c r="B199" s="62"/>
      <c r="C199" s="7" t="s">
        <v>51</v>
      </c>
      <c r="D199" s="63" t="s">
        <v>106</v>
      </c>
      <c r="E199" s="63"/>
      <c r="F199" s="63" t="s">
        <v>107</v>
      </c>
      <c r="G199" s="63"/>
      <c r="H199" s="9" t="s">
        <v>100</v>
      </c>
      <c r="I199" s="9" t="s">
        <v>108</v>
      </c>
      <c r="J199" s="9" t="s">
        <v>108</v>
      </c>
      <c r="K199" s="9" t="s">
        <v>37</v>
      </c>
      <c r="L199" s="39"/>
      <c r="M199" s="10">
        <v>82.15</v>
      </c>
      <c r="N199" s="10">
        <v>42.14</v>
      </c>
      <c r="O199" s="61">
        <v>40.020000000000003</v>
      </c>
      <c r="P199" s="61"/>
      <c r="Q199" s="10">
        <v>0</v>
      </c>
      <c r="R199" s="67">
        <v>82.11</v>
      </c>
      <c r="S199" s="67"/>
      <c r="T199" s="67">
        <v>27.22</v>
      </c>
      <c r="U199" s="67"/>
      <c r="V199" s="24">
        <v>54.88</v>
      </c>
      <c r="W199" s="24">
        <v>0</v>
      </c>
      <c r="X199" s="63" t="s">
        <v>36</v>
      </c>
      <c r="Y199" s="63"/>
      <c r="Z199" s="63"/>
      <c r="AA199" s="9" t="s">
        <v>20</v>
      </c>
      <c r="AB199" s="10">
        <v>23.25</v>
      </c>
    </row>
    <row r="200" spans="1:28" ht="23.25" customHeight="1" x14ac:dyDescent="0.2">
      <c r="A200" s="62" t="s">
        <v>26</v>
      </c>
      <c r="B200" s="62"/>
      <c r="C200" s="7" t="s">
        <v>51</v>
      </c>
      <c r="D200" s="63" t="s">
        <v>106</v>
      </c>
      <c r="E200" s="63"/>
      <c r="F200" s="63" t="s">
        <v>107</v>
      </c>
      <c r="G200" s="63"/>
      <c r="H200" s="9" t="s">
        <v>100</v>
      </c>
      <c r="I200" s="9" t="s">
        <v>108</v>
      </c>
      <c r="J200" s="9" t="s">
        <v>108</v>
      </c>
      <c r="K200" s="9" t="s">
        <v>97</v>
      </c>
      <c r="L200" s="39"/>
      <c r="M200" s="10">
        <v>0</v>
      </c>
      <c r="N200" s="10">
        <v>0</v>
      </c>
      <c r="O200" s="61">
        <v>0</v>
      </c>
      <c r="P200" s="61"/>
      <c r="Q200" s="10">
        <v>0</v>
      </c>
      <c r="R200" s="67">
        <v>1.23</v>
      </c>
      <c r="S200" s="67"/>
      <c r="T200" s="67">
        <v>1.23</v>
      </c>
      <c r="U200" s="67"/>
      <c r="V200" s="24">
        <v>0</v>
      </c>
      <c r="W200" s="24">
        <v>0</v>
      </c>
      <c r="X200" s="63"/>
      <c r="Y200" s="63"/>
      <c r="Z200" s="63"/>
      <c r="AA200" s="9"/>
      <c r="AB200" s="10"/>
    </row>
    <row r="201" spans="1:28" ht="24.75" customHeight="1" x14ac:dyDescent="0.2">
      <c r="A201" s="62" t="s">
        <v>26</v>
      </c>
      <c r="B201" s="62"/>
      <c r="C201" s="7" t="s">
        <v>51</v>
      </c>
      <c r="D201" s="63" t="s">
        <v>106</v>
      </c>
      <c r="E201" s="63"/>
      <c r="F201" s="63" t="s">
        <v>107</v>
      </c>
      <c r="G201" s="63"/>
      <c r="H201" s="9" t="s">
        <v>67</v>
      </c>
      <c r="I201" s="9" t="s">
        <v>108</v>
      </c>
      <c r="J201" s="9" t="s">
        <v>108</v>
      </c>
      <c r="K201" s="9" t="s">
        <v>37</v>
      </c>
      <c r="L201" s="39"/>
      <c r="M201" s="10">
        <v>0</v>
      </c>
      <c r="N201" s="10">
        <v>0</v>
      </c>
      <c r="O201" s="61">
        <v>0</v>
      </c>
      <c r="P201" s="61"/>
      <c r="Q201" s="10">
        <v>0</v>
      </c>
      <c r="R201" s="64">
        <v>0</v>
      </c>
      <c r="S201" s="65"/>
      <c r="T201" s="61">
        <v>0</v>
      </c>
      <c r="U201" s="61"/>
      <c r="V201" s="10">
        <v>0</v>
      </c>
      <c r="W201" s="10">
        <v>0</v>
      </c>
      <c r="X201" s="63" t="s">
        <v>39</v>
      </c>
      <c r="Y201" s="63"/>
      <c r="Z201" s="63"/>
      <c r="AA201" s="9" t="s">
        <v>20</v>
      </c>
      <c r="AB201" s="10">
        <v>31</v>
      </c>
    </row>
    <row r="202" spans="1:28" ht="24.75" customHeight="1" x14ac:dyDescent="0.2">
      <c r="A202" s="62" t="s">
        <v>26</v>
      </c>
      <c r="B202" s="62"/>
      <c r="C202" s="7" t="s">
        <v>51</v>
      </c>
      <c r="D202" s="63" t="s">
        <v>106</v>
      </c>
      <c r="E202" s="63"/>
      <c r="F202" s="63" t="s">
        <v>107</v>
      </c>
      <c r="G202" s="63"/>
      <c r="H202" s="9" t="s">
        <v>80</v>
      </c>
      <c r="I202" s="9" t="s">
        <v>108</v>
      </c>
      <c r="J202" s="9" t="s">
        <v>108</v>
      </c>
      <c r="K202" s="9" t="s">
        <v>81</v>
      </c>
      <c r="L202" s="39"/>
      <c r="M202" s="10">
        <v>8.3000000000000007</v>
      </c>
      <c r="N202" s="10">
        <v>8.3000000000000007</v>
      </c>
      <c r="O202" s="61">
        <v>0</v>
      </c>
      <c r="P202" s="61"/>
      <c r="Q202" s="10">
        <v>0</v>
      </c>
      <c r="R202" s="67">
        <v>8.3000000000000007</v>
      </c>
      <c r="S202" s="67"/>
      <c r="T202" s="67">
        <v>8.3000000000000007</v>
      </c>
      <c r="U202" s="67"/>
      <c r="V202" s="24">
        <v>0</v>
      </c>
      <c r="W202" s="24">
        <v>0</v>
      </c>
      <c r="X202" s="63"/>
      <c r="Y202" s="63"/>
      <c r="Z202" s="63"/>
      <c r="AA202" s="9"/>
      <c r="AB202" s="10"/>
    </row>
    <row r="203" spans="1:28" x14ac:dyDescent="0.2">
      <c r="A203" s="59"/>
      <c r="B203" s="59"/>
      <c r="C203" s="8"/>
      <c r="D203" s="60" t="s">
        <v>106</v>
      </c>
      <c r="E203" s="60"/>
      <c r="F203" s="60" t="s">
        <v>21</v>
      </c>
      <c r="G203" s="60"/>
      <c r="H203" s="11"/>
      <c r="I203" s="11"/>
      <c r="J203" s="11"/>
      <c r="K203" s="11"/>
      <c r="L203" s="41"/>
      <c r="M203" s="12">
        <v>150.61000000000001</v>
      </c>
      <c r="N203" s="12">
        <v>65.28</v>
      </c>
      <c r="O203" s="68">
        <v>85.34</v>
      </c>
      <c r="P203" s="68"/>
      <c r="Q203" s="12">
        <v>0</v>
      </c>
      <c r="R203" s="64">
        <f>SUM(R196:S202)</f>
        <v>152.58000000000001</v>
      </c>
      <c r="S203" s="65"/>
      <c r="T203" s="64">
        <f>SUM(T196:U202)</f>
        <v>37.549999999999997</v>
      </c>
      <c r="U203" s="65"/>
      <c r="V203" s="10">
        <f>SUM(V196:V202)</f>
        <v>115.02000000000001</v>
      </c>
      <c r="W203" s="10">
        <f>SUM(W196:W202)</f>
        <v>0</v>
      </c>
      <c r="X203" s="66"/>
      <c r="Y203" s="66"/>
      <c r="Z203" s="66"/>
      <c r="AA203" s="11"/>
      <c r="AB203" s="11"/>
    </row>
    <row r="204" spans="1:28" ht="46.5" customHeight="1" x14ac:dyDescent="0.2">
      <c r="A204" s="62" t="s">
        <v>26</v>
      </c>
      <c r="B204" s="62"/>
      <c r="C204" s="7" t="s">
        <v>51</v>
      </c>
      <c r="D204" s="63" t="s">
        <v>109</v>
      </c>
      <c r="E204" s="63"/>
      <c r="F204" s="63" t="s">
        <v>110</v>
      </c>
      <c r="G204" s="63"/>
      <c r="H204" s="9" t="s">
        <v>100</v>
      </c>
      <c r="I204" s="9" t="s">
        <v>111</v>
      </c>
      <c r="J204" s="9" t="s">
        <v>111</v>
      </c>
      <c r="K204" s="9" t="s">
        <v>35</v>
      </c>
      <c r="L204" s="39"/>
      <c r="M204" s="10">
        <v>162.79</v>
      </c>
      <c r="N204" s="10">
        <v>43.09</v>
      </c>
      <c r="O204" s="61">
        <v>119.7</v>
      </c>
      <c r="P204" s="61"/>
      <c r="Q204" s="10">
        <v>0</v>
      </c>
      <c r="R204" s="67">
        <v>166.13</v>
      </c>
      <c r="S204" s="67"/>
      <c r="T204" s="67">
        <v>6</v>
      </c>
      <c r="U204" s="67"/>
      <c r="V204" s="24">
        <v>160.12</v>
      </c>
      <c r="W204" s="24">
        <v>0</v>
      </c>
      <c r="X204" s="63"/>
      <c r="Y204" s="63"/>
      <c r="Z204" s="63"/>
      <c r="AA204" s="9"/>
      <c r="AB204" s="10"/>
    </row>
    <row r="205" spans="1:28" ht="46.5" customHeight="1" x14ac:dyDescent="0.2">
      <c r="A205" s="62" t="s">
        <v>26</v>
      </c>
      <c r="B205" s="62"/>
      <c r="C205" s="7" t="s">
        <v>51</v>
      </c>
      <c r="D205" s="63" t="s">
        <v>109</v>
      </c>
      <c r="E205" s="63"/>
      <c r="F205" s="63" t="s">
        <v>110</v>
      </c>
      <c r="G205" s="63"/>
      <c r="H205" s="9" t="s">
        <v>100</v>
      </c>
      <c r="I205" s="9" t="s">
        <v>111</v>
      </c>
      <c r="J205" s="9" t="s">
        <v>111</v>
      </c>
      <c r="K205" s="9" t="s">
        <v>37</v>
      </c>
      <c r="L205" s="39"/>
      <c r="M205" s="10">
        <v>138.62</v>
      </c>
      <c r="N205" s="10">
        <v>51.56</v>
      </c>
      <c r="O205" s="61">
        <v>77.83</v>
      </c>
      <c r="P205" s="61"/>
      <c r="Q205" s="10">
        <v>9.23</v>
      </c>
      <c r="R205" s="67">
        <v>126.69</v>
      </c>
      <c r="S205" s="67"/>
      <c r="T205" s="67">
        <v>24.3</v>
      </c>
      <c r="U205" s="67"/>
      <c r="V205" s="24">
        <v>102.4</v>
      </c>
      <c r="W205" s="24">
        <v>0</v>
      </c>
      <c r="X205" s="63" t="s">
        <v>39</v>
      </c>
      <c r="Y205" s="63"/>
      <c r="Z205" s="63"/>
      <c r="AA205" s="9" t="s">
        <v>20</v>
      </c>
      <c r="AB205" s="10">
        <v>95</v>
      </c>
    </row>
    <row r="206" spans="1:28" ht="47.25" customHeight="1" x14ac:dyDescent="0.2">
      <c r="A206" s="62" t="s">
        <v>26</v>
      </c>
      <c r="B206" s="62"/>
      <c r="C206" s="7" t="s">
        <v>51</v>
      </c>
      <c r="D206" s="63" t="s">
        <v>109</v>
      </c>
      <c r="E206" s="63"/>
      <c r="F206" s="63" t="s">
        <v>110</v>
      </c>
      <c r="G206" s="63"/>
      <c r="H206" s="9" t="s">
        <v>100</v>
      </c>
      <c r="I206" s="9" t="s">
        <v>111</v>
      </c>
      <c r="J206" s="9" t="s">
        <v>111</v>
      </c>
      <c r="K206" s="9" t="s">
        <v>38</v>
      </c>
      <c r="L206" s="39"/>
      <c r="M206" s="10">
        <v>1.45</v>
      </c>
      <c r="N206" s="10">
        <v>1.45</v>
      </c>
      <c r="O206" s="61">
        <v>0</v>
      </c>
      <c r="P206" s="61"/>
      <c r="Q206" s="10">
        <v>0</v>
      </c>
      <c r="R206" s="67">
        <v>1.45</v>
      </c>
      <c r="S206" s="67"/>
      <c r="T206" s="67">
        <v>1.45</v>
      </c>
      <c r="U206" s="67"/>
      <c r="V206" s="24">
        <v>0</v>
      </c>
      <c r="W206" s="24">
        <v>0</v>
      </c>
      <c r="X206" s="63" t="s">
        <v>36</v>
      </c>
      <c r="Y206" s="63"/>
      <c r="Z206" s="63"/>
      <c r="AA206" s="9" t="s">
        <v>20</v>
      </c>
      <c r="AB206" s="10">
        <v>38.799999999999997</v>
      </c>
    </row>
    <row r="207" spans="1:28" ht="47.25" customHeight="1" x14ac:dyDescent="0.2">
      <c r="A207" s="73" t="s">
        <v>26</v>
      </c>
      <c r="B207" s="73"/>
      <c r="C207" s="22" t="s">
        <v>51</v>
      </c>
      <c r="D207" s="72" t="s">
        <v>109</v>
      </c>
      <c r="E207" s="72"/>
      <c r="F207" s="72" t="s">
        <v>110</v>
      </c>
      <c r="G207" s="72"/>
      <c r="H207" s="23" t="s">
        <v>100</v>
      </c>
      <c r="I207" s="23" t="s">
        <v>111</v>
      </c>
      <c r="J207" s="23" t="s">
        <v>111</v>
      </c>
      <c r="K207" s="23" t="s">
        <v>47</v>
      </c>
      <c r="L207" s="40"/>
      <c r="M207" s="24">
        <v>0</v>
      </c>
      <c r="N207" s="24">
        <v>0</v>
      </c>
      <c r="O207" s="67">
        <v>0</v>
      </c>
      <c r="P207" s="67"/>
      <c r="Q207" s="24">
        <v>0</v>
      </c>
      <c r="R207" s="67">
        <v>0.16</v>
      </c>
      <c r="S207" s="67"/>
      <c r="T207" s="67">
        <v>0.16</v>
      </c>
      <c r="U207" s="67"/>
      <c r="V207" s="24">
        <v>0</v>
      </c>
      <c r="W207" s="24">
        <v>0</v>
      </c>
      <c r="X207" s="72"/>
      <c r="Y207" s="72"/>
      <c r="Z207" s="72"/>
      <c r="AA207" s="23"/>
      <c r="AB207" s="24"/>
    </row>
    <row r="208" spans="1:28" ht="48" customHeight="1" x14ac:dyDescent="0.2">
      <c r="A208" s="77" t="s">
        <v>26</v>
      </c>
      <c r="B208" s="78"/>
      <c r="C208" s="7" t="s">
        <v>51</v>
      </c>
      <c r="D208" s="74" t="s">
        <v>109</v>
      </c>
      <c r="E208" s="76"/>
      <c r="F208" s="74" t="s">
        <v>110</v>
      </c>
      <c r="G208" s="76"/>
      <c r="H208" s="9" t="s">
        <v>100</v>
      </c>
      <c r="I208" s="9" t="s">
        <v>111</v>
      </c>
      <c r="J208" s="9" t="s">
        <v>111</v>
      </c>
      <c r="K208" s="9" t="s">
        <v>40</v>
      </c>
      <c r="L208" s="42"/>
      <c r="M208" s="10">
        <v>2.9</v>
      </c>
      <c r="N208" s="10">
        <v>0</v>
      </c>
      <c r="O208" s="64">
        <v>2.9</v>
      </c>
      <c r="P208" s="65"/>
      <c r="Q208" s="10">
        <v>0</v>
      </c>
      <c r="R208" s="67">
        <v>2.9</v>
      </c>
      <c r="S208" s="67"/>
      <c r="T208" s="67">
        <v>2.9</v>
      </c>
      <c r="U208" s="67"/>
      <c r="V208" s="24">
        <v>0</v>
      </c>
      <c r="W208" s="24">
        <v>0</v>
      </c>
      <c r="X208" s="74"/>
      <c r="Y208" s="75"/>
      <c r="Z208" s="76"/>
      <c r="AA208" s="9"/>
      <c r="AB208" s="10"/>
    </row>
    <row r="209" spans="1:28" ht="47.25" customHeight="1" x14ac:dyDescent="0.2">
      <c r="A209" s="73" t="s">
        <v>26</v>
      </c>
      <c r="B209" s="73"/>
      <c r="C209" s="22" t="s">
        <v>51</v>
      </c>
      <c r="D209" s="72" t="s">
        <v>109</v>
      </c>
      <c r="E209" s="72"/>
      <c r="F209" s="72" t="s">
        <v>110</v>
      </c>
      <c r="G209" s="72"/>
      <c r="H209" s="23" t="s">
        <v>100</v>
      </c>
      <c r="I209" s="23" t="s">
        <v>111</v>
      </c>
      <c r="J209" s="23" t="s">
        <v>111</v>
      </c>
      <c r="K209" s="23" t="s">
        <v>48</v>
      </c>
      <c r="L209" s="40"/>
      <c r="M209" s="24">
        <v>0</v>
      </c>
      <c r="N209" s="24">
        <v>0</v>
      </c>
      <c r="O209" s="67">
        <v>0</v>
      </c>
      <c r="P209" s="67"/>
      <c r="Q209" s="24">
        <v>0</v>
      </c>
      <c r="R209" s="67">
        <v>0.66</v>
      </c>
      <c r="S209" s="67"/>
      <c r="T209" s="67">
        <v>0.66</v>
      </c>
      <c r="U209" s="67"/>
      <c r="V209" s="24">
        <v>0</v>
      </c>
      <c r="W209" s="24">
        <v>0</v>
      </c>
      <c r="X209" s="72"/>
      <c r="Y209" s="72"/>
      <c r="Z209" s="72"/>
      <c r="AA209" s="23"/>
      <c r="AB209" s="24"/>
    </row>
    <row r="210" spans="1:28" ht="47.25" customHeight="1" x14ac:dyDescent="0.2">
      <c r="A210" s="73" t="s">
        <v>26</v>
      </c>
      <c r="B210" s="73"/>
      <c r="C210" s="22" t="s">
        <v>51</v>
      </c>
      <c r="D210" s="72" t="s">
        <v>109</v>
      </c>
      <c r="E210" s="72"/>
      <c r="F210" s="72" t="s">
        <v>110</v>
      </c>
      <c r="G210" s="72"/>
      <c r="H210" s="23" t="s">
        <v>100</v>
      </c>
      <c r="I210" s="23" t="s">
        <v>111</v>
      </c>
      <c r="J210" s="23" t="s">
        <v>111</v>
      </c>
      <c r="K210" s="23" t="s">
        <v>97</v>
      </c>
      <c r="L210" s="40"/>
      <c r="M210" s="24">
        <v>0</v>
      </c>
      <c r="N210" s="24">
        <v>0</v>
      </c>
      <c r="O210" s="67">
        <v>0</v>
      </c>
      <c r="P210" s="67"/>
      <c r="Q210" s="24">
        <v>0</v>
      </c>
      <c r="R210" s="67">
        <v>5.14</v>
      </c>
      <c r="S210" s="67"/>
      <c r="T210" s="67">
        <v>2.4500000000000002</v>
      </c>
      <c r="U210" s="67"/>
      <c r="V210" s="24">
        <v>0</v>
      </c>
      <c r="W210" s="24">
        <v>2.69</v>
      </c>
      <c r="X210" s="72"/>
      <c r="Y210" s="72"/>
      <c r="Z210" s="72"/>
      <c r="AA210" s="23"/>
      <c r="AB210" s="24"/>
    </row>
    <row r="211" spans="1:28" ht="48.75" customHeight="1" x14ac:dyDescent="0.2">
      <c r="A211" s="62" t="s">
        <v>26</v>
      </c>
      <c r="B211" s="62"/>
      <c r="C211" s="7" t="s">
        <v>51</v>
      </c>
      <c r="D211" s="63" t="s">
        <v>109</v>
      </c>
      <c r="E211" s="63"/>
      <c r="F211" s="63" t="s">
        <v>110</v>
      </c>
      <c r="G211" s="63"/>
      <c r="H211" s="9" t="s">
        <v>80</v>
      </c>
      <c r="I211" s="9" t="s">
        <v>111</v>
      </c>
      <c r="J211" s="9" t="s">
        <v>111</v>
      </c>
      <c r="K211" s="9" t="s">
        <v>81</v>
      </c>
      <c r="L211" s="39"/>
      <c r="M211" s="10">
        <v>5.76</v>
      </c>
      <c r="N211" s="10">
        <v>1.36</v>
      </c>
      <c r="O211" s="61">
        <v>4.4000000000000004</v>
      </c>
      <c r="P211" s="61"/>
      <c r="Q211" s="10">
        <v>0</v>
      </c>
      <c r="R211" s="67">
        <v>15.9</v>
      </c>
      <c r="S211" s="67"/>
      <c r="T211" s="67">
        <v>10.1</v>
      </c>
      <c r="U211" s="67"/>
      <c r="V211" s="24">
        <v>5.8</v>
      </c>
      <c r="W211" s="24">
        <v>0</v>
      </c>
      <c r="X211" s="63"/>
      <c r="Y211" s="63"/>
      <c r="Z211" s="63"/>
      <c r="AA211" s="9"/>
      <c r="AB211" s="10"/>
    </row>
    <row r="212" spans="1:28" x14ac:dyDescent="0.2">
      <c r="A212" s="59"/>
      <c r="B212" s="59"/>
      <c r="C212" s="8"/>
      <c r="D212" s="60" t="s">
        <v>109</v>
      </c>
      <c r="E212" s="60"/>
      <c r="F212" s="60" t="s">
        <v>21</v>
      </c>
      <c r="G212" s="60"/>
      <c r="H212" s="11"/>
      <c r="I212" s="11"/>
      <c r="J212" s="11"/>
      <c r="K212" s="11"/>
      <c r="L212" s="41"/>
      <c r="M212" s="12">
        <v>311.52</v>
      </c>
      <c r="N212" s="12">
        <v>97.46</v>
      </c>
      <c r="O212" s="68">
        <v>204.83</v>
      </c>
      <c r="P212" s="68"/>
      <c r="Q212" s="12">
        <v>9.23</v>
      </c>
      <c r="R212" s="64">
        <f>SUM(R204:S211)</f>
        <v>319.02999999999997</v>
      </c>
      <c r="S212" s="65"/>
      <c r="T212" s="64">
        <f>SUM(T204:U211)</f>
        <v>48.02</v>
      </c>
      <c r="U212" s="65"/>
      <c r="V212" s="10">
        <f>SUM(V204:V211)</f>
        <v>268.32</v>
      </c>
      <c r="W212" s="10">
        <f>SUM(W204:W211)</f>
        <v>2.69</v>
      </c>
      <c r="X212" s="66"/>
      <c r="Y212" s="66"/>
      <c r="Z212" s="66"/>
      <c r="AA212" s="11"/>
      <c r="AB212" s="11"/>
    </row>
    <row r="213" spans="1:28" ht="28.5" customHeight="1" x14ac:dyDescent="0.2">
      <c r="A213" s="62" t="s">
        <v>26</v>
      </c>
      <c r="B213" s="62"/>
      <c r="C213" s="7" t="s">
        <v>51</v>
      </c>
      <c r="D213" s="63" t="s">
        <v>29</v>
      </c>
      <c r="E213" s="63"/>
      <c r="F213" s="63" t="s">
        <v>112</v>
      </c>
      <c r="G213" s="63"/>
      <c r="H213" s="9" t="s">
        <v>100</v>
      </c>
      <c r="I213" s="9" t="s">
        <v>113</v>
      </c>
      <c r="J213" s="9" t="s">
        <v>113</v>
      </c>
      <c r="K213" s="9" t="s">
        <v>35</v>
      </c>
      <c r="L213" s="39"/>
      <c r="M213" s="10">
        <v>83.83</v>
      </c>
      <c r="N213" s="10">
        <v>0.99</v>
      </c>
      <c r="O213" s="61">
        <v>82.84</v>
      </c>
      <c r="P213" s="61"/>
      <c r="Q213" s="10">
        <v>0</v>
      </c>
      <c r="R213" s="67">
        <v>85.48</v>
      </c>
      <c r="S213" s="67"/>
      <c r="T213" s="67">
        <v>1.2</v>
      </c>
      <c r="U213" s="67"/>
      <c r="V213" s="24">
        <v>84.28</v>
      </c>
      <c r="W213" s="24">
        <v>0</v>
      </c>
      <c r="X213" s="63" t="s">
        <v>39</v>
      </c>
      <c r="Y213" s="63"/>
      <c r="Z213" s="63"/>
      <c r="AA213" s="9" t="s">
        <v>20</v>
      </c>
      <c r="AB213" s="10">
        <v>46</v>
      </c>
    </row>
    <row r="214" spans="1:28" ht="26.25" customHeight="1" x14ac:dyDescent="0.2">
      <c r="A214" s="62" t="s">
        <v>26</v>
      </c>
      <c r="B214" s="62"/>
      <c r="C214" s="7" t="s">
        <v>51</v>
      </c>
      <c r="D214" s="63" t="s">
        <v>29</v>
      </c>
      <c r="E214" s="63"/>
      <c r="F214" s="63" t="s">
        <v>112</v>
      </c>
      <c r="G214" s="63"/>
      <c r="H214" s="9" t="s">
        <v>100</v>
      </c>
      <c r="I214" s="9" t="s">
        <v>113</v>
      </c>
      <c r="J214" s="9" t="s">
        <v>113</v>
      </c>
      <c r="K214" s="9" t="s">
        <v>37</v>
      </c>
      <c r="L214" s="39"/>
      <c r="M214" s="10">
        <v>91.7</v>
      </c>
      <c r="N214" s="10">
        <v>15.93</v>
      </c>
      <c r="O214" s="61">
        <v>75.77</v>
      </c>
      <c r="P214" s="61"/>
      <c r="Q214" s="10">
        <v>0</v>
      </c>
      <c r="R214" s="67">
        <v>88.85</v>
      </c>
      <c r="S214" s="67"/>
      <c r="T214" s="67">
        <v>15.96</v>
      </c>
      <c r="U214" s="67"/>
      <c r="V214" s="24">
        <v>72.89</v>
      </c>
      <c r="W214" s="24">
        <v>0</v>
      </c>
      <c r="X214" s="63"/>
      <c r="Y214" s="63"/>
      <c r="Z214" s="63"/>
      <c r="AA214" s="9"/>
      <c r="AB214" s="10"/>
    </row>
    <row r="215" spans="1:28" ht="23.25" customHeight="1" x14ac:dyDescent="0.2">
      <c r="A215" s="62" t="s">
        <v>26</v>
      </c>
      <c r="B215" s="62"/>
      <c r="C215" s="7" t="s">
        <v>51</v>
      </c>
      <c r="D215" s="63" t="s">
        <v>29</v>
      </c>
      <c r="E215" s="63"/>
      <c r="F215" s="63" t="s">
        <v>112</v>
      </c>
      <c r="G215" s="63"/>
      <c r="H215" s="9" t="s">
        <v>100</v>
      </c>
      <c r="I215" s="9" t="s">
        <v>113</v>
      </c>
      <c r="J215" s="9" t="s">
        <v>113</v>
      </c>
      <c r="K215" s="9" t="s">
        <v>40</v>
      </c>
      <c r="L215" s="39"/>
      <c r="M215" s="10">
        <v>3.82</v>
      </c>
      <c r="N215" s="10">
        <v>3.82</v>
      </c>
      <c r="O215" s="61">
        <v>0</v>
      </c>
      <c r="P215" s="61"/>
      <c r="Q215" s="10">
        <v>0</v>
      </c>
      <c r="R215" s="67">
        <v>3.82</v>
      </c>
      <c r="S215" s="67"/>
      <c r="T215" s="67">
        <v>3.82</v>
      </c>
      <c r="U215" s="67"/>
      <c r="V215" s="24">
        <v>0</v>
      </c>
      <c r="W215" s="24">
        <v>0</v>
      </c>
      <c r="X215" s="63" t="s">
        <v>36</v>
      </c>
      <c r="Y215" s="63"/>
      <c r="Z215" s="63"/>
      <c r="AA215" s="9" t="s">
        <v>20</v>
      </c>
      <c r="AB215" s="10">
        <v>28.81</v>
      </c>
    </row>
    <row r="216" spans="1:28" ht="27" customHeight="1" x14ac:dyDescent="0.2">
      <c r="A216" s="73" t="s">
        <v>26</v>
      </c>
      <c r="B216" s="73"/>
      <c r="C216" s="22" t="s">
        <v>51</v>
      </c>
      <c r="D216" s="72" t="s">
        <v>29</v>
      </c>
      <c r="E216" s="72"/>
      <c r="F216" s="72" t="s">
        <v>112</v>
      </c>
      <c r="G216" s="72"/>
      <c r="H216" s="23" t="s">
        <v>100</v>
      </c>
      <c r="I216" s="23" t="s">
        <v>113</v>
      </c>
      <c r="J216" s="23" t="s">
        <v>113</v>
      </c>
      <c r="K216" s="23" t="s">
        <v>48</v>
      </c>
      <c r="L216" s="40"/>
      <c r="M216" s="24">
        <v>0</v>
      </c>
      <c r="N216" s="24">
        <v>0</v>
      </c>
      <c r="O216" s="67">
        <v>0</v>
      </c>
      <c r="P216" s="67"/>
      <c r="Q216" s="24">
        <v>0</v>
      </c>
      <c r="R216" s="67">
        <v>0.13</v>
      </c>
      <c r="S216" s="67"/>
      <c r="T216" s="67">
        <v>0.13</v>
      </c>
      <c r="U216" s="67"/>
      <c r="V216" s="24">
        <v>0</v>
      </c>
      <c r="W216" s="24">
        <v>0</v>
      </c>
      <c r="X216" s="72"/>
      <c r="Y216" s="72"/>
      <c r="Z216" s="72"/>
      <c r="AA216" s="23"/>
      <c r="AB216" s="24"/>
    </row>
    <row r="217" spans="1:28" ht="26.25" customHeight="1" x14ac:dyDescent="0.2">
      <c r="A217" s="73" t="s">
        <v>26</v>
      </c>
      <c r="B217" s="73"/>
      <c r="C217" s="22" t="s">
        <v>51</v>
      </c>
      <c r="D217" s="72" t="s">
        <v>29</v>
      </c>
      <c r="E217" s="72"/>
      <c r="F217" s="72" t="s">
        <v>112</v>
      </c>
      <c r="G217" s="72"/>
      <c r="H217" s="23" t="s">
        <v>100</v>
      </c>
      <c r="I217" s="23" t="s">
        <v>113</v>
      </c>
      <c r="J217" s="23" t="s">
        <v>113</v>
      </c>
      <c r="K217" s="23" t="s">
        <v>97</v>
      </c>
      <c r="L217" s="40"/>
      <c r="M217" s="24">
        <v>0</v>
      </c>
      <c r="N217" s="24">
        <v>0</v>
      </c>
      <c r="O217" s="67">
        <v>0</v>
      </c>
      <c r="P217" s="67"/>
      <c r="Q217" s="24">
        <v>0</v>
      </c>
      <c r="R217" s="67">
        <v>2.04</v>
      </c>
      <c r="S217" s="67"/>
      <c r="T217" s="67">
        <v>2.04</v>
      </c>
      <c r="U217" s="67"/>
      <c r="V217" s="24">
        <v>0</v>
      </c>
      <c r="W217" s="24">
        <v>0</v>
      </c>
      <c r="X217" s="72"/>
      <c r="Y217" s="72"/>
      <c r="Z217" s="72"/>
      <c r="AA217" s="23"/>
      <c r="AB217" s="24"/>
    </row>
    <row r="218" spans="1:28" ht="24" customHeight="1" x14ac:dyDescent="0.2">
      <c r="A218" s="77" t="s">
        <v>26</v>
      </c>
      <c r="B218" s="78"/>
      <c r="C218" s="7" t="s">
        <v>51</v>
      </c>
      <c r="D218" s="74" t="s">
        <v>29</v>
      </c>
      <c r="E218" s="76"/>
      <c r="F218" s="74" t="s">
        <v>112</v>
      </c>
      <c r="G218" s="76"/>
      <c r="H218" s="9" t="s">
        <v>67</v>
      </c>
      <c r="I218" s="9" t="s">
        <v>113</v>
      </c>
      <c r="J218" s="9" t="s">
        <v>113</v>
      </c>
      <c r="K218" s="9" t="s">
        <v>37</v>
      </c>
      <c r="L218" s="42"/>
      <c r="M218" s="10">
        <v>1.39</v>
      </c>
      <c r="N218" s="10">
        <v>0</v>
      </c>
      <c r="O218" s="64">
        <v>1.39</v>
      </c>
      <c r="P218" s="65"/>
      <c r="Q218" s="10">
        <v>0</v>
      </c>
      <c r="R218" s="64">
        <v>0</v>
      </c>
      <c r="S218" s="65"/>
      <c r="T218" s="64">
        <v>0</v>
      </c>
      <c r="U218" s="65"/>
      <c r="V218" s="10">
        <v>0</v>
      </c>
      <c r="W218" s="10">
        <v>0</v>
      </c>
      <c r="X218" s="74"/>
      <c r="Y218" s="75"/>
      <c r="Z218" s="76"/>
      <c r="AA218" s="9"/>
      <c r="AB218" s="10"/>
    </row>
    <row r="219" spans="1:28" ht="27.75" customHeight="1" x14ac:dyDescent="0.2">
      <c r="A219" s="62" t="s">
        <v>26</v>
      </c>
      <c r="B219" s="62"/>
      <c r="C219" s="7" t="s">
        <v>51</v>
      </c>
      <c r="D219" s="63" t="s">
        <v>29</v>
      </c>
      <c r="E219" s="63"/>
      <c r="F219" s="63" t="s">
        <v>112</v>
      </c>
      <c r="G219" s="63"/>
      <c r="H219" s="9" t="s">
        <v>80</v>
      </c>
      <c r="I219" s="9" t="s">
        <v>113</v>
      </c>
      <c r="J219" s="9" t="s">
        <v>113</v>
      </c>
      <c r="K219" s="9" t="s">
        <v>81</v>
      </c>
      <c r="L219" s="39"/>
      <c r="M219" s="10">
        <v>12.11</v>
      </c>
      <c r="N219" s="10">
        <v>5.76</v>
      </c>
      <c r="O219" s="61">
        <v>6.34</v>
      </c>
      <c r="P219" s="61"/>
      <c r="Q219" s="10">
        <v>0</v>
      </c>
      <c r="R219" s="67">
        <v>11.53</v>
      </c>
      <c r="S219" s="67"/>
      <c r="T219" s="67">
        <v>5.74</v>
      </c>
      <c r="U219" s="67"/>
      <c r="V219" s="24">
        <v>5.8</v>
      </c>
      <c r="W219" s="24">
        <v>0</v>
      </c>
      <c r="X219" s="63"/>
      <c r="Y219" s="63"/>
      <c r="Z219" s="63"/>
      <c r="AA219" s="9"/>
      <c r="AB219" s="10"/>
    </row>
    <row r="220" spans="1:28" ht="24.75" customHeight="1" x14ac:dyDescent="0.2">
      <c r="A220" s="73" t="s">
        <v>26</v>
      </c>
      <c r="B220" s="73"/>
      <c r="C220" s="22" t="s">
        <v>51</v>
      </c>
      <c r="D220" s="72" t="s">
        <v>29</v>
      </c>
      <c r="E220" s="72"/>
      <c r="F220" s="72" t="s">
        <v>112</v>
      </c>
      <c r="G220" s="72"/>
      <c r="H220" s="23" t="s">
        <v>80</v>
      </c>
      <c r="I220" s="23" t="s">
        <v>113</v>
      </c>
      <c r="J220" s="23" t="s">
        <v>113</v>
      </c>
      <c r="K220" s="23" t="s">
        <v>97</v>
      </c>
      <c r="L220" s="40"/>
      <c r="M220" s="24">
        <v>0</v>
      </c>
      <c r="N220" s="24">
        <v>0</v>
      </c>
      <c r="O220" s="67">
        <v>0</v>
      </c>
      <c r="P220" s="67"/>
      <c r="Q220" s="24">
        <v>0</v>
      </c>
      <c r="R220" s="67">
        <v>0.04</v>
      </c>
      <c r="S220" s="67"/>
      <c r="T220" s="67">
        <v>0.04</v>
      </c>
      <c r="U220" s="67"/>
      <c r="V220" s="24">
        <v>0</v>
      </c>
      <c r="W220" s="24">
        <v>0</v>
      </c>
      <c r="X220" s="72" t="s">
        <v>36</v>
      </c>
      <c r="Y220" s="72"/>
      <c r="Z220" s="72"/>
      <c r="AA220" s="23" t="s">
        <v>20</v>
      </c>
      <c r="AB220" s="24">
        <v>28.81</v>
      </c>
    </row>
    <row r="221" spans="1:28" x14ac:dyDescent="0.2">
      <c r="A221" s="59"/>
      <c r="B221" s="59"/>
      <c r="C221" s="8"/>
      <c r="D221" s="60" t="s">
        <v>29</v>
      </c>
      <c r="E221" s="60"/>
      <c r="F221" s="60" t="s">
        <v>21</v>
      </c>
      <c r="G221" s="60"/>
      <c r="H221" s="11"/>
      <c r="I221" s="11"/>
      <c r="J221" s="11"/>
      <c r="K221" s="11"/>
      <c r="L221" s="41"/>
      <c r="M221" s="12">
        <v>192.85</v>
      </c>
      <c r="N221" s="12">
        <v>26.5</v>
      </c>
      <c r="O221" s="68">
        <v>166.34</v>
      </c>
      <c r="P221" s="68"/>
      <c r="Q221" s="12">
        <v>0</v>
      </c>
      <c r="R221" s="64">
        <f>SUM(R213:S220)</f>
        <v>191.88999999999996</v>
      </c>
      <c r="S221" s="65"/>
      <c r="T221" s="64">
        <f>SUM(T213:U220)</f>
        <v>28.93</v>
      </c>
      <c r="U221" s="65"/>
      <c r="V221" s="10">
        <f>SUM(V213:V220)</f>
        <v>162.97000000000003</v>
      </c>
      <c r="W221" s="10">
        <f>SUM(W213:W220)</f>
        <v>0</v>
      </c>
      <c r="X221" s="66"/>
      <c r="Y221" s="66"/>
      <c r="Z221" s="66"/>
      <c r="AA221" s="11"/>
      <c r="AB221" s="11"/>
    </row>
    <row r="222" spans="1:28" ht="24" customHeight="1" x14ac:dyDescent="0.2">
      <c r="A222" s="62" t="s">
        <v>26</v>
      </c>
      <c r="B222" s="62"/>
      <c r="C222" s="7" t="s">
        <v>51</v>
      </c>
      <c r="D222" s="63" t="s">
        <v>114</v>
      </c>
      <c r="E222" s="63"/>
      <c r="F222" s="63" t="s">
        <v>115</v>
      </c>
      <c r="G222" s="63"/>
      <c r="H222" s="9" t="s">
        <v>34</v>
      </c>
      <c r="I222" s="9" t="s">
        <v>116</v>
      </c>
      <c r="J222" s="9" t="s">
        <v>116</v>
      </c>
      <c r="K222" s="9" t="s">
        <v>35</v>
      </c>
      <c r="L222" s="39"/>
      <c r="M222" s="10">
        <v>4.97</v>
      </c>
      <c r="N222" s="10">
        <v>1.43</v>
      </c>
      <c r="O222" s="61">
        <v>3.54</v>
      </c>
      <c r="P222" s="61"/>
      <c r="Q222" s="10">
        <v>0</v>
      </c>
      <c r="R222" s="67">
        <v>5.51</v>
      </c>
      <c r="S222" s="67"/>
      <c r="T222" s="67">
        <v>0.34</v>
      </c>
      <c r="U222" s="67"/>
      <c r="V222" s="24">
        <v>5.18</v>
      </c>
      <c r="W222" s="24">
        <v>0</v>
      </c>
      <c r="X222" s="63"/>
      <c r="Y222" s="63"/>
      <c r="Z222" s="63"/>
      <c r="AA222" s="9"/>
      <c r="AB222" s="10"/>
    </row>
    <row r="223" spans="1:28" ht="24.75" customHeight="1" x14ac:dyDescent="0.2">
      <c r="A223" s="62" t="s">
        <v>26</v>
      </c>
      <c r="B223" s="62"/>
      <c r="C223" s="7" t="s">
        <v>51</v>
      </c>
      <c r="D223" s="63" t="s">
        <v>114</v>
      </c>
      <c r="E223" s="63"/>
      <c r="F223" s="63" t="s">
        <v>115</v>
      </c>
      <c r="G223" s="63"/>
      <c r="H223" s="9" t="s">
        <v>34</v>
      </c>
      <c r="I223" s="9" t="s">
        <v>116</v>
      </c>
      <c r="J223" s="9" t="s">
        <v>116</v>
      </c>
      <c r="K223" s="9" t="s">
        <v>37</v>
      </c>
      <c r="L223" s="39"/>
      <c r="M223" s="10">
        <v>35.32</v>
      </c>
      <c r="N223" s="10">
        <v>17.13</v>
      </c>
      <c r="O223" s="61">
        <v>18.190000000000001</v>
      </c>
      <c r="P223" s="61"/>
      <c r="Q223" s="10">
        <v>0</v>
      </c>
      <c r="R223" s="67">
        <v>34.44</v>
      </c>
      <c r="S223" s="67"/>
      <c r="T223" s="67">
        <v>10.58</v>
      </c>
      <c r="U223" s="67"/>
      <c r="V223" s="24">
        <v>23.86</v>
      </c>
      <c r="W223" s="24">
        <v>0</v>
      </c>
      <c r="X223" s="63" t="s">
        <v>36</v>
      </c>
      <c r="Y223" s="63"/>
      <c r="Z223" s="63"/>
      <c r="AA223" s="9" t="s">
        <v>20</v>
      </c>
      <c r="AB223" s="10">
        <v>45.65</v>
      </c>
    </row>
    <row r="224" spans="1:28" ht="24" customHeight="1" x14ac:dyDescent="0.2">
      <c r="A224" s="62" t="s">
        <v>26</v>
      </c>
      <c r="B224" s="62"/>
      <c r="C224" s="7" t="s">
        <v>51</v>
      </c>
      <c r="D224" s="63" t="s">
        <v>114</v>
      </c>
      <c r="E224" s="63"/>
      <c r="F224" s="63" t="s">
        <v>115</v>
      </c>
      <c r="G224" s="63"/>
      <c r="H224" s="9" t="s">
        <v>34</v>
      </c>
      <c r="I224" s="9" t="s">
        <v>116</v>
      </c>
      <c r="J224" s="9" t="s">
        <v>116</v>
      </c>
      <c r="K224" s="9" t="s">
        <v>40</v>
      </c>
      <c r="L224" s="39"/>
      <c r="M224" s="10">
        <v>1.74</v>
      </c>
      <c r="N224" s="10">
        <v>1.74</v>
      </c>
      <c r="O224" s="61">
        <v>0</v>
      </c>
      <c r="P224" s="61"/>
      <c r="Q224" s="10">
        <v>0</v>
      </c>
      <c r="R224" s="67">
        <v>1.74</v>
      </c>
      <c r="S224" s="67"/>
      <c r="T224" s="67">
        <v>1.74</v>
      </c>
      <c r="U224" s="67"/>
      <c r="V224" s="24">
        <v>0</v>
      </c>
      <c r="W224" s="24">
        <v>0</v>
      </c>
      <c r="X224" s="63"/>
      <c r="Y224" s="63"/>
      <c r="Z224" s="63"/>
      <c r="AA224" s="9"/>
      <c r="AB224" s="10"/>
    </row>
    <row r="225" spans="1:28" ht="26.25" customHeight="1" x14ac:dyDescent="0.2">
      <c r="A225" s="73" t="s">
        <v>26</v>
      </c>
      <c r="B225" s="73"/>
      <c r="C225" s="22" t="s">
        <v>51</v>
      </c>
      <c r="D225" s="72" t="s">
        <v>114</v>
      </c>
      <c r="E225" s="72"/>
      <c r="F225" s="72" t="s">
        <v>115</v>
      </c>
      <c r="G225" s="72"/>
      <c r="H225" s="23" t="s">
        <v>34</v>
      </c>
      <c r="I225" s="23" t="s">
        <v>116</v>
      </c>
      <c r="J225" s="23" t="s">
        <v>116</v>
      </c>
      <c r="K225" s="23" t="s">
        <v>48</v>
      </c>
      <c r="L225" s="40"/>
      <c r="M225" s="24">
        <v>0</v>
      </c>
      <c r="N225" s="24">
        <v>0</v>
      </c>
      <c r="O225" s="67">
        <v>0</v>
      </c>
      <c r="P225" s="67"/>
      <c r="Q225" s="24">
        <v>0</v>
      </c>
      <c r="R225" s="67">
        <v>0.87</v>
      </c>
      <c r="S225" s="67"/>
      <c r="T225" s="67">
        <v>0.87</v>
      </c>
      <c r="U225" s="67"/>
      <c r="V225" s="24">
        <v>0</v>
      </c>
      <c r="W225" s="24">
        <v>0</v>
      </c>
      <c r="X225" s="72"/>
      <c r="Y225" s="72"/>
      <c r="Z225" s="72"/>
      <c r="AA225" s="23"/>
      <c r="AB225" s="24"/>
    </row>
    <row r="226" spans="1:28" ht="25.5" customHeight="1" x14ac:dyDescent="0.2">
      <c r="A226" s="73" t="s">
        <v>26</v>
      </c>
      <c r="B226" s="73"/>
      <c r="C226" s="22" t="s">
        <v>51</v>
      </c>
      <c r="D226" s="72" t="s">
        <v>114</v>
      </c>
      <c r="E226" s="72"/>
      <c r="F226" s="72" t="s">
        <v>115</v>
      </c>
      <c r="G226" s="72"/>
      <c r="H226" s="23" t="s">
        <v>34</v>
      </c>
      <c r="I226" s="23" t="s">
        <v>116</v>
      </c>
      <c r="J226" s="23" t="s">
        <v>116</v>
      </c>
      <c r="K226" s="23" t="s">
        <v>97</v>
      </c>
      <c r="L226" s="40"/>
      <c r="M226" s="24">
        <v>0</v>
      </c>
      <c r="N226" s="24">
        <v>0</v>
      </c>
      <c r="O226" s="67">
        <v>0</v>
      </c>
      <c r="P226" s="67"/>
      <c r="Q226" s="24">
        <v>0</v>
      </c>
      <c r="R226" s="67">
        <v>0.06</v>
      </c>
      <c r="S226" s="67"/>
      <c r="T226" s="67">
        <v>0.06</v>
      </c>
      <c r="U226" s="67"/>
      <c r="V226" s="24">
        <v>0</v>
      </c>
      <c r="W226" s="24">
        <v>0</v>
      </c>
      <c r="X226" s="72"/>
      <c r="Y226" s="72"/>
      <c r="Z226" s="72"/>
      <c r="AA226" s="23"/>
      <c r="AB226" s="24"/>
    </row>
    <row r="227" spans="1:28" ht="24.75" customHeight="1" x14ac:dyDescent="0.2">
      <c r="A227" s="77" t="s">
        <v>26</v>
      </c>
      <c r="B227" s="78"/>
      <c r="C227" s="7" t="s">
        <v>51</v>
      </c>
      <c r="D227" s="74" t="s">
        <v>114</v>
      </c>
      <c r="E227" s="76"/>
      <c r="F227" s="74" t="s">
        <v>115</v>
      </c>
      <c r="G227" s="76"/>
      <c r="H227" s="9" t="s">
        <v>100</v>
      </c>
      <c r="I227" s="9" t="s">
        <v>116</v>
      </c>
      <c r="J227" s="9" t="s">
        <v>116</v>
      </c>
      <c r="K227" s="9" t="s">
        <v>35</v>
      </c>
      <c r="L227" s="42"/>
      <c r="M227" s="10">
        <v>182.13</v>
      </c>
      <c r="N227" s="10">
        <v>44.5</v>
      </c>
      <c r="O227" s="64">
        <v>137.63</v>
      </c>
      <c r="P227" s="65"/>
      <c r="Q227" s="10">
        <v>0</v>
      </c>
      <c r="R227" s="67">
        <v>184.02</v>
      </c>
      <c r="S227" s="67"/>
      <c r="T227" s="67">
        <v>1.95</v>
      </c>
      <c r="U227" s="67"/>
      <c r="V227" s="24">
        <v>182.07</v>
      </c>
      <c r="W227" s="24">
        <v>0</v>
      </c>
      <c r="X227" s="74"/>
      <c r="Y227" s="75"/>
      <c r="Z227" s="76"/>
      <c r="AA227" s="9"/>
      <c r="AB227" s="10"/>
    </row>
    <row r="228" spans="1:28" ht="24.75" customHeight="1" x14ac:dyDescent="0.2">
      <c r="A228" s="62" t="s">
        <v>26</v>
      </c>
      <c r="B228" s="62"/>
      <c r="C228" s="7" t="s">
        <v>51</v>
      </c>
      <c r="D228" s="63" t="s">
        <v>114</v>
      </c>
      <c r="E228" s="63"/>
      <c r="F228" s="63" t="s">
        <v>115</v>
      </c>
      <c r="G228" s="63"/>
      <c r="H228" s="9" t="s">
        <v>100</v>
      </c>
      <c r="I228" s="9" t="s">
        <v>116</v>
      </c>
      <c r="J228" s="9" t="s">
        <v>116</v>
      </c>
      <c r="K228" s="9" t="s">
        <v>37</v>
      </c>
      <c r="L228" s="39"/>
      <c r="M228" s="10">
        <v>114.85</v>
      </c>
      <c r="N228" s="10">
        <v>53.5</v>
      </c>
      <c r="O228" s="61">
        <v>58.74</v>
      </c>
      <c r="P228" s="61"/>
      <c r="Q228" s="10">
        <v>2.61</v>
      </c>
      <c r="R228" s="67">
        <v>110.06</v>
      </c>
      <c r="S228" s="67"/>
      <c r="T228" s="67">
        <v>33.659999999999997</v>
      </c>
      <c r="U228" s="67"/>
      <c r="V228" s="24">
        <v>76.400000000000006</v>
      </c>
      <c r="W228" s="24">
        <v>0</v>
      </c>
      <c r="X228" s="63" t="s">
        <v>39</v>
      </c>
      <c r="Y228" s="63"/>
      <c r="Z228" s="63"/>
      <c r="AA228" s="9" t="s">
        <v>20</v>
      </c>
      <c r="AB228" s="10">
        <v>87</v>
      </c>
    </row>
    <row r="229" spans="1:28" ht="26.25" customHeight="1" x14ac:dyDescent="0.2">
      <c r="A229" s="73" t="s">
        <v>26</v>
      </c>
      <c r="B229" s="73"/>
      <c r="C229" s="22" t="s">
        <v>51</v>
      </c>
      <c r="D229" s="72" t="s">
        <v>114</v>
      </c>
      <c r="E229" s="72"/>
      <c r="F229" s="72" t="s">
        <v>115</v>
      </c>
      <c r="G229" s="72"/>
      <c r="H229" s="23" t="s">
        <v>100</v>
      </c>
      <c r="I229" s="23" t="s">
        <v>116</v>
      </c>
      <c r="J229" s="23" t="s">
        <v>116</v>
      </c>
      <c r="K229" s="23" t="s">
        <v>97</v>
      </c>
      <c r="L229" s="40"/>
      <c r="M229" s="24">
        <v>0</v>
      </c>
      <c r="N229" s="24">
        <v>0</v>
      </c>
      <c r="O229" s="67">
        <v>0</v>
      </c>
      <c r="P229" s="67"/>
      <c r="Q229" s="24">
        <v>0</v>
      </c>
      <c r="R229" s="67">
        <v>0.15</v>
      </c>
      <c r="S229" s="67"/>
      <c r="T229" s="67">
        <v>0.15</v>
      </c>
      <c r="U229" s="67"/>
      <c r="V229" s="24">
        <v>0</v>
      </c>
      <c r="W229" s="24">
        <v>0</v>
      </c>
      <c r="X229" s="72"/>
      <c r="Y229" s="72"/>
      <c r="Z229" s="72"/>
      <c r="AA229" s="23"/>
      <c r="AB229" s="24"/>
    </row>
    <row r="230" spans="1:28" x14ac:dyDescent="0.2">
      <c r="A230" s="59"/>
      <c r="B230" s="59"/>
      <c r="C230" s="8"/>
      <c r="D230" s="60" t="s">
        <v>114</v>
      </c>
      <c r="E230" s="60"/>
      <c r="F230" s="60" t="s">
        <v>21</v>
      </c>
      <c r="G230" s="60"/>
      <c r="H230" s="11"/>
      <c r="I230" s="11"/>
      <c r="J230" s="11"/>
      <c r="K230" s="11"/>
      <c r="L230" s="41"/>
      <c r="M230" s="12">
        <v>339.01</v>
      </c>
      <c r="N230" s="12">
        <v>118.3</v>
      </c>
      <c r="O230" s="68">
        <v>218.1</v>
      </c>
      <c r="P230" s="68"/>
      <c r="Q230" s="12">
        <v>2.61</v>
      </c>
      <c r="R230" s="64">
        <f>SUM(R222:S229)</f>
        <v>336.85</v>
      </c>
      <c r="S230" s="65"/>
      <c r="T230" s="64">
        <f>SUM(T222:U229)</f>
        <v>49.349999999999994</v>
      </c>
      <c r="U230" s="65"/>
      <c r="V230" s="10">
        <f>SUM(V222:V229)</f>
        <v>287.51</v>
      </c>
      <c r="W230" s="10">
        <f>SUM(W222:W229)</f>
        <v>0</v>
      </c>
      <c r="X230" s="66"/>
      <c r="Y230" s="66"/>
      <c r="Z230" s="66"/>
      <c r="AA230" s="11"/>
      <c r="AB230" s="11"/>
    </row>
    <row r="231" spans="1:28" ht="25.5" customHeight="1" x14ac:dyDescent="0.2">
      <c r="A231" s="62" t="s">
        <v>26</v>
      </c>
      <c r="B231" s="62"/>
      <c r="C231" s="7" t="s">
        <v>51</v>
      </c>
      <c r="D231" s="63" t="s">
        <v>117</v>
      </c>
      <c r="E231" s="63"/>
      <c r="F231" s="63" t="s">
        <v>118</v>
      </c>
      <c r="G231" s="63"/>
      <c r="H231" s="9" t="s">
        <v>100</v>
      </c>
      <c r="I231" s="9" t="s">
        <v>119</v>
      </c>
      <c r="J231" s="9" t="s">
        <v>119</v>
      </c>
      <c r="K231" s="9" t="s">
        <v>45</v>
      </c>
      <c r="L231" s="39"/>
      <c r="M231" s="10">
        <v>0</v>
      </c>
      <c r="N231" s="10">
        <v>0</v>
      </c>
      <c r="O231" s="61">
        <v>0</v>
      </c>
      <c r="P231" s="61"/>
      <c r="Q231" s="10">
        <v>0</v>
      </c>
      <c r="R231" s="64">
        <v>0</v>
      </c>
      <c r="S231" s="65"/>
      <c r="T231" s="61">
        <v>0</v>
      </c>
      <c r="U231" s="61"/>
      <c r="V231" s="10">
        <v>0</v>
      </c>
      <c r="W231" s="10">
        <v>0</v>
      </c>
      <c r="X231" s="63"/>
      <c r="Y231" s="63"/>
      <c r="Z231" s="63"/>
      <c r="AA231" s="9"/>
      <c r="AB231" s="10"/>
    </row>
    <row r="232" spans="1:28" ht="27" customHeight="1" x14ac:dyDescent="0.2">
      <c r="A232" s="62" t="s">
        <v>26</v>
      </c>
      <c r="B232" s="62"/>
      <c r="C232" s="7" t="s">
        <v>51</v>
      </c>
      <c r="D232" s="63" t="s">
        <v>117</v>
      </c>
      <c r="E232" s="63"/>
      <c r="F232" s="63" t="s">
        <v>118</v>
      </c>
      <c r="G232" s="63"/>
      <c r="H232" s="9" t="s">
        <v>100</v>
      </c>
      <c r="I232" s="9" t="s">
        <v>119</v>
      </c>
      <c r="J232" s="9" t="s">
        <v>119</v>
      </c>
      <c r="K232" s="9" t="s">
        <v>35</v>
      </c>
      <c r="L232" s="39"/>
      <c r="M232" s="10">
        <v>161.06</v>
      </c>
      <c r="N232" s="10">
        <v>40.840000000000003</v>
      </c>
      <c r="O232" s="61">
        <v>120.22</v>
      </c>
      <c r="P232" s="61"/>
      <c r="Q232" s="10">
        <v>0</v>
      </c>
      <c r="R232" s="67">
        <v>152.65</v>
      </c>
      <c r="S232" s="67"/>
      <c r="T232" s="67">
        <v>2.2000000000000002</v>
      </c>
      <c r="U232" s="67"/>
      <c r="V232" s="24">
        <v>150.46</v>
      </c>
      <c r="W232" s="24">
        <v>0</v>
      </c>
      <c r="X232" s="63"/>
      <c r="Y232" s="63"/>
      <c r="Z232" s="63"/>
      <c r="AA232" s="9"/>
      <c r="AB232" s="10"/>
    </row>
    <row r="233" spans="1:28" ht="30" customHeight="1" x14ac:dyDescent="0.2">
      <c r="A233" s="62" t="s">
        <v>26</v>
      </c>
      <c r="B233" s="62"/>
      <c r="C233" s="7" t="s">
        <v>51</v>
      </c>
      <c r="D233" s="63" t="s">
        <v>117</v>
      </c>
      <c r="E233" s="63"/>
      <c r="F233" s="63" t="s">
        <v>118</v>
      </c>
      <c r="G233" s="63"/>
      <c r="H233" s="9" t="s">
        <v>100</v>
      </c>
      <c r="I233" s="9" t="s">
        <v>119</v>
      </c>
      <c r="J233" s="9" t="s">
        <v>119</v>
      </c>
      <c r="K233" s="9" t="s">
        <v>37</v>
      </c>
      <c r="L233" s="39"/>
      <c r="M233" s="10">
        <v>80.91</v>
      </c>
      <c r="N233" s="10">
        <v>44.21</v>
      </c>
      <c r="O233" s="61">
        <v>36.700000000000003</v>
      </c>
      <c r="P233" s="61"/>
      <c r="Q233" s="10">
        <v>0</v>
      </c>
      <c r="R233" s="67">
        <v>76.430000000000007</v>
      </c>
      <c r="S233" s="67"/>
      <c r="T233" s="67">
        <v>29.31</v>
      </c>
      <c r="U233" s="67"/>
      <c r="V233" s="24">
        <v>47.13</v>
      </c>
      <c r="W233" s="24">
        <v>0</v>
      </c>
      <c r="X233" s="63" t="s">
        <v>39</v>
      </c>
      <c r="Y233" s="63"/>
      <c r="Z233" s="63"/>
      <c r="AA233" s="9" t="s">
        <v>20</v>
      </c>
      <c r="AB233" s="10">
        <v>87</v>
      </c>
    </row>
    <row r="234" spans="1:28" ht="29.25" customHeight="1" x14ac:dyDescent="0.2">
      <c r="A234" s="62" t="s">
        <v>26</v>
      </c>
      <c r="B234" s="62"/>
      <c r="C234" s="7" t="s">
        <v>51</v>
      </c>
      <c r="D234" s="63" t="s">
        <v>117</v>
      </c>
      <c r="E234" s="63"/>
      <c r="F234" s="63" t="s">
        <v>118</v>
      </c>
      <c r="G234" s="63"/>
      <c r="H234" s="9" t="s">
        <v>100</v>
      </c>
      <c r="I234" s="9" t="s">
        <v>119</v>
      </c>
      <c r="J234" s="9" t="s">
        <v>119</v>
      </c>
      <c r="K234" s="9" t="s">
        <v>120</v>
      </c>
      <c r="L234" s="39"/>
      <c r="M234" s="10">
        <v>0.37</v>
      </c>
      <c r="N234" s="10">
        <v>0.37</v>
      </c>
      <c r="O234" s="61">
        <v>0</v>
      </c>
      <c r="P234" s="61"/>
      <c r="Q234" s="10">
        <v>0</v>
      </c>
      <c r="R234" s="67">
        <v>0.37</v>
      </c>
      <c r="S234" s="67"/>
      <c r="T234" s="67">
        <v>0.37</v>
      </c>
      <c r="U234" s="67"/>
      <c r="V234" s="24">
        <v>0</v>
      </c>
      <c r="W234" s="24">
        <v>0</v>
      </c>
      <c r="X234" s="63" t="s">
        <v>36</v>
      </c>
      <c r="Y234" s="63"/>
      <c r="Z234" s="63"/>
      <c r="AA234" s="9" t="s">
        <v>20</v>
      </c>
      <c r="AB234" s="10">
        <v>30.9</v>
      </c>
    </row>
    <row r="235" spans="1:28" ht="29.25" customHeight="1" x14ac:dyDescent="0.2">
      <c r="A235" s="73" t="s">
        <v>26</v>
      </c>
      <c r="B235" s="73"/>
      <c r="C235" s="22" t="s">
        <v>51</v>
      </c>
      <c r="D235" s="72" t="s">
        <v>117</v>
      </c>
      <c r="E235" s="72"/>
      <c r="F235" s="72" t="s">
        <v>118</v>
      </c>
      <c r="G235" s="72"/>
      <c r="H235" s="23" t="s">
        <v>100</v>
      </c>
      <c r="I235" s="23" t="s">
        <v>119</v>
      </c>
      <c r="J235" s="23" t="s">
        <v>119</v>
      </c>
      <c r="K235" s="23" t="s">
        <v>97</v>
      </c>
      <c r="L235" s="40"/>
      <c r="M235" s="24">
        <v>0</v>
      </c>
      <c r="N235" s="24">
        <v>0</v>
      </c>
      <c r="O235" s="67">
        <v>0</v>
      </c>
      <c r="P235" s="67"/>
      <c r="Q235" s="24">
        <v>0</v>
      </c>
      <c r="R235" s="67">
        <v>2.65</v>
      </c>
      <c r="S235" s="67"/>
      <c r="T235" s="67">
        <v>2.65</v>
      </c>
      <c r="U235" s="67"/>
      <c r="V235" s="24">
        <v>0</v>
      </c>
      <c r="W235" s="24">
        <v>0</v>
      </c>
      <c r="X235" s="72"/>
      <c r="Y235" s="72"/>
      <c r="Z235" s="72"/>
      <c r="AA235" s="23"/>
      <c r="AB235" s="24"/>
    </row>
    <row r="236" spans="1:28" ht="25.5" customHeight="1" x14ac:dyDescent="0.2">
      <c r="A236" s="62" t="s">
        <v>26</v>
      </c>
      <c r="B236" s="62"/>
      <c r="C236" s="7" t="s">
        <v>51</v>
      </c>
      <c r="D236" s="63" t="s">
        <v>117</v>
      </c>
      <c r="E236" s="63"/>
      <c r="F236" s="63" t="s">
        <v>118</v>
      </c>
      <c r="G236" s="63"/>
      <c r="H236" s="9" t="s">
        <v>100</v>
      </c>
      <c r="I236" s="9" t="s">
        <v>119</v>
      </c>
      <c r="J236" s="9" t="s">
        <v>119</v>
      </c>
      <c r="K236" s="9" t="s">
        <v>50</v>
      </c>
      <c r="L236" s="39"/>
      <c r="M236" s="10">
        <v>0</v>
      </c>
      <c r="N236" s="10">
        <v>0</v>
      </c>
      <c r="O236" s="61">
        <v>0</v>
      </c>
      <c r="P236" s="61"/>
      <c r="Q236" s="10">
        <v>0</v>
      </c>
      <c r="R236" s="64">
        <v>0</v>
      </c>
      <c r="S236" s="65"/>
      <c r="T236" s="61">
        <v>0</v>
      </c>
      <c r="U236" s="61"/>
      <c r="V236" s="10">
        <v>0</v>
      </c>
      <c r="W236" s="10">
        <v>0</v>
      </c>
      <c r="X236" s="63"/>
      <c r="Y236" s="63"/>
      <c r="Z236" s="63"/>
      <c r="AA236" s="9"/>
      <c r="AB236" s="10"/>
    </row>
    <row r="237" spans="1:28" ht="27" customHeight="1" x14ac:dyDescent="0.2">
      <c r="A237" s="62" t="s">
        <v>26</v>
      </c>
      <c r="B237" s="62"/>
      <c r="C237" s="7" t="s">
        <v>51</v>
      </c>
      <c r="D237" s="63" t="s">
        <v>117</v>
      </c>
      <c r="E237" s="63"/>
      <c r="F237" s="63" t="s">
        <v>118</v>
      </c>
      <c r="G237" s="63"/>
      <c r="H237" s="9" t="s">
        <v>67</v>
      </c>
      <c r="I237" s="9" t="s">
        <v>119</v>
      </c>
      <c r="J237" s="9" t="s">
        <v>119</v>
      </c>
      <c r="K237" s="9" t="s">
        <v>37</v>
      </c>
      <c r="L237" s="39"/>
      <c r="M237" s="10">
        <v>1.54</v>
      </c>
      <c r="N237" s="10">
        <v>0.46</v>
      </c>
      <c r="O237" s="61">
        <v>1.07</v>
      </c>
      <c r="P237" s="61"/>
      <c r="Q237" s="10">
        <v>0</v>
      </c>
      <c r="R237" s="64">
        <v>0</v>
      </c>
      <c r="S237" s="65"/>
      <c r="T237" s="61">
        <v>0</v>
      </c>
      <c r="U237" s="61"/>
      <c r="V237" s="10">
        <v>0</v>
      </c>
      <c r="W237" s="10">
        <v>0</v>
      </c>
      <c r="X237" s="63"/>
      <c r="Y237" s="63"/>
      <c r="Z237" s="63"/>
      <c r="AA237" s="9"/>
      <c r="AB237" s="10"/>
    </row>
    <row r="238" spans="1:28" ht="27.75" customHeight="1" x14ac:dyDescent="0.2">
      <c r="A238" s="62" t="s">
        <v>26</v>
      </c>
      <c r="B238" s="62"/>
      <c r="C238" s="7" t="s">
        <v>51</v>
      </c>
      <c r="D238" s="63" t="s">
        <v>117</v>
      </c>
      <c r="E238" s="63"/>
      <c r="F238" s="63" t="s">
        <v>118</v>
      </c>
      <c r="G238" s="63"/>
      <c r="H238" s="9" t="s">
        <v>80</v>
      </c>
      <c r="I238" s="9" t="s">
        <v>119</v>
      </c>
      <c r="J238" s="9" t="s">
        <v>119</v>
      </c>
      <c r="K238" s="9" t="s">
        <v>81</v>
      </c>
      <c r="L238" s="39"/>
      <c r="M238" s="10">
        <v>12.22</v>
      </c>
      <c r="N238" s="10">
        <v>7.76</v>
      </c>
      <c r="O238" s="61">
        <v>4.46</v>
      </c>
      <c r="P238" s="61"/>
      <c r="Q238" s="10">
        <v>0</v>
      </c>
      <c r="R238" s="67">
        <v>11.36</v>
      </c>
      <c r="S238" s="67"/>
      <c r="T238" s="67">
        <v>5.56</v>
      </c>
      <c r="U238" s="67"/>
      <c r="V238" s="24">
        <v>5.8</v>
      </c>
      <c r="W238" s="24">
        <v>0</v>
      </c>
      <c r="X238" s="63"/>
      <c r="Y238" s="63"/>
      <c r="Z238" s="63"/>
      <c r="AA238" s="9"/>
      <c r="AB238" s="10"/>
    </row>
    <row r="239" spans="1:28" ht="29.25" customHeight="1" x14ac:dyDescent="0.2">
      <c r="A239" s="73" t="s">
        <v>26</v>
      </c>
      <c r="B239" s="73"/>
      <c r="C239" s="22" t="s">
        <v>51</v>
      </c>
      <c r="D239" s="72" t="s">
        <v>117</v>
      </c>
      <c r="E239" s="72"/>
      <c r="F239" s="72" t="s">
        <v>118</v>
      </c>
      <c r="G239" s="72"/>
      <c r="H239" s="23" t="s">
        <v>80</v>
      </c>
      <c r="I239" s="23" t="s">
        <v>119</v>
      </c>
      <c r="J239" s="23" t="s">
        <v>119</v>
      </c>
      <c r="K239" s="23" t="s">
        <v>97</v>
      </c>
      <c r="L239" s="40"/>
      <c r="M239" s="24">
        <v>0</v>
      </c>
      <c r="N239" s="24">
        <v>0</v>
      </c>
      <c r="O239" s="67">
        <v>0</v>
      </c>
      <c r="P239" s="67"/>
      <c r="Q239" s="24">
        <v>0</v>
      </c>
      <c r="R239" s="67">
        <v>0.46</v>
      </c>
      <c r="S239" s="67"/>
      <c r="T239" s="67">
        <v>0.46</v>
      </c>
      <c r="U239" s="67"/>
      <c r="V239" s="24">
        <v>0</v>
      </c>
      <c r="W239" s="24">
        <v>0</v>
      </c>
      <c r="X239" s="72"/>
      <c r="Y239" s="72"/>
      <c r="Z239" s="72"/>
      <c r="AA239" s="23"/>
      <c r="AB239" s="24"/>
    </row>
    <row r="240" spans="1:28" x14ac:dyDescent="0.2">
      <c r="A240" s="59"/>
      <c r="B240" s="59"/>
      <c r="C240" s="8"/>
      <c r="D240" s="60" t="s">
        <v>117</v>
      </c>
      <c r="E240" s="60"/>
      <c r="F240" s="60" t="s">
        <v>21</v>
      </c>
      <c r="G240" s="60"/>
      <c r="H240" s="11"/>
      <c r="I240" s="11"/>
      <c r="J240" s="11"/>
      <c r="K240" s="11"/>
      <c r="L240" s="41"/>
      <c r="M240" s="12">
        <v>256.10000000000002</v>
      </c>
      <c r="N240" s="12">
        <v>93.64</v>
      </c>
      <c r="O240" s="68">
        <v>162.44999999999999</v>
      </c>
      <c r="P240" s="68"/>
      <c r="Q240" s="12">
        <v>0</v>
      </c>
      <c r="R240" s="64">
        <f>SUM(R231:S239)</f>
        <v>243.92000000000004</v>
      </c>
      <c r="S240" s="65"/>
      <c r="T240" s="64">
        <f>SUM(T231:U239)</f>
        <v>40.550000000000004</v>
      </c>
      <c r="U240" s="65"/>
      <c r="V240" s="10">
        <f>SUM(V231:V239)</f>
        <v>203.39000000000001</v>
      </c>
      <c r="W240" s="10">
        <f>SUM(W231:W239)</f>
        <v>0</v>
      </c>
      <c r="X240" s="66"/>
      <c r="Y240" s="66"/>
      <c r="Z240" s="66"/>
      <c r="AA240" s="11"/>
      <c r="AB240" s="11"/>
    </row>
    <row r="241" spans="1:28" ht="25.5" customHeight="1" x14ac:dyDescent="0.2">
      <c r="A241" s="62" t="s">
        <v>26</v>
      </c>
      <c r="B241" s="62"/>
      <c r="C241" s="7" t="s">
        <v>51</v>
      </c>
      <c r="D241" s="63" t="s">
        <v>121</v>
      </c>
      <c r="E241" s="63"/>
      <c r="F241" s="63" t="s">
        <v>122</v>
      </c>
      <c r="G241" s="63"/>
      <c r="H241" s="9" t="s">
        <v>100</v>
      </c>
      <c r="I241" s="9" t="s">
        <v>123</v>
      </c>
      <c r="J241" s="9" t="s">
        <v>123</v>
      </c>
      <c r="K241" s="9" t="s">
        <v>35</v>
      </c>
      <c r="L241" s="39"/>
      <c r="M241" s="10">
        <v>228.2</v>
      </c>
      <c r="N241" s="10">
        <v>56.4</v>
      </c>
      <c r="O241" s="61">
        <v>171.8</v>
      </c>
      <c r="P241" s="61"/>
      <c r="Q241" s="10">
        <v>0</v>
      </c>
      <c r="R241" s="67">
        <v>230.79</v>
      </c>
      <c r="S241" s="67"/>
      <c r="T241" s="67">
        <v>5.29</v>
      </c>
      <c r="U241" s="67"/>
      <c r="V241" s="24">
        <v>225.51</v>
      </c>
      <c r="W241" s="24">
        <v>0</v>
      </c>
      <c r="X241" s="63" t="s">
        <v>36</v>
      </c>
      <c r="Y241" s="63"/>
      <c r="Z241" s="63"/>
      <c r="AA241" s="9" t="s">
        <v>20</v>
      </c>
      <c r="AB241" s="10">
        <v>41</v>
      </c>
    </row>
    <row r="242" spans="1:28" ht="27.75" customHeight="1" x14ac:dyDescent="0.2">
      <c r="A242" s="62" t="s">
        <v>26</v>
      </c>
      <c r="B242" s="62"/>
      <c r="C242" s="7" t="s">
        <v>51</v>
      </c>
      <c r="D242" s="63" t="s">
        <v>121</v>
      </c>
      <c r="E242" s="63"/>
      <c r="F242" s="63" t="s">
        <v>122</v>
      </c>
      <c r="G242" s="63"/>
      <c r="H242" s="9" t="s">
        <v>100</v>
      </c>
      <c r="I242" s="9" t="s">
        <v>123</v>
      </c>
      <c r="J242" s="9" t="s">
        <v>123</v>
      </c>
      <c r="K242" s="9" t="s">
        <v>37</v>
      </c>
      <c r="L242" s="39"/>
      <c r="M242" s="10">
        <v>123.51</v>
      </c>
      <c r="N242" s="10">
        <v>46.72</v>
      </c>
      <c r="O242" s="61">
        <v>76.790000000000006</v>
      </c>
      <c r="P242" s="61"/>
      <c r="Q242" s="10">
        <v>0</v>
      </c>
      <c r="R242" s="67">
        <v>105.61</v>
      </c>
      <c r="S242" s="67"/>
      <c r="T242" s="67">
        <v>19.87</v>
      </c>
      <c r="U242" s="67"/>
      <c r="V242" s="24">
        <v>85.75</v>
      </c>
      <c r="W242" s="24">
        <v>0</v>
      </c>
      <c r="X242" s="63"/>
      <c r="Y242" s="63"/>
      <c r="Z242" s="63"/>
      <c r="AA242" s="9"/>
      <c r="AB242" s="10"/>
    </row>
    <row r="243" spans="1:28" ht="26.25" customHeight="1" x14ac:dyDescent="0.2">
      <c r="A243" s="62" t="s">
        <v>26</v>
      </c>
      <c r="B243" s="62"/>
      <c r="C243" s="7" t="s">
        <v>51</v>
      </c>
      <c r="D243" s="63" t="s">
        <v>121</v>
      </c>
      <c r="E243" s="63"/>
      <c r="F243" s="63" t="s">
        <v>122</v>
      </c>
      <c r="G243" s="63"/>
      <c r="H243" s="9" t="s">
        <v>100</v>
      </c>
      <c r="I243" s="9" t="s">
        <v>123</v>
      </c>
      <c r="J243" s="9" t="s">
        <v>123</v>
      </c>
      <c r="K243" s="9" t="s">
        <v>38</v>
      </c>
      <c r="L243" s="39"/>
      <c r="M243" s="10">
        <v>5.8</v>
      </c>
      <c r="N243" s="10">
        <v>5.8</v>
      </c>
      <c r="O243" s="61">
        <v>0</v>
      </c>
      <c r="P243" s="61"/>
      <c r="Q243" s="10">
        <v>0</v>
      </c>
      <c r="R243" s="67">
        <v>5.79</v>
      </c>
      <c r="S243" s="67"/>
      <c r="T243" s="67">
        <v>5.79</v>
      </c>
      <c r="U243" s="67"/>
      <c r="V243" s="24">
        <v>0</v>
      </c>
      <c r="W243" s="24">
        <v>0</v>
      </c>
      <c r="X243" s="63" t="s">
        <v>39</v>
      </c>
      <c r="Y243" s="63"/>
      <c r="Z243" s="63"/>
      <c r="AA243" s="9" t="s">
        <v>20</v>
      </c>
      <c r="AB243" s="10">
        <v>126</v>
      </c>
    </row>
    <row r="244" spans="1:28" ht="27" customHeight="1" x14ac:dyDescent="0.2">
      <c r="A244" s="73" t="s">
        <v>26</v>
      </c>
      <c r="B244" s="73"/>
      <c r="C244" s="22" t="s">
        <v>51</v>
      </c>
      <c r="D244" s="72" t="s">
        <v>121</v>
      </c>
      <c r="E244" s="72"/>
      <c r="F244" s="72" t="s">
        <v>122</v>
      </c>
      <c r="G244" s="72"/>
      <c r="H244" s="23" t="s">
        <v>100</v>
      </c>
      <c r="I244" s="23" t="s">
        <v>123</v>
      </c>
      <c r="J244" s="23" t="s">
        <v>123</v>
      </c>
      <c r="K244" s="23" t="s">
        <v>47</v>
      </c>
      <c r="L244" s="40"/>
      <c r="M244" s="24">
        <v>0</v>
      </c>
      <c r="N244" s="24">
        <v>0</v>
      </c>
      <c r="O244" s="67">
        <v>0</v>
      </c>
      <c r="P244" s="67"/>
      <c r="Q244" s="24">
        <v>0</v>
      </c>
      <c r="R244" s="67">
        <v>0.63</v>
      </c>
      <c r="S244" s="67"/>
      <c r="T244" s="67">
        <v>0.63</v>
      </c>
      <c r="U244" s="67"/>
      <c r="V244" s="24">
        <v>0</v>
      </c>
      <c r="W244" s="24">
        <v>0</v>
      </c>
      <c r="X244" s="72"/>
      <c r="Y244" s="72"/>
      <c r="Z244" s="72"/>
      <c r="AA244" s="23"/>
      <c r="AB244" s="24"/>
    </row>
    <row r="245" spans="1:28" ht="27.75" customHeight="1" x14ac:dyDescent="0.2">
      <c r="A245" s="73" t="s">
        <v>26</v>
      </c>
      <c r="B245" s="73"/>
      <c r="C245" s="22" t="s">
        <v>51</v>
      </c>
      <c r="D245" s="72" t="s">
        <v>121</v>
      </c>
      <c r="E245" s="72"/>
      <c r="F245" s="72" t="s">
        <v>122</v>
      </c>
      <c r="G245" s="72"/>
      <c r="H245" s="23" t="s">
        <v>100</v>
      </c>
      <c r="I245" s="23" t="s">
        <v>123</v>
      </c>
      <c r="J245" s="23" t="s">
        <v>123</v>
      </c>
      <c r="K245" s="23" t="s">
        <v>97</v>
      </c>
      <c r="L245" s="40"/>
      <c r="M245" s="24">
        <v>0</v>
      </c>
      <c r="N245" s="24">
        <v>0</v>
      </c>
      <c r="O245" s="67">
        <v>0</v>
      </c>
      <c r="P245" s="67"/>
      <c r="Q245" s="24">
        <v>0</v>
      </c>
      <c r="R245" s="67">
        <v>100.08</v>
      </c>
      <c r="S245" s="67"/>
      <c r="T245" s="67">
        <v>0.08</v>
      </c>
      <c r="U245" s="67"/>
      <c r="V245" s="24">
        <v>0</v>
      </c>
      <c r="W245" s="24">
        <v>100</v>
      </c>
      <c r="X245" s="72"/>
      <c r="Y245" s="72"/>
      <c r="Z245" s="72"/>
      <c r="AA245" s="23"/>
      <c r="AB245" s="24"/>
    </row>
    <row r="246" spans="1:28" ht="27" customHeight="1" x14ac:dyDescent="0.2">
      <c r="A246" s="62" t="s">
        <v>26</v>
      </c>
      <c r="B246" s="62"/>
      <c r="C246" s="7" t="s">
        <v>51</v>
      </c>
      <c r="D246" s="63" t="s">
        <v>121</v>
      </c>
      <c r="E246" s="63"/>
      <c r="F246" s="63" t="s">
        <v>122</v>
      </c>
      <c r="G246" s="63"/>
      <c r="H246" s="9" t="s">
        <v>80</v>
      </c>
      <c r="I246" s="9" t="s">
        <v>123</v>
      </c>
      <c r="J246" s="9" t="s">
        <v>123</v>
      </c>
      <c r="K246" s="9" t="s">
        <v>81</v>
      </c>
      <c r="L246" s="39"/>
      <c r="M246" s="10">
        <v>23.15</v>
      </c>
      <c r="N246" s="10">
        <v>18.3</v>
      </c>
      <c r="O246" s="61">
        <v>4.8499999999999996</v>
      </c>
      <c r="P246" s="61"/>
      <c r="Q246" s="10">
        <v>0</v>
      </c>
      <c r="R246" s="67">
        <v>19.75</v>
      </c>
      <c r="S246" s="67"/>
      <c r="T246" s="67">
        <v>13.86</v>
      </c>
      <c r="U246" s="67"/>
      <c r="V246" s="24">
        <v>5.9</v>
      </c>
      <c r="W246" s="24">
        <v>0</v>
      </c>
      <c r="X246" s="63"/>
      <c r="Y246" s="63"/>
      <c r="Z246" s="63"/>
      <c r="AA246" s="9"/>
      <c r="AB246" s="10"/>
    </row>
    <row r="247" spans="1:28" x14ac:dyDescent="0.2">
      <c r="A247" s="59"/>
      <c r="B247" s="59"/>
      <c r="C247" s="8"/>
      <c r="D247" s="60" t="s">
        <v>121</v>
      </c>
      <c r="E247" s="60"/>
      <c r="F247" s="60" t="s">
        <v>21</v>
      </c>
      <c r="G247" s="60"/>
      <c r="H247" s="11"/>
      <c r="I247" s="11"/>
      <c r="J247" s="11"/>
      <c r="K247" s="11"/>
      <c r="L247" s="41"/>
      <c r="M247" s="12">
        <v>380.66</v>
      </c>
      <c r="N247" s="12">
        <v>127.22</v>
      </c>
      <c r="O247" s="68">
        <v>253.44</v>
      </c>
      <c r="P247" s="68"/>
      <c r="Q247" s="12">
        <v>0</v>
      </c>
      <c r="R247" s="64">
        <f>SUM(R241:S246)</f>
        <v>462.65</v>
      </c>
      <c r="S247" s="65"/>
      <c r="T247" s="64">
        <f>SUM(T241:U246)</f>
        <v>45.519999999999996</v>
      </c>
      <c r="U247" s="65"/>
      <c r="V247" s="10">
        <f>SUM(V241:V246)</f>
        <v>317.15999999999997</v>
      </c>
      <c r="W247" s="10">
        <f>SUM(W241:W246)</f>
        <v>100</v>
      </c>
      <c r="X247" s="66"/>
      <c r="Y247" s="66"/>
      <c r="Z247" s="66"/>
      <c r="AA247" s="11"/>
      <c r="AB247" s="11"/>
    </row>
    <row r="248" spans="1:28" ht="48.75" customHeight="1" x14ac:dyDescent="0.2">
      <c r="A248" s="62" t="s">
        <v>26</v>
      </c>
      <c r="B248" s="62"/>
      <c r="C248" s="7" t="s">
        <v>51</v>
      </c>
      <c r="D248" s="63" t="s">
        <v>124</v>
      </c>
      <c r="E248" s="63"/>
      <c r="F248" s="63" t="s">
        <v>125</v>
      </c>
      <c r="G248" s="63"/>
      <c r="H248" s="9" t="s">
        <v>34</v>
      </c>
      <c r="I248" s="9" t="s">
        <v>126</v>
      </c>
      <c r="J248" s="9" t="s">
        <v>126</v>
      </c>
      <c r="K248" s="9" t="s">
        <v>35</v>
      </c>
      <c r="L248" s="39"/>
      <c r="M248" s="10">
        <v>14.02</v>
      </c>
      <c r="N248" s="10">
        <v>3.62</v>
      </c>
      <c r="O248" s="61">
        <v>10.4</v>
      </c>
      <c r="P248" s="61"/>
      <c r="Q248" s="10">
        <v>0</v>
      </c>
      <c r="R248" s="67">
        <v>16.079999999999998</v>
      </c>
      <c r="S248" s="67"/>
      <c r="T248" s="67">
        <v>1.02</v>
      </c>
      <c r="U248" s="67"/>
      <c r="V248" s="24">
        <v>15.06</v>
      </c>
      <c r="W248" s="24">
        <v>0</v>
      </c>
      <c r="X248" s="63" t="s">
        <v>39</v>
      </c>
      <c r="Y248" s="63"/>
      <c r="Z248" s="63"/>
      <c r="AA248" s="9" t="s">
        <v>20</v>
      </c>
      <c r="AB248" s="10">
        <v>71</v>
      </c>
    </row>
    <row r="249" spans="1:28" ht="48" customHeight="1" x14ac:dyDescent="0.2">
      <c r="A249" s="62" t="s">
        <v>26</v>
      </c>
      <c r="B249" s="62"/>
      <c r="C249" s="7" t="s">
        <v>51</v>
      </c>
      <c r="D249" s="63" t="s">
        <v>124</v>
      </c>
      <c r="E249" s="63"/>
      <c r="F249" s="63" t="s">
        <v>125</v>
      </c>
      <c r="G249" s="63"/>
      <c r="H249" s="9" t="s">
        <v>34</v>
      </c>
      <c r="I249" s="9" t="s">
        <v>126</v>
      </c>
      <c r="J249" s="9" t="s">
        <v>126</v>
      </c>
      <c r="K249" s="9" t="s">
        <v>37</v>
      </c>
      <c r="L249" s="39"/>
      <c r="M249" s="10">
        <v>100.73</v>
      </c>
      <c r="N249" s="10">
        <v>30.35</v>
      </c>
      <c r="O249" s="61">
        <v>46.25</v>
      </c>
      <c r="P249" s="61"/>
      <c r="Q249" s="10">
        <v>24.13</v>
      </c>
      <c r="R249" s="67">
        <v>77.11</v>
      </c>
      <c r="S249" s="67"/>
      <c r="T249" s="67">
        <v>15.51</v>
      </c>
      <c r="U249" s="67"/>
      <c r="V249" s="24">
        <v>61.6</v>
      </c>
      <c r="W249" s="24">
        <v>0</v>
      </c>
      <c r="X249" s="63"/>
      <c r="Y249" s="63"/>
      <c r="Z249" s="63"/>
      <c r="AA249" s="9"/>
      <c r="AB249" s="10"/>
    </row>
    <row r="250" spans="1:28" ht="51" customHeight="1" x14ac:dyDescent="0.2">
      <c r="A250" s="62" t="s">
        <v>26</v>
      </c>
      <c r="B250" s="62"/>
      <c r="C250" s="7" t="s">
        <v>51</v>
      </c>
      <c r="D250" s="63" t="s">
        <v>124</v>
      </c>
      <c r="E250" s="63"/>
      <c r="F250" s="63" t="s">
        <v>125</v>
      </c>
      <c r="G250" s="63"/>
      <c r="H250" s="9" t="s">
        <v>34</v>
      </c>
      <c r="I250" s="9" t="s">
        <v>126</v>
      </c>
      <c r="J250" s="9" t="s">
        <v>126</v>
      </c>
      <c r="K250" s="9" t="s">
        <v>40</v>
      </c>
      <c r="L250" s="39"/>
      <c r="M250" s="10">
        <v>0</v>
      </c>
      <c r="N250" s="10">
        <v>0</v>
      </c>
      <c r="O250" s="61">
        <v>0</v>
      </c>
      <c r="P250" s="61"/>
      <c r="Q250" s="10">
        <v>0</v>
      </c>
      <c r="R250" s="61">
        <v>8.11</v>
      </c>
      <c r="S250" s="61"/>
      <c r="T250" s="61">
        <v>8.11</v>
      </c>
      <c r="U250" s="61"/>
      <c r="V250" s="10">
        <v>0</v>
      </c>
      <c r="W250" s="10">
        <v>0</v>
      </c>
      <c r="X250" s="63"/>
      <c r="Y250" s="63"/>
      <c r="Z250" s="63"/>
      <c r="AA250" s="9"/>
      <c r="AB250" s="10"/>
    </row>
    <row r="251" spans="1:28" ht="46.5" customHeight="1" x14ac:dyDescent="0.2">
      <c r="A251" s="73" t="s">
        <v>26</v>
      </c>
      <c r="B251" s="73"/>
      <c r="C251" s="22" t="s">
        <v>51</v>
      </c>
      <c r="D251" s="72" t="s">
        <v>124</v>
      </c>
      <c r="E251" s="72"/>
      <c r="F251" s="72" t="s">
        <v>125</v>
      </c>
      <c r="G251" s="72"/>
      <c r="H251" s="23" t="s">
        <v>34</v>
      </c>
      <c r="I251" s="23" t="s">
        <v>126</v>
      </c>
      <c r="J251" s="23" t="s">
        <v>126</v>
      </c>
      <c r="K251" s="23" t="s">
        <v>48</v>
      </c>
      <c r="L251" s="40"/>
      <c r="M251" s="24">
        <v>0</v>
      </c>
      <c r="N251" s="24">
        <v>0</v>
      </c>
      <c r="O251" s="67">
        <v>0</v>
      </c>
      <c r="P251" s="67"/>
      <c r="Q251" s="24">
        <v>0</v>
      </c>
      <c r="R251" s="67">
        <v>0.97</v>
      </c>
      <c r="S251" s="67"/>
      <c r="T251" s="67">
        <v>0.97</v>
      </c>
      <c r="U251" s="67"/>
      <c r="V251" s="24">
        <v>0</v>
      </c>
      <c r="W251" s="24">
        <v>0</v>
      </c>
      <c r="X251" s="72"/>
      <c r="Y251" s="72"/>
      <c r="Z251" s="72"/>
      <c r="AA251" s="23"/>
      <c r="AB251" s="24"/>
    </row>
    <row r="252" spans="1:28" ht="48.75" customHeight="1" x14ac:dyDescent="0.2">
      <c r="A252" s="73" t="s">
        <v>26</v>
      </c>
      <c r="B252" s="73"/>
      <c r="C252" s="22" t="s">
        <v>51</v>
      </c>
      <c r="D252" s="72" t="s">
        <v>124</v>
      </c>
      <c r="E252" s="72"/>
      <c r="F252" s="72" t="s">
        <v>125</v>
      </c>
      <c r="G252" s="72"/>
      <c r="H252" s="23" t="s">
        <v>34</v>
      </c>
      <c r="I252" s="23" t="s">
        <v>126</v>
      </c>
      <c r="J252" s="23" t="s">
        <v>126</v>
      </c>
      <c r="K252" s="23" t="s">
        <v>97</v>
      </c>
      <c r="L252" s="40"/>
      <c r="M252" s="24">
        <v>0</v>
      </c>
      <c r="N252" s="24">
        <v>0</v>
      </c>
      <c r="O252" s="67">
        <v>0</v>
      </c>
      <c r="P252" s="67"/>
      <c r="Q252" s="24">
        <v>0</v>
      </c>
      <c r="R252" s="67">
        <v>14.16</v>
      </c>
      <c r="S252" s="67"/>
      <c r="T252" s="67">
        <v>7.28</v>
      </c>
      <c r="U252" s="67"/>
      <c r="V252" s="24">
        <v>0</v>
      </c>
      <c r="W252" s="24">
        <v>6.88</v>
      </c>
      <c r="X252" s="72"/>
      <c r="Y252" s="72"/>
      <c r="Z252" s="72"/>
      <c r="AA252" s="23"/>
      <c r="AB252" s="24"/>
    </row>
    <row r="253" spans="1:28" ht="48.75" customHeight="1" x14ac:dyDescent="0.2">
      <c r="A253" s="62" t="s">
        <v>26</v>
      </c>
      <c r="B253" s="62"/>
      <c r="C253" s="7" t="s">
        <v>51</v>
      </c>
      <c r="D253" s="63" t="s">
        <v>124</v>
      </c>
      <c r="E253" s="63"/>
      <c r="F253" s="63" t="s">
        <v>125</v>
      </c>
      <c r="G253" s="63"/>
      <c r="H253" s="9" t="s">
        <v>100</v>
      </c>
      <c r="I253" s="9" t="s">
        <v>126</v>
      </c>
      <c r="J253" s="9" t="s">
        <v>126</v>
      </c>
      <c r="K253" s="9" t="s">
        <v>35</v>
      </c>
      <c r="L253" s="39"/>
      <c r="M253" s="10">
        <v>142.81</v>
      </c>
      <c r="N253" s="10">
        <v>35.74</v>
      </c>
      <c r="O253" s="61">
        <v>107.07</v>
      </c>
      <c r="P253" s="61"/>
      <c r="Q253" s="10">
        <v>0</v>
      </c>
      <c r="R253" s="67">
        <v>161.47999999999999</v>
      </c>
      <c r="S253" s="67"/>
      <c r="T253" s="67">
        <v>4.3</v>
      </c>
      <c r="U253" s="67"/>
      <c r="V253" s="24">
        <v>157.18</v>
      </c>
      <c r="W253" s="24">
        <v>0</v>
      </c>
      <c r="X253" s="63" t="s">
        <v>36</v>
      </c>
      <c r="Y253" s="63"/>
      <c r="Z253" s="63"/>
      <c r="AA253" s="9" t="s">
        <v>20</v>
      </c>
      <c r="AB253" s="10">
        <v>26.5</v>
      </c>
    </row>
    <row r="254" spans="1:28" ht="50.25" customHeight="1" x14ac:dyDescent="0.2">
      <c r="A254" s="62" t="s">
        <v>26</v>
      </c>
      <c r="B254" s="62"/>
      <c r="C254" s="7" t="s">
        <v>51</v>
      </c>
      <c r="D254" s="63" t="s">
        <v>124</v>
      </c>
      <c r="E254" s="63"/>
      <c r="F254" s="63" t="s">
        <v>125</v>
      </c>
      <c r="G254" s="63"/>
      <c r="H254" s="9" t="s">
        <v>100</v>
      </c>
      <c r="I254" s="9" t="s">
        <v>126</v>
      </c>
      <c r="J254" s="9" t="s">
        <v>126</v>
      </c>
      <c r="K254" s="9" t="s">
        <v>37</v>
      </c>
      <c r="L254" s="39"/>
      <c r="M254" s="10">
        <v>96.88</v>
      </c>
      <c r="N254" s="10">
        <v>48.16</v>
      </c>
      <c r="O254" s="61">
        <v>48.71</v>
      </c>
      <c r="P254" s="61"/>
      <c r="Q254" s="10">
        <v>0</v>
      </c>
      <c r="R254" s="117">
        <v>93.07</v>
      </c>
      <c r="S254" s="118"/>
      <c r="T254" s="117">
        <v>30.39</v>
      </c>
      <c r="U254" s="118"/>
      <c r="V254" s="24">
        <v>62.69</v>
      </c>
      <c r="W254" s="24">
        <v>0</v>
      </c>
      <c r="X254" s="63"/>
      <c r="Y254" s="63"/>
      <c r="Z254" s="63"/>
      <c r="AA254" s="9"/>
      <c r="AB254" s="10"/>
    </row>
    <row r="255" spans="1:28" ht="49.5" customHeight="1" x14ac:dyDescent="0.2">
      <c r="A255" s="62" t="s">
        <v>26</v>
      </c>
      <c r="B255" s="62"/>
      <c r="C255" s="7" t="s">
        <v>51</v>
      </c>
      <c r="D255" s="63" t="s">
        <v>124</v>
      </c>
      <c r="E255" s="63"/>
      <c r="F255" s="63" t="s">
        <v>125</v>
      </c>
      <c r="G255" s="63"/>
      <c r="H255" s="9" t="s">
        <v>100</v>
      </c>
      <c r="I255" s="9" t="s">
        <v>126</v>
      </c>
      <c r="J255" s="9" t="s">
        <v>126</v>
      </c>
      <c r="K255" s="9" t="s">
        <v>38</v>
      </c>
      <c r="L255" s="39"/>
      <c r="M255" s="10">
        <v>0</v>
      </c>
      <c r="N255" s="10">
        <v>0</v>
      </c>
      <c r="O255" s="61">
        <v>0</v>
      </c>
      <c r="P255" s="61"/>
      <c r="Q255" s="10">
        <v>0</v>
      </c>
      <c r="R255" s="61">
        <v>4.78</v>
      </c>
      <c r="S255" s="61"/>
      <c r="T255" s="61">
        <v>4.78</v>
      </c>
      <c r="U255" s="61"/>
      <c r="V255" s="10">
        <v>0</v>
      </c>
      <c r="W255" s="10">
        <v>0</v>
      </c>
      <c r="X255" s="63"/>
      <c r="Y255" s="63"/>
      <c r="Z255" s="63"/>
      <c r="AA255" s="9"/>
      <c r="AB255" s="10"/>
    </row>
    <row r="256" spans="1:28" ht="50.25" customHeight="1" x14ac:dyDescent="0.2">
      <c r="A256" s="62" t="s">
        <v>26</v>
      </c>
      <c r="B256" s="62"/>
      <c r="C256" s="7" t="s">
        <v>51</v>
      </c>
      <c r="D256" s="63" t="s">
        <v>124</v>
      </c>
      <c r="E256" s="63"/>
      <c r="F256" s="63" t="s">
        <v>125</v>
      </c>
      <c r="G256" s="63"/>
      <c r="H256" s="9" t="s">
        <v>100</v>
      </c>
      <c r="I256" s="9" t="s">
        <v>126</v>
      </c>
      <c r="J256" s="9" t="s">
        <v>126</v>
      </c>
      <c r="K256" s="9" t="s">
        <v>47</v>
      </c>
      <c r="L256" s="39"/>
      <c r="M256" s="10">
        <v>0</v>
      </c>
      <c r="N256" s="10">
        <v>0</v>
      </c>
      <c r="O256" s="61">
        <v>0</v>
      </c>
      <c r="P256" s="61"/>
      <c r="Q256" s="10">
        <v>0</v>
      </c>
      <c r="R256" s="61">
        <v>0.59</v>
      </c>
      <c r="S256" s="61"/>
      <c r="T256" s="61">
        <v>0.59</v>
      </c>
      <c r="U256" s="61"/>
      <c r="V256" s="10">
        <v>0</v>
      </c>
      <c r="W256" s="10">
        <v>0</v>
      </c>
      <c r="X256" s="63"/>
      <c r="Y256" s="63"/>
      <c r="Z256" s="63"/>
      <c r="AA256" s="9"/>
      <c r="AB256" s="10"/>
    </row>
    <row r="257" spans="1:28" ht="54.75" customHeight="1" x14ac:dyDescent="0.2">
      <c r="A257" s="62" t="s">
        <v>26</v>
      </c>
      <c r="B257" s="62"/>
      <c r="C257" s="7" t="s">
        <v>51</v>
      </c>
      <c r="D257" s="63" t="s">
        <v>124</v>
      </c>
      <c r="E257" s="63"/>
      <c r="F257" s="63" t="s">
        <v>125</v>
      </c>
      <c r="G257" s="63"/>
      <c r="H257" s="9" t="s">
        <v>100</v>
      </c>
      <c r="I257" s="9" t="s">
        <v>126</v>
      </c>
      <c r="J257" s="9" t="s">
        <v>126</v>
      </c>
      <c r="K257" s="9" t="s">
        <v>84</v>
      </c>
      <c r="L257" s="39"/>
      <c r="M257" s="10">
        <v>0</v>
      </c>
      <c r="N257" s="10">
        <v>0</v>
      </c>
      <c r="O257" s="61">
        <v>0</v>
      </c>
      <c r="P257" s="61"/>
      <c r="Q257" s="10">
        <v>0</v>
      </c>
      <c r="R257" s="61">
        <v>0.72</v>
      </c>
      <c r="S257" s="61"/>
      <c r="T257" s="61">
        <v>0.72</v>
      </c>
      <c r="U257" s="61"/>
      <c r="V257" s="10">
        <v>0</v>
      </c>
      <c r="W257" s="10">
        <v>0</v>
      </c>
      <c r="X257" s="63"/>
      <c r="Y257" s="63"/>
      <c r="Z257" s="63"/>
      <c r="AA257" s="9"/>
      <c r="AB257" s="10"/>
    </row>
    <row r="258" spans="1:28" ht="47.25" customHeight="1" x14ac:dyDescent="0.2">
      <c r="A258" s="62" t="s">
        <v>26</v>
      </c>
      <c r="B258" s="62"/>
      <c r="C258" s="7" t="s">
        <v>51</v>
      </c>
      <c r="D258" s="63" t="s">
        <v>124</v>
      </c>
      <c r="E258" s="63"/>
      <c r="F258" s="63" t="s">
        <v>125</v>
      </c>
      <c r="G258" s="63"/>
      <c r="H258" s="9" t="s">
        <v>100</v>
      </c>
      <c r="I258" s="9" t="s">
        <v>126</v>
      </c>
      <c r="J258" s="9" t="s">
        <v>126</v>
      </c>
      <c r="K258" s="9" t="s">
        <v>120</v>
      </c>
      <c r="L258" s="39"/>
      <c r="M258" s="10">
        <v>0</v>
      </c>
      <c r="N258" s="10">
        <v>0</v>
      </c>
      <c r="O258" s="61">
        <v>0</v>
      </c>
      <c r="P258" s="61"/>
      <c r="Q258" s="10">
        <v>0</v>
      </c>
      <c r="R258" s="61">
        <v>0.08</v>
      </c>
      <c r="S258" s="61"/>
      <c r="T258" s="61">
        <v>0.08</v>
      </c>
      <c r="U258" s="61"/>
      <c r="V258" s="10">
        <v>0</v>
      </c>
      <c r="W258" s="10">
        <v>0</v>
      </c>
      <c r="X258" s="63"/>
      <c r="Y258" s="63"/>
      <c r="Z258" s="63"/>
      <c r="AA258" s="9"/>
      <c r="AB258" s="10"/>
    </row>
    <row r="259" spans="1:28" ht="50.25" customHeight="1" x14ac:dyDescent="0.2">
      <c r="A259" s="62" t="s">
        <v>26</v>
      </c>
      <c r="B259" s="62"/>
      <c r="C259" s="7" t="s">
        <v>51</v>
      </c>
      <c r="D259" s="63" t="s">
        <v>124</v>
      </c>
      <c r="E259" s="63"/>
      <c r="F259" s="63" t="s">
        <v>125</v>
      </c>
      <c r="G259" s="63"/>
      <c r="H259" s="9" t="s">
        <v>100</v>
      </c>
      <c r="I259" s="9" t="s">
        <v>126</v>
      </c>
      <c r="J259" s="9" t="s">
        <v>126</v>
      </c>
      <c r="K259" s="9" t="s">
        <v>97</v>
      </c>
      <c r="L259" s="39"/>
      <c r="M259" s="10">
        <v>0</v>
      </c>
      <c r="N259" s="10">
        <v>0</v>
      </c>
      <c r="O259" s="61">
        <v>0</v>
      </c>
      <c r="P259" s="61"/>
      <c r="Q259" s="10">
        <v>0</v>
      </c>
      <c r="R259" s="61">
        <v>4.43</v>
      </c>
      <c r="S259" s="61"/>
      <c r="T259" s="61">
        <v>4.43</v>
      </c>
      <c r="U259" s="61"/>
      <c r="V259" s="10">
        <v>0</v>
      </c>
      <c r="W259" s="10">
        <v>0</v>
      </c>
      <c r="X259" s="63" t="s">
        <v>39</v>
      </c>
      <c r="Y259" s="63"/>
      <c r="Z259" s="63"/>
      <c r="AA259" s="9" t="s">
        <v>20</v>
      </c>
      <c r="AB259" s="10">
        <v>71</v>
      </c>
    </row>
    <row r="260" spans="1:28" ht="51" customHeight="1" x14ac:dyDescent="0.2">
      <c r="A260" s="62" t="s">
        <v>26</v>
      </c>
      <c r="B260" s="62"/>
      <c r="C260" s="7" t="s">
        <v>51</v>
      </c>
      <c r="D260" s="63" t="s">
        <v>124</v>
      </c>
      <c r="E260" s="63"/>
      <c r="F260" s="63" t="s">
        <v>125</v>
      </c>
      <c r="G260" s="63"/>
      <c r="H260" s="9" t="s">
        <v>80</v>
      </c>
      <c r="I260" s="9" t="s">
        <v>126</v>
      </c>
      <c r="J260" s="9" t="s">
        <v>126</v>
      </c>
      <c r="K260" s="9" t="s">
        <v>81</v>
      </c>
      <c r="L260" s="39"/>
      <c r="M260" s="10">
        <v>2.98</v>
      </c>
      <c r="N260" s="10">
        <v>2.98</v>
      </c>
      <c r="O260" s="61">
        <v>0</v>
      </c>
      <c r="P260" s="61"/>
      <c r="Q260" s="10">
        <v>0</v>
      </c>
      <c r="R260" s="61">
        <v>2.33</v>
      </c>
      <c r="S260" s="61"/>
      <c r="T260" s="61">
        <v>2.33</v>
      </c>
      <c r="U260" s="61"/>
      <c r="V260" s="10">
        <v>0</v>
      </c>
      <c r="W260" s="10">
        <v>0</v>
      </c>
      <c r="X260" s="63"/>
      <c r="Y260" s="63"/>
      <c r="Z260" s="63"/>
      <c r="AA260" s="9"/>
      <c r="AB260" s="10"/>
    </row>
    <row r="261" spans="1:28" ht="47.25" customHeight="1" x14ac:dyDescent="0.2">
      <c r="A261" s="62" t="s">
        <v>26</v>
      </c>
      <c r="B261" s="62"/>
      <c r="C261" s="7" t="s">
        <v>51</v>
      </c>
      <c r="D261" s="63" t="s">
        <v>124</v>
      </c>
      <c r="E261" s="63"/>
      <c r="F261" s="63" t="s">
        <v>125</v>
      </c>
      <c r="G261" s="63"/>
      <c r="H261" s="9" t="s">
        <v>80</v>
      </c>
      <c r="I261" s="9" t="s">
        <v>126</v>
      </c>
      <c r="J261" s="9" t="s">
        <v>126</v>
      </c>
      <c r="K261" s="9" t="s">
        <v>97</v>
      </c>
      <c r="L261" s="39"/>
      <c r="M261" s="10">
        <v>0</v>
      </c>
      <c r="N261" s="10">
        <v>0</v>
      </c>
      <c r="O261" s="61">
        <v>0</v>
      </c>
      <c r="P261" s="61"/>
      <c r="Q261" s="10">
        <v>0</v>
      </c>
      <c r="R261" s="61">
        <v>0.28000000000000003</v>
      </c>
      <c r="S261" s="61"/>
      <c r="T261" s="61">
        <v>0.28000000000000003</v>
      </c>
      <c r="U261" s="61"/>
      <c r="V261" s="10">
        <v>0</v>
      </c>
      <c r="W261" s="10">
        <v>0</v>
      </c>
      <c r="X261" s="63"/>
      <c r="Y261" s="63"/>
      <c r="Z261" s="63"/>
      <c r="AA261" s="9"/>
      <c r="AB261" s="10"/>
    </row>
    <row r="262" spans="1:28" x14ac:dyDescent="0.2">
      <c r="A262" s="59"/>
      <c r="B262" s="59"/>
      <c r="C262" s="8"/>
      <c r="D262" s="60" t="s">
        <v>124</v>
      </c>
      <c r="E262" s="60"/>
      <c r="F262" s="60" t="s">
        <v>21</v>
      </c>
      <c r="G262" s="60"/>
      <c r="H262" s="11"/>
      <c r="I262" s="11"/>
      <c r="J262" s="11"/>
      <c r="K262" s="11"/>
      <c r="L262" s="41"/>
      <c r="M262" s="12">
        <v>357.42</v>
      </c>
      <c r="N262" s="12">
        <v>120.85</v>
      </c>
      <c r="O262" s="68">
        <v>212.43</v>
      </c>
      <c r="P262" s="68"/>
      <c r="Q262" s="12">
        <v>24.13</v>
      </c>
      <c r="R262" s="64">
        <f>SUM(R248:S261)</f>
        <v>384.18999999999988</v>
      </c>
      <c r="S262" s="65"/>
      <c r="T262" s="64">
        <f>SUM(T248:U261)</f>
        <v>80.790000000000006</v>
      </c>
      <c r="U262" s="65"/>
      <c r="V262" s="10">
        <f>SUM(V248:V261)</f>
        <v>296.52999999999997</v>
      </c>
      <c r="W262" s="10">
        <f>SUM(W248:W261)</f>
        <v>6.88</v>
      </c>
      <c r="X262" s="66"/>
      <c r="Y262" s="66"/>
      <c r="Z262" s="66"/>
      <c r="AA262" s="11"/>
      <c r="AB262" s="11"/>
    </row>
    <row r="263" spans="1:28" ht="52.5" customHeight="1" x14ac:dyDescent="0.2">
      <c r="A263" s="62" t="s">
        <v>26</v>
      </c>
      <c r="B263" s="62"/>
      <c r="C263" s="7" t="s">
        <v>51</v>
      </c>
      <c r="D263" s="63" t="s">
        <v>127</v>
      </c>
      <c r="E263" s="63"/>
      <c r="F263" s="63" t="s">
        <v>128</v>
      </c>
      <c r="G263" s="63"/>
      <c r="H263" s="9" t="s">
        <v>34</v>
      </c>
      <c r="I263" s="9" t="s">
        <v>129</v>
      </c>
      <c r="J263" s="9" t="s">
        <v>129</v>
      </c>
      <c r="K263" s="9" t="s">
        <v>35</v>
      </c>
      <c r="L263" s="39"/>
      <c r="M263" s="10">
        <v>9.08</v>
      </c>
      <c r="N263" s="10">
        <v>2.65</v>
      </c>
      <c r="O263" s="61">
        <v>6.43</v>
      </c>
      <c r="P263" s="61"/>
      <c r="Q263" s="10">
        <v>0</v>
      </c>
      <c r="R263" s="61">
        <v>9.25</v>
      </c>
      <c r="S263" s="61"/>
      <c r="T263" s="61">
        <v>0.66</v>
      </c>
      <c r="U263" s="61"/>
      <c r="V263" s="10">
        <v>8.59</v>
      </c>
      <c r="W263" s="10">
        <v>0</v>
      </c>
      <c r="X263" s="63"/>
      <c r="Y263" s="63"/>
      <c r="Z263" s="63"/>
      <c r="AA263" s="9"/>
      <c r="AB263" s="10"/>
    </row>
    <row r="264" spans="1:28" ht="49.5" customHeight="1" x14ac:dyDescent="0.2">
      <c r="A264" s="62" t="s">
        <v>26</v>
      </c>
      <c r="B264" s="62"/>
      <c r="C264" s="7" t="s">
        <v>51</v>
      </c>
      <c r="D264" s="63" t="s">
        <v>127</v>
      </c>
      <c r="E264" s="63"/>
      <c r="F264" s="63" t="s">
        <v>128</v>
      </c>
      <c r="G264" s="63"/>
      <c r="H264" s="9" t="s">
        <v>34</v>
      </c>
      <c r="I264" s="9" t="s">
        <v>129</v>
      </c>
      <c r="J264" s="9" t="s">
        <v>129</v>
      </c>
      <c r="K264" s="9" t="s">
        <v>37</v>
      </c>
      <c r="L264" s="39"/>
      <c r="M264" s="10">
        <v>46.47</v>
      </c>
      <c r="N264" s="10">
        <v>18.29</v>
      </c>
      <c r="O264" s="61">
        <v>28.18</v>
      </c>
      <c r="P264" s="61"/>
      <c r="Q264" s="10">
        <v>0</v>
      </c>
      <c r="R264" s="61">
        <v>46.64</v>
      </c>
      <c r="S264" s="61"/>
      <c r="T264" s="61">
        <v>9.31</v>
      </c>
      <c r="U264" s="61"/>
      <c r="V264" s="10">
        <v>37.33</v>
      </c>
      <c r="W264" s="10">
        <v>0</v>
      </c>
      <c r="X264" s="63" t="s">
        <v>36</v>
      </c>
      <c r="Y264" s="63"/>
      <c r="Z264" s="63"/>
      <c r="AA264" s="9" t="s">
        <v>20</v>
      </c>
      <c r="AB264" s="10">
        <v>44.72</v>
      </c>
    </row>
    <row r="265" spans="1:28" ht="48" customHeight="1" x14ac:dyDescent="0.2">
      <c r="A265" s="62" t="s">
        <v>26</v>
      </c>
      <c r="B265" s="62"/>
      <c r="C265" s="7" t="s">
        <v>51</v>
      </c>
      <c r="D265" s="63" t="s">
        <v>127</v>
      </c>
      <c r="E265" s="63"/>
      <c r="F265" s="63" t="s">
        <v>128</v>
      </c>
      <c r="G265" s="63"/>
      <c r="H265" s="9" t="s">
        <v>34</v>
      </c>
      <c r="I265" s="9" t="s">
        <v>129</v>
      </c>
      <c r="J265" s="9" t="s">
        <v>129</v>
      </c>
      <c r="K265" s="9" t="s">
        <v>40</v>
      </c>
      <c r="L265" s="39"/>
      <c r="M265" s="10">
        <v>0</v>
      </c>
      <c r="N265" s="10">
        <v>0</v>
      </c>
      <c r="O265" s="61">
        <v>0</v>
      </c>
      <c r="P265" s="61"/>
      <c r="Q265" s="10">
        <v>0</v>
      </c>
      <c r="R265" s="61">
        <v>4.92</v>
      </c>
      <c r="S265" s="61"/>
      <c r="T265" s="61">
        <v>4.92</v>
      </c>
      <c r="U265" s="61"/>
      <c r="V265" s="10">
        <v>0</v>
      </c>
      <c r="W265" s="10">
        <v>0</v>
      </c>
      <c r="X265" s="63"/>
      <c r="Y265" s="63"/>
      <c r="Z265" s="63"/>
      <c r="AA265" s="9"/>
      <c r="AB265" s="10"/>
    </row>
    <row r="266" spans="1:28" ht="47.25" customHeight="1" x14ac:dyDescent="0.2">
      <c r="A266" s="62" t="s">
        <v>26</v>
      </c>
      <c r="B266" s="62"/>
      <c r="C266" s="7" t="s">
        <v>51</v>
      </c>
      <c r="D266" s="63" t="s">
        <v>127</v>
      </c>
      <c r="E266" s="63"/>
      <c r="F266" s="63" t="s">
        <v>128</v>
      </c>
      <c r="G266" s="63"/>
      <c r="H266" s="9" t="s">
        <v>34</v>
      </c>
      <c r="I266" s="9" t="s">
        <v>129</v>
      </c>
      <c r="J266" s="9" t="s">
        <v>129</v>
      </c>
      <c r="K266" s="9" t="s">
        <v>48</v>
      </c>
      <c r="L266" s="39"/>
      <c r="M266" s="10">
        <v>0</v>
      </c>
      <c r="N266" s="10">
        <v>0</v>
      </c>
      <c r="O266" s="61">
        <v>0</v>
      </c>
      <c r="P266" s="61"/>
      <c r="Q266" s="10">
        <v>0</v>
      </c>
      <c r="R266" s="61">
        <v>0.66</v>
      </c>
      <c r="S266" s="61"/>
      <c r="T266" s="61">
        <v>0.66</v>
      </c>
      <c r="U266" s="61"/>
      <c r="V266" s="10">
        <v>0</v>
      </c>
      <c r="W266" s="10">
        <v>0</v>
      </c>
      <c r="X266" s="63"/>
      <c r="Y266" s="63"/>
      <c r="Z266" s="63"/>
      <c r="AA266" s="9"/>
      <c r="AB266" s="10"/>
    </row>
    <row r="267" spans="1:28" ht="47.25" customHeight="1" x14ac:dyDescent="0.2">
      <c r="A267" s="62" t="s">
        <v>26</v>
      </c>
      <c r="B267" s="62"/>
      <c r="C267" s="7" t="s">
        <v>51</v>
      </c>
      <c r="D267" s="63" t="s">
        <v>127</v>
      </c>
      <c r="E267" s="63"/>
      <c r="F267" s="63" t="s">
        <v>128</v>
      </c>
      <c r="G267" s="63"/>
      <c r="H267" s="9" t="s">
        <v>34</v>
      </c>
      <c r="I267" s="9" t="s">
        <v>129</v>
      </c>
      <c r="J267" s="9" t="s">
        <v>129</v>
      </c>
      <c r="K267" s="9" t="s">
        <v>97</v>
      </c>
      <c r="L267" s="39"/>
      <c r="M267" s="10">
        <v>0</v>
      </c>
      <c r="N267" s="10">
        <v>0</v>
      </c>
      <c r="O267" s="61">
        <v>0</v>
      </c>
      <c r="P267" s="61"/>
      <c r="Q267" s="10">
        <v>0</v>
      </c>
      <c r="R267" s="61">
        <v>10.6</v>
      </c>
      <c r="S267" s="61"/>
      <c r="T267" s="61">
        <v>0.6</v>
      </c>
      <c r="U267" s="61"/>
      <c r="V267" s="10">
        <v>0</v>
      </c>
      <c r="W267" s="10">
        <v>10</v>
      </c>
      <c r="X267" s="63"/>
      <c r="Y267" s="63"/>
      <c r="Z267" s="63"/>
      <c r="AA267" s="9"/>
      <c r="AB267" s="10"/>
    </row>
    <row r="268" spans="1:28" ht="48" customHeight="1" x14ac:dyDescent="0.2">
      <c r="A268" s="62" t="s">
        <v>26</v>
      </c>
      <c r="B268" s="62"/>
      <c r="C268" s="7" t="s">
        <v>51</v>
      </c>
      <c r="D268" s="63" t="s">
        <v>127</v>
      </c>
      <c r="E268" s="63"/>
      <c r="F268" s="63" t="s">
        <v>128</v>
      </c>
      <c r="G268" s="63"/>
      <c r="H268" s="9" t="s">
        <v>100</v>
      </c>
      <c r="I268" s="9" t="s">
        <v>129</v>
      </c>
      <c r="J268" s="9" t="s">
        <v>129</v>
      </c>
      <c r="K268" s="9" t="s">
        <v>35</v>
      </c>
      <c r="L268" s="39"/>
      <c r="M268" s="10">
        <v>186.35</v>
      </c>
      <c r="N268" s="10">
        <v>45.77</v>
      </c>
      <c r="O268" s="61">
        <v>140.59</v>
      </c>
      <c r="P268" s="61"/>
      <c r="Q268" s="10">
        <v>0</v>
      </c>
      <c r="R268" s="61">
        <v>189.69</v>
      </c>
      <c r="S268" s="61"/>
      <c r="T268" s="61">
        <v>2.2200000000000002</v>
      </c>
      <c r="U268" s="61"/>
      <c r="V268" s="10">
        <v>187.47</v>
      </c>
      <c r="W268" s="10">
        <v>0</v>
      </c>
      <c r="X268" s="63"/>
      <c r="Y268" s="63"/>
      <c r="Z268" s="63"/>
      <c r="AA268" s="9"/>
      <c r="AB268" s="10"/>
    </row>
    <row r="269" spans="1:28" ht="49.5" customHeight="1" x14ac:dyDescent="0.2">
      <c r="A269" s="62" t="s">
        <v>26</v>
      </c>
      <c r="B269" s="62"/>
      <c r="C269" s="7" t="s">
        <v>51</v>
      </c>
      <c r="D269" s="63" t="s">
        <v>127</v>
      </c>
      <c r="E269" s="63"/>
      <c r="F269" s="63" t="s">
        <v>128</v>
      </c>
      <c r="G269" s="63"/>
      <c r="H269" s="9" t="s">
        <v>100</v>
      </c>
      <c r="I269" s="9" t="s">
        <v>129</v>
      </c>
      <c r="J269" s="9" t="s">
        <v>129</v>
      </c>
      <c r="K269" s="9" t="s">
        <v>37</v>
      </c>
      <c r="L269" s="39"/>
      <c r="M269" s="10">
        <v>119.78</v>
      </c>
      <c r="N269" s="10">
        <v>54.6</v>
      </c>
      <c r="O269" s="61">
        <v>63.88</v>
      </c>
      <c r="P269" s="61"/>
      <c r="Q269" s="10">
        <v>1.3</v>
      </c>
      <c r="R269" s="61">
        <v>111.49</v>
      </c>
      <c r="S269" s="61"/>
      <c r="T269" s="61">
        <v>27.58</v>
      </c>
      <c r="U269" s="61"/>
      <c r="V269" s="10">
        <v>83.9</v>
      </c>
      <c r="W269" s="10">
        <v>0</v>
      </c>
      <c r="X269" s="63" t="s">
        <v>39</v>
      </c>
      <c r="Y269" s="63"/>
      <c r="Z269" s="63"/>
      <c r="AA269" s="9" t="s">
        <v>20</v>
      </c>
      <c r="AB269" s="10">
        <v>115</v>
      </c>
    </row>
    <row r="270" spans="1:28" ht="54" customHeight="1" x14ac:dyDescent="0.2">
      <c r="A270" s="62" t="s">
        <v>26</v>
      </c>
      <c r="B270" s="62"/>
      <c r="C270" s="7" t="s">
        <v>51</v>
      </c>
      <c r="D270" s="63" t="s">
        <v>127</v>
      </c>
      <c r="E270" s="63"/>
      <c r="F270" s="63" t="s">
        <v>128</v>
      </c>
      <c r="G270" s="63"/>
      <c r="H270" s="9" t="s">
        <v>100</v>
      </c>
      <c r="I270" s="9" t="s">
        <v>129</v>
      </c>
      <c r="J270" s="9" t="s">
        <v>129</v>
      </c>
      <c r="K270" s="9" t="s">
        <v>38</v>
      </c>
      <c r="L270" s="39"/>
      <c r="M270" s="10">
        <v>0</v>
      </c>
      <c r="N270" s="10">
        <v>0</v>
      </c>
      <c r="O270" s="61">
        <v>0</v>
      </c>
      <c r="P270" s="61"/>
      <c r="Q270" s="10">
        <v>0</v>
      </c>
      <c r="R270" s="61">
        <v>4.63</v>
      </c>
      <c r="S270" s="61"/>
      <c r="T270" s="61">
        <v>4.63</v>
      </c>
      <c r="U270" s="61"/>
      <c r="V270" s="10">
        <v>0</v>
      </c>
      <c r="W270" s="10">
        <v>0</v>
      </c>
      <c r="X270" s="63"/>
      <c r="Y270" s="63"/>
      <c r="Z270" s="63"/>
      <c r="AA270" s="9"/>
      <c r="AB270" s="10">
        <v>0</v>
      </c>
    </row>
    <row r="271" spans="1:28" ht="46.5" customHeight="1" x14ac:dyDescent="0.2">
      <c r="A271" s="62" t="s">
        <v>26</v>
      </c>
      <c r="B271" s="62"/>
      <c r="C271" s="7" t="s">
        <v>51</v>
      </c>
      <c r="D271" s="63" t="s">
        <v>127</v>
      </c>
      <c r="E271" s="63"/>
      <c r="F271" s="63" t="s">
        <v>128</v>
      </c>
      <c r="G271" s="63"/>
      <c r="H271" s="9" t="s">
        <v>100</v>
      </c>
      <c r="I271" s="9" t="s">
        <v>129</v>
      </c>
      <c r="J271" s="9" t="s">
        <v>129</v>
      </c>
      <c r="K271" s="9" t="s">
        <v>47</v>
      </c>
      <c r="L271" s="39"/>
      <c r="M271" s="10">
        <v>0</v>
      </c>
      <c r="N271" s="10">
        <v>0</v>
      </c>
      <c r="O271" s="61">
        <v>0</v>
      </c>
      <c r="P271" s="61"/>
      <c r="Q271" s="10">
        <v>0</v>
      </c>
      <c r="R271" s="61">
        <v>0.79</v>
      </c>
      <c r="S271" s="61"/>
      <c r="T271" s="61">
        <v>0.79</v>
      </c>
      <c r="U271" s="61"/>
      <c r="V271" s="10">
        <v>0</v>
      </c>
      <c r="W271" s="10">
        <v>0</v>
      </c>
      <c r="X271" s="63"/>
      <c r="Y271" s="63"/>
      <c r="Z271" s="63"/>
      <c r="AA271" s="9"/>
      <c r="AB271" s="10"/>
    </row>
    <row r="272" spans="1:28" ht="48.75" customHeight="1" x14ac:dyDescent="0.2">
      <c r="A272" s="62" t="s">
        <v>26</v>
      </c>
      <c r="B272" s="62"/>
      <c r="C272" s="7" t="s">
        <v>51</v>
      </c>
      <c r="D272" s="63" t="s">
        <v>127</v>
      </c>
      <c r="E272" s="63"/>
      <c r="F272" s="63" t="s">
        <v>128</v>
      </c>
      <c r="G272" s="63"/>
      <c r="H272" s="9" t="s">
        <v>100</v>
      </c>
      <c r="I272" s="9" t="s">
        <v>129</v>
      </c>
      <c r="J272" s="9" t="s">
        <v>129</v>
      </c>
      <c r="K272" s="9" t="s">
        <v>97</v>
      </c>
      <c r="L272" s="39"/>
      <c r="M272" s="10">
        <v>0</v>
      </c>
      <c r="N272" s="10">
        <v>0</v>
      </c>
      <c r="O272" s="61">
        <v>0</v>
      </c>
      <c r="P272" s="61"/>
      <c r="Q272" s="10">
        <v>0</v>
      </c>
      <c r="R272" s="61">
        <v>7.94</v>
      </c>
      <c r="S272" s="61"/>
      <c r="T272" s="61">
        <v>7.94</v>
      </c>
      <c r="U272" s="61"/>
      <c r="V272" s="10">
        <v>0</v>
      </c>
      <c r="W272" s="10">
        <v>0</v>
      </c>
      <c r="X272" s="63"/>
      <c r="Y272" s="63"/>
      <c r="Z272" s="63"/>
      <c r="AA272" s="9"/>
      <c r="AB272" s="10"/>
    </row>
    <row r="273" spans="1:28" ht="46.5" customHeight="1" x14ac:dyDescent="0.2">
      <c r="A273" s="62" t="s">
        <v>26</v>
      </c>
      <c r="B273" s="62"/>
      <c r="C273" s="7" t="s">
        <v>51</v>
      </c>
      <c r="D273" s="63" t="s">
        <v>127</v>
      </c>
      <c r="E273" s="63"/>
      <c r="F273" s="63" t="s">
        <v>128</v>
      </c>
      <c r="G273" s="63"/>
      <c r="H273" s="9" t="s">
        <v>80</v>
      </c>
      <c r="I273" s="9" t="s">
        <v>129</v>
      </c>
      <c r="J273" s="9" t="s">
        <v>129</v>
      </c>
      <c r="K273" s="9" t="s">
        <v>81</v>
      </c>
      <c r="L273" s="39"/>
      <c r="M273" s="10">
        <v>13.12</v>
      </c>
      <c r="N273" s="10">
        <v>8.69</v>
      </c>
      <c r="O273" s="61">
        <v>4.43</v>
      </c>
      <c r="P273" s="61"/>
      <c r="Q273" s="10">
        <v>0</v>
      </c>
      <c r="R273" s="61">
        <v>11.55</v>
      </c>
      <c r="S273" s="61"/>
      <c r="T273" s="61">
        <v>5.76</v>
      </c>
      <c r="U273" s="61"/>
      <c r="V273" s="10">
        <v>5.8</v>
      </c>
      <c r="W273" s="10">
        <v>0</v>
      </c>
      <c r="X273" s="63"/>
      <c r="Y273" s="63"/>
      <c r="Z273" s="63"/>
      <c r="AA273" s="9"/>
      <c r="AB273" s="10"/>
    </row>
    <row r="274" spans="1:28" x14ac:dyDescent="0.2">
      <c r="A274" s="59"/>
      <c r="B274" s="59"/>
      <c r="C274" s="8"/>
      <c r="D274" s="60" t="s">
        <v>127</v>
      </c>
      <c r="E274" s="60"/>
      <c r="F274" s="60" t="s">
        <v>21</v>
      </c>
      <c r="G274" s="60"/>
      <c r="H274" s="11"/>
      <c r="I274" s="11"/>
      <c r="J274" s="11"/>
      <c r="K274" s="11"/>
      <c r="L274" s="41"/>
      <c r="M274" s="12">
        <v>374.8</v>
      </c>
      <c r="N274" s="12">
        <v>130</v>
      </c>
      <c r="O274" s="68">
        <v>243.51</v>
      </c>
      <c r="P274" s="68"/>
      <c r="Q274" s="12">
        <v>1.3</v>
      </c>
      <c r="R274" s="64">
        <f>SUM(R263:S273)</f>
        <v>398.16</v>
      </c>
      <c r="S274" s="65"/>
      <c r="T274" s="61">
        <f>SUM(T263:U273)</f>
        <v>65.070000000000007</v>
      </c>
      <c r="U274" s="61"/>
      <c r="V274" s="10">
        <f>SUM(V263:V273)</f>
        <v>323.08999999999997</v>
      </c>
      <c r="W274" s="10">
        <v>0</v>
      </c>
      <c r="X274" s="66"/>
      <c r="Y274" s="66"/>
      <c r="Z274" s="66"/>
      <c r="AA274" s="11"/>
      <c r="AB274" s="11"/>
    </row>
    <row r="275" spans="1:28" ht="53.25" hidden="1" customHeight="1" x14ac:dyDescent="0.2">
      <c r="A275" s="62" t="s">
        <v>26</v>
      </c>
      <c r="B275" s="62"/>
      <c r="C275" s="7" t="s">
        <v>51</v>
      </c>
      <c r="D275" s="63" t="s">
        <v>41</v>
      </c>
      <c r="E275" s="63"/>
      <c r="F275" s="63" t="s">
        <v>130</v>
      </c>
      <c r="G275" s="63"/>
      <c r="H275" s="9" t="s">
        <v>67</v>
      </c>
      <c r="I275" s="9" t="s">
        <v>74</v>
      </c>
      <c r="J275" s="9" t="s">
        <v>74</v>
      </c>
      <c r="K275" s="9" t="s">
        <v>37</v>
      </c>
      <c r="L275" s="39"/>
      <c r="M275" s="10">
        <v>16.28</v>
      </c>
      <c r="N275" s="10">
        <v>5.1100000000000003</v>
      </c>
      <c r="O275" s="61">
        <v>11.17</v>
      </c>
      <c r="P275" s="61"/>
      <c r="Q275" s="10">
        <v>0</v>
      </c>
      <c r="R275" s="64">
        <v>0</v>
      </c>
      <c r="S275" s="65"/>
      <c r="T275" s="61">
        <v>0</v>
      </c>
      <c r="U275" s="61"/>
      <c r="V275" s="10">
        <v>0</v>
      </c>
      <c r="W275" s="10">
        <v>0</v>
      </c>
      <c r="X275" s="63"/>
      <c r="Y275" s="63"/>
      <c r="Z275" s="63"/>
      <c r="AA275" s="9"/>
      <c r="AB275" s="10"/>
    </row>
    <row r="276" spans="1:28" ht="48.75" hidden="1" customHeight="1" x14ac:dyDescent="0.2">
      <c r="A276" s="62" t="s">
        <v>26</v>
      </c>
      <c r="B276" s="62"/>
      <c r="C276" s="7" t="s">
        <v>51</v>
      </c>
      <c r="D276" s="63" t="s">
        <v>41</v>
      </c>
      <c r="E276" s="63"/>
      <c r="F276" s="63" t="s">
        <v>130</v>
      </c>
      <c r="G276" s="63"/>
      <c r="H276" s="9" t="s">
        <v>67</v>
      </c>
      <c r="I276" s="9" t="s">
        <v>73</v>
      </c>
      <c r="J276" s="9" t="s">
        <v>73</v>
      </c>
      <c r="K276" s="9" t="s">
        <v>37</v>
      </c>
      <c r="L276" s="39"/>
      <c r="M276" s="10">
        <v>14.6</v>
      </c>
      <c r="N276" s="10">
        <v>3.98</v>
      </c>
      <c r="O276" s="61">
        <v>10.62</v>
      </c>
      <c r="P276" s="61"/>
      <c r="Q276" s="10">
        <v>0</v>
      </c>
      <c r="R276" s="64">
        <v>0</v>
      </c>
      <c r="S276" s="65"/>
      <c r="T276" s="61">
        <v>0</v>
      </c>
      <c r="U276" s="61"/>
      <c r="V276" s="10">
        <v>0</v>
      </c>
      <c r="W276" s="10">
        <v>0</v>
      </c>
      <c r="X276" s="63"/>
      <c r="Y276" s="63"/>
      <c r="Z276" s="63"/>
      <c r="AA276" s="9"/>
      <c r="AB276" s="10"/>
    </row>
    <row r="277" spans="1:28" ht="52.5" hidden="1" customHeight="1" x14ac:dyDescent="0.2">
      <c r="A277" s="62" t="s">
        <v>26</v>
      </c>
      <c r="B277" s="62"/>
      <c r="C277" s="7" t="s">
        <v>51</v>
      </c>
      <c r="D277" s="63" t="s">
        <v>41</v>
      </c>
      <c r="E277" s="63"/>
      <c r="F277" s="63" t="s">
        <v>130</v>
      </c>
      <c r="G277" s="63"/>
      <c r="H277" s="9" t="s">
        <v>67</v>
      </c>
      <c r="I277" s="9" t="s">
        <v>103</v>
      </c>
      <c r="J277" s="9" t="s">
        <v>103</v>
      </c>
      <c r="K277" s="9" t="s">
        <v>37</v>
      </c>
      <c r="L277" s="39"/>
      <c r="M277" s="10">
        <v>0</v>
      </c>
      <c r="N277" s="10">
        <v>0</v>
      </c>
      <c r="O277" s="61">
        <v>0</v>
      </c>
      <c r="P277" s="61"/>
      <c r="Q277" s="10">
        <v>0</v>
      </c>
      <c r="R277" s="64">
        <v>0</v>
      </c>
      <c r="S277" s="65"/>
      <c r="T277" s="61">
        <v>0</v>
      </c>
      <c r="U277" s="61"/>
      <c r="V277" s="10">
        <v>0</v>
      </c>
      <c r="W277" s="10">
        <v>0</v>
      </c>
      <c r="X277" s="63"/>
      <c r="Y277" s="63"/>
      <c r="Z277" s="63"/>
      <c r="AA277" s="9"/>
      <c r="AB277" s="10"/>
    </row>
    <row r="278" spans="1:28" ht="45" hidden="1" customHeight="1" x14ac:dyDescent="0.2">
      <c r="A278" s="62" t="s">
        <v>26</v>
      </c>
      <c r="B278" s="62"/>
      <c r="C278" s="7" t="s">
        <v>51</v>
      </c>
      <c r="D278" s="63" t="s">
        <v>41</v>
      </c>
      <c r="E278" s="63"/>
      <c r="F278" s="63" t="s">
        <v>130</v>
      </c>
      <c r="G278" s="63"/>
      <c r="H278" s="9" t="s">
        <v>67</v>
      </c>
      <c r="I278" s="9" t="s">
        <v>105</v>
      </c>
      <c r="J278" s="9" t="s">
        <v>105</v>
      </c>
      <c r="K278" s="9" t="s">
        <v>37</v>
      </c>
      <c r="L278" s="39"/>
      <c r="M278" s="10">
        <v>3.88</v>
      </c>
      <c r="N278" s="10">
        <v>0.49</v>
      </c>
      <c r="O278" s="61">
        <v>3.39</v>
      </c>
      <c r="P278" s="61"/>
      <c r="Q278" s="10">
        <v>0</v>
      </c>
      <c r="R278" s="64">
        <v>0</v>
      </c>
      <c r="S278" s="65"/>
      <c r="T278" s="61">
        <v>0</v>
      </c>
      <c r="U278" s="61"/>
      <c r="V278" s="10">
        <v>0</v>
      </c>
      <c r="W278" s="10">
        <v>0</v>
      </c>
      <c r="X278" s="63"/>
      <c r="Y278" s="63"/>
      <c r="Z278" s="63"/>
      <c r="AA278" s="9"/>
      <c r="AB278" s="10"/>
    </row>
    <row r="279" spans="1:28" ht="43.5" hidden="1" customHeight="1" x14ac:dyDescent="0.2">
      <c r="A279" s="62" t="s">
        <v>26</v>
      </c>
      <c r="B279" s="62"/>
      <c r="C279" s="7" t="s">
        <v>51</v>
      </c>
      <c r="D279" s="63" t="s">
        <v>41</v>
      </c>
      <c r="E279" s="63"/>
      <c r="F279" s="63" t="s">
        <v>130</v>
      </c>
      <c r="G279" s="63"/>
      <c r="H279" s="9" t="s">
        <v>67</v>
      </c>
      <c r="I279" s="9" t="s">
        <v>93</v>
      </c>
      <c r="J279" s="9" t="s">
        <v>93</v>
      </c>
      <c r="K279" s="9" t="s">
        <v>37</v>
      </c>
      <c r="L279" s="39"/>
      <c r="M279" s="10">
        <v>13.5</v>
      </c>
      <c r="N279" s="10">
        <v>3.8</v>
      </c>
      <c r="O279" s="61">
        <v>9.6999999999999993</v>
      </c>
      <c r="P279" s="61"/>
      <c r="Q279" s="10">
        <v>0</v>
      </c>
      <c r="R279" s="64">
        <v>0</v>
      </c>
      <c r="S279" s="65"/>
      <c r="T279" s="61">
        <v>0</v>
      </c>
      <c r="U279" s="61"/>
      <c r="V279" s="10">
        <v>0</v>
      </c>
      <c r="W279" s="10">
        <v>0</v>
      </c>
      <c r="X279" s="63"/>
      <c r="Y279" s="63"/>
      <c r="Z279" s="63"/>
      <c r="AA279" s="9"/>
      <c r="AB279" s="10"/>
    </row>
    <row r="280" spans="1:28" ht="12.75" hidden="1" customHeight="1" x14ac:dyDescent="0.2">
      <c r="A280" s="59"/>
      <c r="B280" s="59"/>
      <c r="C280" s="8"/>
      <c r="D280" s="60" t="s">
        <v>41</v>
      </c>
      <c r="E280" s="60"/>
      <c r="F280" s="60" t="s">
        <v>21</v>
      </c>
      <c r="G280" s="60"/>
      <c r="H280" s="11"/>
      <c r="I280" s="11"/>
      <c r="J280" s="11"/>
      <c r="K280" s="11"/>
      <c r="L280" s="41"/>
      <c r="M280" s="12">
        <v>48.26</v>
      </c>
      <c r="N280" s="12">
        <v>13.38</v>
      </c>
      <c r="O280" s="68">
        <v>34.880000000000003</v>
      </c>
      <c r="P280" s="68"/>
      <c r="Q280" s="12">
        <v>0</v>
      </c>
      <c r="R280" s="64">
        <v>0</v>
      </c>
      <c r="S280" s="65"/>
      <c r="T280" s="64">
        <v>0</v>
      </c>
      <c r="U280" s="65"/>
      <c r="V280" s="10">
        <v>0</v>
      </c>
      <c r="W280" s="10">
        <v>0</v>
      </c>
      <c r="X280" s="66"/>
      <c r="Y280" s="66"/>
      <c r="Z280" s="66"/>
      <c r="AA280" s="11"/>
      <c r="AB280" s="11"/>
    </row>
    <row r="281" spans="1:28" x14ac:dyDescent="0.2">
      <c r="A281" s="62"/>
      <c r="B281" s="62"/>
      <c r="C281" s="7"/>
      <c r="D281" s="108" t="s">
        <v>22</v>
      </c>
      <c r="E281" s="108"/>
      <c r="F281" s="108"/>
      <c r="G281" s="108"/>
      <c r="H281" s="8"/>
      <c r="I281" s="8"/>
      <c r="J281" s="8"/>
      <c r="K281" s="8"/>
      <c r="L281" s="47"/>
      <c r="M281" s="13">
        <v>9871.31</v>
      </c>
      <c r="N281" s="13">
        <v>3285.49</v>
      </c>
      <c r="O281" s="69">
        <v>5744.76</v>
      </c>
      <c r="P281" s="69"/>
      <c r="Q281" s="13">
        <v>841.02</v>
      </c>
      <c r="R281" s="70">
        <f>SUM(R274,R280,R262,R247,R240,R230,R221,R212,R203,R195,R188,R180,R174,R161,R155,R149,R142,T136,R136,T136,T136,R131,R119)</f>
        <v>9711.82</v>
      </c>
      <c r="S281" s="71"/>
      <c r="T281" s="70">
        <f>SUM(T280,T274,T262,T247,T240,T230,T221,T212,T203,T195,T188,T180,T174,T161,T155,T149,T142,T136,T131,T119)</f>
        <v>1780.97</v>
      </c>
      <c r="U281" s="71"/>
      <c r="V281" s="29">
        <f>SUM(V280,V274,V262,V247,V240,V230,V221,V212,V203,V195,V188,V180,V174,V161,V155,V149,V142,V131,V136,V119)</f>
        <v>7086.9499999999989</v>
      </c>
      <c r="W281" s="29">
        <f>SUM(W280,W274,W262,W247,W240,W230,W221,W212,W203,W195,W188,W180,W174,W161,W155,W149,W142,W136,W131,W119)</f>
        <v>252.88</v>
      </c>
      <c r="X281" s="109"/>
      <c r="Y281" s="109"/>
      <c r="Z281" s="109"/>
      <c r="AA281" s="8"/>
      <c r="AB281" s="8"/>
    </row>
    <row r="282" spans="1:28" ht="22.5" x14ac:dyDescent="0.2">
      <c r="A282" s="62" t="s">
        <v>26</v>
      </c>
      <c r="B282" s="62"/>
      <c r="C282" s="7" t="s">
        <v>55</v>
      </c>
      <c r="D282" s="108" t="s">
        <v>131</v>
      </c>
      <c r="E282" s="108"/>
      <c r="F282" s="108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9"/>
      <c r="Y282" s="109"/>
      <c r="Z282" s="109"/>
      <c r="AA282" s="8"/>
      <c r="AB282" s="8"/>
    </row>
    <row r="283" spans="1:28" ht="27" customHeight="1" x14ac:dyDescent="0.2">
      <c r="A283" s="62" t="s">
        <v>26</v>
      </c>
      <c r="B283" s="62"/>
      <c r="C283" s="7" t="s">
        <v>55</v>
      </c>
      <c r="D283" s="63" t="s">
        <v>26</v>
      </c>
      <c r="E283" s="63"/>
      <c r="F283" s="63" t="s">
        <v>192</v>
      </c>
      <c r="G283" s="63"/>
      <c r="H283" s="9" t="s">
        <v>67</v>
      </c>
      <c r="I283" s="9" t="s">
        <v>132</v>
      </c>
      <c r="J283" s="9" t="s">
        <v>132</v>
      </c>
      <c r="K283" s="9" t="s">
        <v>35</v>
      </c>
      <c r="L283" s="39"/>
      <c r="M283" s="10">
        <v>7.42</v>
      </c>
      <c r="N283" s="10">
        <v>1.76</v>
      </c>
      <c r="O283" s="61">
        <v>5.67</v>
      </c>
      <c r="P283" s="61"/>
      <c r="Q283" s="10">
        <v>0</v>
      </c>
      <c r="R283" s="61">
        <v>7.42</v>
      </c>
      <c r="S283" s="61"/>
      <c r="T283" s="61">
        <v>0</v>
      </c>
      <c r="U283" s="61"/>
      <c r="V283" s="10">
        <v>7.42</v>
      </c>
      <c r="W283" s="10">
        <v>0</v>
      </c>
      <c r="X283" s="63" t="s">
        <v>36</v>
      </c>
      <c r="Y283" s="63"/>
      <c r="Z283" s="63"/>
      <c r="AA283" s="9" t="s">
        <v>20</v>
      </c>
      <c r="AB283" s="10">
        <v>32</v>
      </c>
    </row>
    <row r="284" spans="1:28" ht="24" customHeight="1" x14ac:dyDescent="0.2">
      <c r="A284" s="62" t="s">
        <v>26</v>
      </c>
      <c r="B284" s="62"/>
      <c r="C284" s="7" t="s">
        <v>55</v>
      </c>
      <c r="D284" s="63" t="s">
        <v>26</v>
      </c>
      <c r="E284" s="63"/>
      <c r="F284" s="63" t="s">
        <v>192</v>
      </c>
      <c r="G284" s="63"/>
      <c r="H284" s="9" t="s">
        <v>67</v>
      </c>
      <c r="I284" s="9" t="s">
        <v>132</v>
      </c>
      <c r="J284" s="9" t="s">
        <v>132</v>
      </c>
      <c r="K284" s="9" t="s">
        <v>81</v>
      </c>
      <c r="L284" s="39"/>
      <c r="M284" s="10">
        <v>0</v>
      </c>
      <c r="N284" s="10">
        <v>0</v>
      </c>
      <c r="O284" s="61">
        <v>0</v>
      </c>
      <c r="P284" s="61"/>
      <c r="Q284" s="10">
        <v>0</v>
      </c>
      <c r="R284" s="64">
        <v>0</v>
      </c>
      <c r="S284" s="65"/>
      <c r="T284" s="61">
        <v>0</v>
      </c>
      <c r="U284" s="61"/>
      <c r="V284" s="10">
        <v>0</v>
      </c>
      <c r="W284" s="10">
        <v>0</v>
      </c>
      <c r="X284" s="63"/>
      <c r="Y284" s="63"/>
      <c r="Z284" s="63"/>
      <c r="AA284" s="9"/>
      <c r="AB284" s="10"/>
    </row>
    <row r="285" spans="1:28" ht="27" customHeight="1" x14ac:dyDescent="0.2">
      <c r="A285" s="62" t="s">
        <v>26</v>
      </c>
      <c r="B285" s="62"/>
      <c r="C285" s="7" t="s">
        <v>55</v>
      </c>
      <c r="D285" s="63" t="s">
        <v>26</v>
      </c>
      <c r="E285" s="63"/>
      <c r="F285" s="63" t="s">
        <v>192</v>
      </c>
      <c r="G285" s="63"/>
      <c r="H285" s="9" t="s">
        <v>67</v>
      </c>
      <c r="I285" s="9" t="s">
        <v>132</v>
      </c>
      <c r="J285" s="9" t="s">
        <v>132</v>
      </c>
      <c r="K285" s="9" t="s">
        <v>37</v>
      </c>
      <c r="L285" s="39"/>
      <c r="M285" s="10">
        <v>302.44</v>
      </c>
      <c r="N285" s="10">
        <v>88.12</v>
      </c>
      <c r="O285" s="61">
        <v>214.32</v>
      </c>
      <c r="P285" s="61"/>
      <c r="Q285" s="10">
        <v>0</v>
      </c>
      <c r="R285" s="61">
        <v>281.48</v>
      </c>
      <c r="S285" s="61"/>
      <c r="T285" s="61">
        <v>18.350000000000001</v>
      </c>
      <c r="U285" s="61"/>
      <c r="V285" s="10">
        <v>263.13</v>
      </c>
      <c r="W285" s="10">
        <v>0</v>
      </c>
      <c r="X285" s="63"/>
      <c r="Y285" s="63"/>
      <c r="Z285" s="63"/>
      <c r="AA285" s="9"/>
      <c r="AB285" s="10"/>
    </row>
    <row r="286" spans="1:28" ht="24.75" customHeight="1" x14ac:dyDescent="0.2">
      <c r="A286" s="62" t="s">
        <v>26</v>
      </c>
      <c r="B286" s="62"/>
      <c r="C286" s="7" t="s">
        <v>55</v>
      </c>
      <c r="D286" s="63" t="s">
        <v>26</v>
      </c>
      <c r="E286" s="63"/>
      <c r="F286" s="63" t="s">
        <v>192</v>
      </c>
      <c r="G286" s="63"/>
      <c r="H286" s="9" t="s">
        <v>67</v>
      </c>
      <c r="I286" s="9" t="s">
        <v>132</v>
      </c>
      <c r="J286" s="9" t="s">
        <v>132</v>
      </c>
      <c r="K286" s="9" t="s">
        <v>38</v>
      </c>
      <c r="L286" s="39"/>
      <c r="M286" s="10">
        <v>7.39</v>
      </c>
      <c r="N286" s="10">
        <v>4.49</v>
      </c>
      <c r="O286" s="61">
        <v>0</v>
      </c>
      <c r="P286" s="61"/>
      <c r="Q286" s="10">
        <v>2.9</v>
      </c>
      <c r="R286" s="61">
        <v>7.39</v>
      </c>
      <c r="S286" s="61"/>
      <c r="T286" s="61">
        <v>4.49</v>
      </c>
      <c r="U286" s="61"/>
      <c r="V286" s="10">
        <v>0</v>
      </c>
      <c r="W286" s="10">
        <v>2.9</v>
      </c>
      <c r="X286" s="63" t="s">
        <v>39</v>
      </c>
      <c r="Y286" s="63"/>
      <c r="Z286" s="63"/>
      <c r="AA286" s="9" t="s">
        <v>20</v>
      </c>
      <c r="AB286" s="10">
        <v>221</v>
      </c>
    </row>
    <row r="287" spans="1:28" ht="25.5" customHeight="1" x14ac:dyDescent="0.2">
      <c r="A287" s="62" t="s">
        <v>26</v>
      </c>
      <c r="B287" s="62"/>
      <c r="C287" s="7" t="s">
        <v>55</v>
      </c>
      <c r="D287" s="63" t="s">
        <v>26</v>
      </c>
      <c r="E287" s="63"/>
      <c r="F287" s="63" t="s">
        <v>192</v>
      </c>
      <c r="G287" s="63"/>
      <c r="H287" s="9" t="s">
        <v>67</v>
      </c>
      <c r="I287" s="9" t="s">
        <v>132</v>
      </c>
      <c r="J287" s="9" t="s">
        <v>132</v>
      </c>
      <c r="K287" s="9" t="s">
        <v>47</v>
      </c>
      <c r="L287" s="39"/>
      <c r="M287" s="10">
        <v>0</v>
      </c>
      <c r="N287" s="10">
        <v>0</v>
      </c>
      <c r="O287" s="61">
        <v>0</v>
      </c>
      <c r="P287" s="61"/>
      <c r="Q287" s="10">
        <v>0</v>
      </c>
      <c r="R287" s="61">
        <v>1.44</v>
      </c>
      <c r="S287" s="61"/>
      <c r="T287" s="61">
        <v>1.44</v>
      </c>
      <c r="U287" s="61"/>
      <c r="V287" s="10">
        <v>0</v>
      </c>
      <c r="W287" s="10">
        <v>0</v>
      </c>
      <c r="X287" s="63"/>
      <c r="Y287" s="63"/>
      <c r="Z287" s="63"/>
      <c r="AA287" s="9"/>
      <c r="AB287" s="10"/>
    </row>
    <row r="288" spans="1:28" ht="24" customHeight="1" x14ac:dyDescent="0.2">
      <c r="A288" s="62" t="s">
        <v>26</v>
      </c>
      <c r="B288" s="62"/>
      <c r="C288" s="7" t="s">
        <v>55</v>
      </c>
      <c r="D288" s="63" t="s">
        <v>26</v>
      </c>
      <c r="E288" s="63"/>
      <c r="F288" s="63" t="s">
        <v>192</v>
      </c>
      <c r="G288" s="63"/>
      <c r="H288" s="9" t="s">
        <v>67</v>
      </c>
      <c r="I288" s="9" t="s">
        <v>132</v>
      </c>
      <c r="J288" s="9" t="s">
        <v>132</v>
      </c>
      <c r="K288" s="9" t="s">
        <v>97</v>
      </c>
      <c r="L288" s="39"/>
      <c r="M288" s="10">
        <v>0</v>
      </c>
      <c r="N288" s="10">
        <v>0</v>
      </c>
      <c r="O288" s="61">
        <v>0</v>
      </c>
      <c r="P288" s="61"/>
      <c r="Q288" s="10">
        <v>0</v>
      </c>
      <c r="R288" s="61">
        <v>0.04</v>
      </c>
      <c r="S288" s="61"/>
      <c r="T288" s="61">
        <v>0.04</v>
      </c>
      <c r="U288" s="61"/>
      <c r="V288" s="10">
        <v>0</v>
      </c>
      <c r="W288" s="10">
        <v>0</v>
      </c>
      <c r="X288" s="63"/>
      <c r="Y288" s="63"/>
      <c r="Z288" s="63"/>
      <c r="AA288" s="9"/>
      <c r="AB288" s="10"/>
    </row>
    <row r="289" spans="1:28" ht="28.5" customHeight="1" x14ac:dyDescent="0.2">
      <c r="A289" s="62" t="s">
        <v>26</v>
      </c>
      <c r="B289" s="62"/>
      <c r="C289" s="7" t="s">
        <v>55</v>
      </c>
      <c r="D289" s="63" t="s">
        <v>26</v>
      </c>
      <c r="E289" s="63"/>
      <c r="F289" s="63" t="s">
        <v>192</v>
      </c>
      <c r="G289" s="63"/>
      <c r="H289" s="9" t="s">
        <v>80</v>
      </c>
      <c r="I289" s="9" t="s">
        <v>132</v>
      </c>
      <c r="J289" s="9" t="s">
        <v>132</v>
      </c>
      <c r="K289" s="9" t="s">
        <v>81</v>
      </c>
      <c r="L289" s="39"/>
      <c r="M289" s="10">
        <v>0.57999999999999996</v>
      </c>
      <c r="N289" s="10">
        <v>0.57999999999999996</v>
      </c>
      <c r="O289" s="61">
        <v>0</v>
      </c>
      <c r="P289" s="61"/>
      <c r="Q289" s="10">
        <v>0</v>
      </c>
      <c r="R289" s="61">
        <v>0.22</v>
      </c>
      <c r="S289" s="61"/>
      <c r="T289" s="61">
        <v>0.22</v>
      </c>
      <c r="U289" s="61"/>
      <c r="V289" s="10">
        <v>0</v>
      </c>
      <c r="W289" s="10">
        <v>0</v>
      </c>
      <c r="X289" s="63"/>
      <c r="Y289" s="63"/>
      <c r="Z289" s="63"/>
      <c r="AA289" s="9"/>
      <c r="AB289" s="10"/>
    </row>
    <row r="290" spans="1:28" x14ac:dyDescent="0.2">
      <c r="A290" s="59"/>
      <c r="B290" s="59"/>
      <c r="C290" s="8"/>
      <c r="D290" s="60" t="s">
        <v>26</v>
      </c>
      <c r="E290" s="60"/>
      <c r="F290" s="60" t="s">
        <v>21</v>
      </c>
      <c r="G290" s="60"/>
      <c r="H290" s="11"/>
      <c r="I290" s="11"/>
      <c r="J290" s="11"/>
      <c r="K290" s="11"/>
      <c r="L290" s="41"/>
      <c r="M290" s="12">
        <v>317.83</v>
      </c>
      <c r="N290" s="12">
        <v>94.95</v>
      </c>
      <c r="O290" s="68">
        <v>219.99</v>
      </c>
      <c r="P290" s="68"/>
      <c r="Q290" s="12">
        <v>2.9</v>
      </c>
      <c r="R290" s="64">
        <f>SUM(R283:S289)</f>
        <v>297.99000000000007</v>
      </c>
      <c r="S290" s="65"/>
      <c r="T290" s="64">
        <f>SUM(T283:U289)</f>
        <v>24.540000000000003</v>
      </c>
      <c r="U290" s="65"/>
      <c r="V290" s="10">
        <f>SUM(V283:V289)</f>
        <v>270.55</v>
      </c>
      <c r="W290" s="10">
        <f>SUM(W283:W289)</f>
        <v>2.9</v>
      </c>
      <c r="X290" s="66"/>
      <c r="Y290" s="66"/>
      <c r="Z290" s="66"/>
      <c r="AA290" s="11"/>
      <c r="AB290" s="11"/>
    </row>
    <row r="291" spans="1:28" ht="47.25" customHeight="1" x14ac:dyDescent="0.2">
      <c r="A291" s="62" t="s">
        <v>26</v>
      </c>
      <c r="B291" s="62"/>
      <c r="C291" s="7" t="s">
        <v>55</v>
      </c>
      <c r="D291" s="63" t="s">
        <v>41</v>
      </c>
      <c r="E291" s="63"/>
      <c r="F291" s="63" t="s">
        <v>195</v>
      </c>
      <c r="G291" s="63"/>
      <c r="H291" s="9" t="s">
        <v>67</v>
      </c>
      <c r="I291" s="9" t="s">
        <v>116</v>
      </c>
      <c r="J291" s="9" t="s">
        <v>116</v>
      </c>
      <c r="K291" s="9" t="s">
        <v>37</v>
      </c>
      <c r="L291" s="39"/>
      <c r="M291" s="10">
        <v>2.46</v>
      </c>
      <c r="N291" s="10">
        <v>0.43</v>
      </c>
      <c r="O291" s="61">
        <v>2.0299999999999998</v>
      </c>
      <c r="P291" s="61"/>
      <c r="Q291" s="10">
        <v>0</v>
      </c>
      <c r="R291" s="61">
        <v>3.09</v>
      </c>
      <c r="S291" s="61"/>
      <c r="T291" s="61">
        <v>0.43</v>
      </c>
      <c r="U291" s="61"/>
      <c r="V291" s="10">
        <v>2.66</v>
      </c>
      <c r="W291" s="10">
        <v>0</v>
      </c>
      <c r="X291" s="63" t="s">
        <v>194</v>
      </c>
      <c r="Y291" s="63"/>
      <c r="Z291" s="63"/>
      <c r="AA291" s="9" t="s">
        <v>20</v>
      </c>
      <c r="AB291" s="10">
        <v>282</v>
      </c>
    </row>
    <row r="292" spans="1:28" ht="43.5" customHeight="1" x14ac:dyDescent="0.2">
      <c r="A292" s="62" t="s">
        <v>26</v>
      </c>
      <c r="B292" s="62"/>
      <c r="C292" s="7" t="s">
        <v>55</v>
      </c>
      <c r="D292" s="63" t="s">
        <v>41</v>
      </c>
      <c r="E292" s="63"/>
      <c r="F292" s="63" t="s">
        <v>195</v>
      </c>
      <c r="G292" s="63"/>
      <c r="H292" s="9" t="s">
        <v>67</v>
      </c>
      <c r="I292" s="9" t="s">
        <v>71</v>
      </c>
      <c r="J292" s="9" t="s">
        <v>71</v>
      </c>
      <c r="K292" s="9" t="s">
        <v>37</v>
      </c>
      <c r="L292" s="39"/>
      <c r="M292" s="10">
        <v>0</v>
      </c>
      <c r="N292" s="10">
        <v>0</v>
      </c>
      <c r="O292" s="61">
        <v>0</v>
      </c>
      <c r="P292" s="61"/>
      <c r="Q292" s="10">
        <v>0</v>
      </c>
      <c r="R292" s="61">
        <v>2.71</v>
      </c>
      <c r="S292" s="61"/>
      <c r="T292" s="61">
        <v>0.1</v>
      </c>
      <c r="U292" s="61"/>
      <c r="V292" s="10">
        <v>2.61</v>
      </c>
      <c r="W292" s="10">
        <v>0</v>
      </c>
      <c r="X292" s="63"/>
      <c r="Y292" s="63"/>
      <c r="Z292" s="63"/>
      <c r="AA292" s="9"/>
      <c r="AB292" s="10"/>
    </row>
    <row r="293" spans="1:28" ht="49.5" customHeight="1" x14ac:dyDescent="0.2">
      <c r="A293" s="62" t="s">
        <v>26</v>
      </c>
      <c r="B293" s="62"/>
      <c r="C293" s="7" t="s">
        <v>55</v>
      </c>
      <c r="D293" s="63" t="s">
        <v>41</v>
      </c>
      <c r="E293" s="63"/>
      <c r="F293" s="63" t="s">
        <v>195</v>
      </c>
      <c r="G293" s="63"/>
      <c r="H293" s="9" t="s">
        <v>67</v>
      </c>
      <c r="I293" s="9" t="s">
        <v>101</v>
      </c>
      <c r="J293" s="9" t="s">
        <v>101</v>
      </c>
      <c r="K293" s="9" t="s">
        <v>37</v>
      </c>
      <c r="L293" s="39"/>
      <c r="M293" s="10">
        <v>2.13</v>
      </c>
      <c r="N293" s="10">
        <v>0.72</v>
      </c>
      <c r="O293" s="61">
        <v>1.4</v>
      </c>
      <c r="P293" s="61"/>
      <c r="Q293" s="10">
        <v>0</v>
      </c>
      <c r="R293" s="61">
        <v>2.14</v>
      </c>
      <c r="S293" s="61"/>
      <c r="T293" s="61">
        <v>0.28999999999999998</v>
      </c>
      <c r="U293" s="61"/>
      <c r="V293" s="10">
        <v>1.85</v>
      </c>
      <c r="W293" s="10">
        <v>0</v>
      </c>
      <c r="X293" s="63"/>
      <c r="Y293" s="63"/>
      <c r="Z293" s="63"/>
      <c r="AA293" s="9"/>
      <c r="AB293" s="10"/>
    </row>
    <row r="294" spans="1:28" ht="42.75" customHeight="1" x14ac:dyDescent="0.2">
      <c r="A294" s="62" t="s">
        <v>26</v>
      </c>
      <c r="B294" s="62"/>
      <c r="C294" s="7" t="s">
        <v>55</v>
      </c>
      <c r="D294" s="63" t="s">
        <v>41</v>
      </c>
      <c r="E294" s="63"/>
      <c r="F294" s="63" t="s">
        <v>195</v>
      </c>
      <c r="G294" s="63"/>
      <c r="H294" s="9" t="s">
        <v>67</v>
      </c>
      <c r="I294" s="9" t="s">
        <v>74</v>
      </c>
      <c r="J294" s="9" t="s">
        <v>74</v>
      </c>
      <c r="K294" s="9" t="s">
        <v>37</v>
      </c>
      <c r="L294" s="39"/>
      <c r="M294" s="10">
        <v>0</v>
      </c>
      <c r="N294" s="10">
        <v>0</v>
      </c>
      <c r="O294" s="61">
        <v>0</v>
      </c>
      <c r="P294" s="61"/>
      <c r="Q294" s="10">
        <v>0</v>
      </c>
      <c r="R294" s="61">
        <v>16.34</v>
      </c>
      <c r="S294" s="61"/>
      <c r="T294" s="61">
        <v>1.64</v>
      </c>
      <c r="U294" s="61"/>
      <c r="V294" s="10">
        <v>14.7</v>
      </c>
      <c r="W294" s="10">
        <v>0</v>
      </c>
      <c r="X294" s="63"/>
      <c r="Y294" s="63"/>
      <c r="Z294" s="63"/>
      <c r="AA294" s="9"/>
      <c r="AB294" s="10"/>
    </row>
    <row r="295" spans="1:28" ht="44.25" customHeight="1" x14ac:dyDescent="0.2">
      <c r="A295" s="62" t="s">
        <v>26</v>
      </c>
      <c r="B295" s="62"/>
      <c r="C295" s="7" t="s">
        <v>55</v>
      </c>
      <c r="D295" s="63" t="s">
        <v>41</v>
      </c>
      <c r="E295" s="63"/>
      <c r="F295" s="63" t="s">
        <v>195</v>
      </c>
      <c r="G295" s="63"/>
      <c r="H295" s="9" t="s">
        <v>67</v>
      </c>
      <c r="I295" s="9" t="s">
        <v>86</v>
      </c>
      <c r="J295" s="9" t="s">
        <v>86</v>
      </c>
      <c r="K295" s="9" t="s">
        <v>37</v>
      </c>
      <c r="L295" s="39"/>
      <c r="M295" s="10">
        <v>30.06</v>
      </c>
      <c r="N295" s="10">
        <v>18.670000000000002</v>
      </c>
      <c r="O295" s="61">
        <v>11.39</v>
      </c>
      <c r="P295" s="61"/>
      <c r="Q295" s="10">
        <v>0</v>
      </c>
      <c r="R295" s="61">
        <v>29.37</v>
      </c>
      <c r="S295" s="61"/>
      <c r="T295" s="61">
        <v>14.46</v>
      </c>
      <c r="U295" s="61"/>
      <c r="V295" s="10">
        <v>14.91</v>
      </c>
      <c r="W295" s="10">
        <v>0</v>
      </c>
      <c r="X295" s="63"/>
      <c r="Y295" s="63"/>
      <c r="Z295" s="63"/>
      <c r="AA295" s="9"/>
      <c r="AB295" s="10"/>
    </row>
    <row r="296" spans="1:28" ht="51.75" customHeight="1" x14ac:dyDescent="0.2">
      <c r="A296" s="62" t="s">
        <v>26</v>
      </c>
      <c r="B296" s="62"/>
      <c r="C296" s="7" t="s">
        <v>55</v>
      </c>
      <c r="D296" s="63" t="s">
        <v>41</v>
      </c>
      <c r="E296" s="63"/>
      <c r="F296" s="63" t="s">
        <v>195</v>
      </c>
      <c r="G296" s="63"/>
      <c r="H296" s="9" t="s">
        <v>67</v>
      </c>
      <c r="I296" s="9" t="s">
        <v>73</v>
      </c>
      <c r="J296" s="9" t="s">
        <v>73</v>
      </c>
      <c r="K296" s="9" t="s">
        <v>37</v>
      </c>
      <c r="L296" s="39"/>
      <c r="M296" s="10">
        <v>0</v>
      </c>
      <c r="N296" s="10">
        <v>0</v>
      </c>
      <c r="O296" s="61">
        <v>0</v>
      </c>
      <c r="P296" s="61"/>
      <c r="Q296" s="10">
        <v>0</v>
      </c>
      <c r="R296" s="61">
        <v>14.67</v>
      </c>
      <c r="S296" s="61"/>
      <c r="T296" s="61">
        <v>0.69</v>
      </c>
      <c r="U296" s="61"/>
      <c r="V296" s="10">
        <v>13.98</v>
      </c>
      <c r="W296" s="10">
        <v>0</v>
      </c>
      <c r="X296" s="63"/>
      <c r="Y296" s="63"/>
      <c r="Z296" s="63"/>
      <c r="AA296" s="9"/>
      <c r="AB296" s="10"/>
    </row>
    <row r="297" spans="1:28" ht="48.75" customHeight="1" x14ac:dyDescent="0.2">
      <c r="A297" s="62" t="s">
        <v>26</v>
      </c>
      <c r="B297" s="62"/>
      <c r="C297" s="7" t="s">
        <v>55</v>
      </c>
      <c r="D297" s="63" t="s">
        <v>41</v>
      </c>
      <c r="E297" s="63"/>
      <c r="F297" s="63" t="s">
        <v>195</v>
      </c>
      <c r="G297" s="63"/>
      <c r="H297" s="9" t="s">
        <v>67</v>
      </c>
      <c r="I297" s="9" t="s">
        <v>96</v>
      </c>
      <c r="J297" s="9" t="s">
        <v>96</v>
      </c>
      <c r="K297" s="9" t="s">
        <v>37</v>
      </c>
      <c r="L297" s="39"/>
      <c r="M297" s="10">
        <v>15.5</v>
      </c>
      <c r="N297" s="10">
        <v>4.78</v>
      </c>
      <c r="O297" s="61">
        <v>8.4</v>
      </c>
      <c r="P297" s="61"/>
      <c r="Q297" s="10">
        <v>2.3199999999999998</v>
      </c>
      <c r="R297" s="61">
        <v>13.23</v>
      </c>
      <c r="S297" s="61"/>
      <c r="T297" s="61">
        <v>2.17</v>
      </c>
      <c r="U297" s="61"/>
      <c r="V297" s="10">
        <v>11.05</v>
      </c>
      <c r="W297" s="10">
        <v>0</v>
      </c>
      <c r="X297" s="63"/>
      <c r="Y297" s="63"/>
      <c r="Z297" s="63"/>
      <c r="AA297" s="9"/>
      <c r="AB297" s="10"/>
    </row>
    <row r="298" spans="1:28" ht="49.5" customHeight="1" x14ac:dyDescent="0.2">
      <c r="A298" s="62" t="s">
        <v>26</v>
      </c>
      <c r="B298" s="62"/>
      <c r="C298" s="7" t="s">
        <v>55</v>
      </c>
      <c r="D298" s="63" t="s">
        <v>41</v>
      </c>
      <c r="E298" s="63"/>
      <c r="F298" s="63" t="s">
        <v>195</v>
      </c>
      <c r="G298" s="63"/>
      <c r="H298" s="9" t="s">
        <v>67</v>
      </c>
      <c r="I298" s="9" t="s">
        <v>88</v>
      </c>
      <c r="J298" s="9" t="s">
        <v>88</v>
      </c>
      <c r="K298" s="9" t="s">
        <v>37</v>
      </c>
      <c r="L298" s="39"/>
      <c r="M298" s="10">
        <v>3.96</v>
      </c>
      <c r="N298" s="10">
        <v>1.18</v>
      </c>
      <c r="O298" s="61">
        <v>2.78</v>
      </c>
      <c r="P298" s="61"/>
      <c r="Q298" s="10">
        <v>0</v>
      </c>
      <c r="R298" s="61">
        <v>3.86</v>
      </c>
      <c r="S298" s="61"/>
      <c r="T298" s="61">
        <v>0.23</v>
      </c>
      <c r="U298" s="61"/>
      <c r="V298" s="10">
        <v>3.63</v>
      </c>
      <c r="W298" s="10">
        <v>0</v>
      </c>
      <c r="X298" s="63"/>
      <c r="Y298" s="63"/>
      <c r="Z298" s="63"/>
      <c r="AA298" s="9"/>
      <c r="AB298" s="10"/>
    </row>
    <row r="299" spans="1:28" ht="44.25" customHeight="1" x14ac:dyDescent="0.2">
      <c r="A299" s="62" t="s">
        <v>26</v>
      </c>
      <c r="B299" s="62"/>
      <c r="C299" s="7" t="s">
        <v>55</v>
      </c>
      <c r="D299" s="63" t="s">
        <v>41</v>
      </c>
      <c r="E299" s="63"/>
      <c r="F299" s="63" t="s">
        <v>195</v>
      </c>
      <c r="G299" s="63"/>
      <c r="H299" s="9" t="s">
        <v>67</v>
      </c>
      <c r="I299" s="9" t="s">
        <v>90</v>
      </c>
      <c r="J299" s="9" t="s">
        <v>90</v>
      </c>
      <c r="K299" s="9" t="s">
        <v>37</v>
      </c>
      <c r="L299" s="39"/>
      <c r="M299" s="10">
        <v>20.399999999999999</v>
      </c>
      <c r="N299" s="10">
        <v>4.49</v>
      </c>
      <c r="O299" s="61">
        <v>15.91</v>
      </c>
      <c r="P299" s="61"/>
      <c r="Q299" s="10">
        <v>0</v>
      </c>
      <c r="R299" s="61">
        <v>20.48</v>
      </c>
      <c r="S299" s="61"/>
      <c r="T299" s="61">
        <v>4.49</v>
      </c>
      <c r="U299" s="61"/>
      <c r="V299" s="10">
        <v>15.98</v>
      </c>
      <c r="W299" s="10">
        <v>0</v>
      </c>
      <c r="X299" s="63"/>
      <c r="Y299" s="63"/>
      <c r="Z299" s="63"/>
      <c r="AA299" s="9"/>
      <c r="AB299" s="10"/>
    </row>
    <row r="300" spans="1:28" ht="47.25" customHeight="1" x14ac:dyDescent="0.2">
      <c r="A300" s="62" t="s">
        <v>26</v>
      </c>
      <c r="B300" s="62"/>
      <c r="C300" s="7" t="s">
        <v>55</v>
      </c>
      <c r="D300" s="63" t="s">
        <v>41</v>
      </c>
      <c r="E300" s="63"/>
      <c r="F300" s="63" t="s">
        <v>195</v>
      </c>
      <c r="G300" s="63"/>
      <c r="H300" s="9" t="s">
        <v>67</v>
      </c>
      <c r="I300" s="9" t="s">
        <v>103</v>
      </c>
      <c r="J300" s="9" t="s">
        <v>103</v>
      </c>
      <c r="K300" s="9" t="s">
        <v>37</v>
      </c>
      <c r="L300" s="39"/>
      <c r="M300" s="10">
        <v>3.86</v>
      </c>
      <c r="N300" s="10">
        <v>1.75</v>
      </c>
      <c r="O300" s="61">
        <v>2.11</v>
      </c>
      <c r="P300" s="61"/>
      <c r="Q300" s="10">
        <v>0</v>
      </c>
      <c r="R300" s="61">
        <v>3.87</v>
      </c>
      <c r="S300" s="61"/>
      <c r="T300" s="61">
        <v>1.1000000000000001</v>
      </c>
      <c r="U300" s="61"/>
      <c r="V300" s="10">
        <v>2.77</v>
      </c>
      <c r="W300" s="10">
        <v>0</v>
      </c>
      <c r="X300" s="63"/>
      <c r="Y300" s="63"/>
      <c r="Z300" s="63"/>
      <c r="AA300" s="9"/>
      <c r="AB300" s="10"/>
    </row>
    <row r="301" spans="1:28" ht="44.25" customHeight="1" x14ac:dyDescent="0.2">
      <c r="A301" s="62" t="s">
        <v>26</v>
      </c>
      <c r="B301" s="62"/>
      <c r="C301" s="7" t="s">
        <v>55</v>
      </c>
      <c r="D301" s="63" t="s">
        <v>41</v>
      </c>
      <c r="E301" s="63"/>
      <c r="F301" s="63" t="s">
        <v>195</v>
      </c>
      <c r="G301" s="63"/>
      <c r="H301" s="9" t="s">
        <v>67</v>
      </c>
      <c r="I301" s="9" t="s">
        <v>105</v>
      </c>
      <c r="J301" s="9" t="s">
        <v>105</v>
      </c>
      <c r="K301" s="9" t="s">
        <v>37</v>
      </c>
      <c r="L301" s="39"/>
      <c r="M301" s="10">
        <v>5.89</v>
      </c>
      <c r="N301" s="10">
        <v>1.42</v>
      </c>
      <c r="O301" s="61">
        <v>4.47</v>
      </c>
      <c r="P301" s="61"/>
      <c r="Q301" s="10">
        <v>0</v>
      </c>
      <c r="R301" s="61">
        <v>5.89</v>
      </c>
      <c r="S301" s="61"/>
      <c r="T301" s="61">
        <v>1.42</v>
      </c>
      <c r="U301" s="61"/>
      <c r="V301" s="10">
        <v>4.47</v>
      </c>
      <c r="W301" s="10">
        <v>0</v>
      </c>
      <c r="X301" s="63"/>
      <c r="Y301" s="63"/>
      <c r="Z301" s="63"/>
      <c r="AA301" s="9"/>
      <c r="AB301" s="10"/>
    </row>
    <row r="302" spans="1:28" ht="51" customHeight="1" x14ac:dyDescent="0.2">
      <c r="A302" s="62" t="s">
        <v>26</v>
      </c>
      <c r="B302" s="62"/>
      <c r="C302" s="7" t="s">
        <v>55</v>
      </c>
      <c r="D302" s="63" t="s">
        <v>41</v>
      </c>
      <c r="E302" s="63"/>
      <c r="F302" s="63" t="s">
        <v>195</v>
      </c>
      <c r="G302" s="63"/>
      <c r="H302" s="9" t="s">
        <v>67</v>
      </c>
      <c r="I302" s="9" t="s">
        <v>111</v>
      </c>
      <c r="J302" s="9" t="s">
        <v>111</v>
      </c>
      <c r="K302" s="9" t="s">
        <v>37</v>
      </c>
      <c r="L302" s="39"/>
      <c r="M302" s="10">
        <v>2.31</v>
      </c>
      <c r="N302" s="10">
        <v>0.55000000000000004</v>
      </c>
      <c r="O302" s="61">
        <v>1.76</v>
      </c>
      <c r="P302" s="61"/>
      <c r="Q302" s="10">
        <v>0</v>
      </c>
      <c r="R302" s="61">
        <v>2.31</v>
      </c>
      <c r="S302" s="61"/>
      <c r="T302" s="61">
        <v>0</v>
      </c>
      <c r="U302" s="61"/>
      <c r="V302" s="10">
        <v>2.31</v>
      </c>
      <c r="W302" s="10">
        <v>0</v>
      </c>
      <c r="X302" s="63"/>
      <c r="Y302" s="63"/>
      <c r="Z302" s="63"/>
      <c r="AA302" s="9"/>
      <c r="AB302" s="10"/>
    </row>
    <row r="303" spans="1:28" ht="47.25" customHeight="1" x14ac:dyDescent="0.2">
      <c r="A303" s="62" t="s">
        <v>26</v>
      </c>
      <c r="B303" s="62"/>
      <c r="C303" s="7" t="s">
        <v>55</v>
      </c>
      <c r="D303" s="63" t="s">
        <v>41</v>
      </c>
      <c r="E303" s="63"/>
      <c r="F303" s="63" t="s">
        <v>195</v>
      </c>
      <c r="G303" s="63"/>
      <c r="H303" s="9" t="s">
        <v>67</v>
      </c>
      <c r="I303" s="9" t="s">
        <v>113</v>
      </c>
      <c r="J303" s="9" t="s">
        <v>113</v>
      </c>
      <c r="K303" s="9" t="s">
        <v>37</v>
      </c>
      <c r="L303" s="39"/>
      <c r="M303" s="10">
        <v>0</v>
      </c>
      <c r="N303" s="10">
        <v>0</v>
      </c>
      <c r="O303" s="61">
        <v>0</v>
      </c>
      <c r="P303" s="61"/>
      <c r="Q303" s="10">
        <v>0</v>
      </c>
      <c r="R303" s="61">
        <v>1.39</v>
      </c>
      <c r="S303" s="61"/>
      <c r="T303" s="61">
        <v>0</v>
      </c>
      <c r="U303" s="61"/>
      <c r="V303" s="10">
        <v>1.39</v>
      </c>
      <c r="W303" s="10">
        <v>0</v>
      </c>
      <c r="X303" s="63"/>
      <c r="Y303" s="63"/>
      <c r="Z303" s="63"/>
      <c r="AA303" s="9"/>
      <c r="AB303" s="10"/>
    </row>
    <row r="304" spans="1:28" ht="44.25" customHeight="1" x14ac:dyDescent="0.2">
      <c r="A304" s="62" t="s">
        <v>26</v>
      </c>
      <c r="B304" s="62"/>
      <c r="C304" s="7" t="s">
        <v>55</v>
      </c>
      <c r="D304" s="63" t="s">
        <v>41</v>
      </c>
      <c r="E304" s="63"/>
      <c r="F304" s="63" t="s">
        <v>195</v>
      </c>
      <c r="G304" s="63"/>
      <c r="H304" s="9" t="s">
        <v>67</v>
      </c>
      <c r="I304" s="9" t="s">
        <v>119</v>
      </c>
      <c r="J304" s="9" t="s">
        <v>119</v>
      </c>
      <c r="K304" s="9" t="s">
        <v>37</v>
      </c>
      <c r="L304" s="39"/>
      <c r="M304" s="10">
        <v>0</v>
      </c>
      <c r="N304" s="10">
        <v>0</v>
      </c>
      <c r="O304" s="61">
        <v>0</v>
      </c>
      <c r="P304" s="61"/>
      <c r="Q304" s="10">
        <v>0</v>
      </c>
      <c r="R304" s="61">
        <v>1.5</v>
      </c>
      <c r="S304" s="61"/>
      <c r="T304" s="61">
        <v>0.12</v>
      </c>
      <c r="U304" s="61"/>
      <c r="V304" s="10">
        <v>1.39</v>
      </c>
      <c r="W304" s="10">
        <v>0</v>
      </c>
      <c r="X304" s="63"/>
      <c r="Y304" s="63"/>
      <c r="Z304" s="63"/>
      <c r="AA304" s="9"/>
      <c r="AB304" s="10"/>
    </row>
    <row r="305" spans="1:28" ht="50.25" customHeight="1" x14ac:dyDescent="0.2">
      <c r="A305" s="62" t="s">
        <v>26</v>
      </c>
      <c r="B305" s="62"/>
      <c r="C305" s="7" t="s">
        <v>55</v>
      </c>
      <c r="D305" s="63" t="s">
        <v>41</v>
      </c>
      <c r="E305" s="63"/>
      <c r="F305" s="63" t="s">
        <v>195</v>
      </c>
      <c r="G305" s="63"/>
      <c r="H305" s="9" t="s">
        <v>67</v>
      </c>
      <c r="I305" s="9" t="s">
        <v>123</v>
      </c>
      <c r="J305" s="9" t="s">
        <v>123</v>
      </c>
      <c r="K305" s="9" t="s">
        <v>37</v>
      </c>
      <c r="L305" s="39"/>
      <c r="M305" s="10">
        <v>3.85</v>
      </c>
      <c r="N305" s="10">
        <v>1.35</v>
      </c>
      <c r="O305" s="61">
        <v>2.5</v>
      </c>
      <c r="P305" s="61"/>
      <c r="Q305" s="10">
        <v>0</v>
      </c>
      <c r="R305" s="61">
        <v>3.27</v>
      </c>
      <c r="S305" s="61"/>
      <c r="T305" s="61">
        <v>0.57999999999999996</v>
      </c>
      <c r="U305" s="61"/>
      <c r="V305" s="10">
        <v>2.69</v>
      </c>
      <c r="W305" s="10">
        <v>0</v>
      </c>
      <c r="X305" s="63"/>
      <c r="Y305" s="63"/>
      <c r="Z305" s="63"/>
      <c r="AA305" s="9"/>
      <c r="AB305" s="10"/>
    </row>
    <row r="306" spans="1:28" ht="46.5" customHeight="1" x14ac:dyDescent="0.2">
      <c r="A306" s="62" t="s">
        <v>26</v>
      </c>
      <c r="B306" s="62"/>
      <c r="C306" s="7" t="s">
        <v>55</v>
      </c>
      <c r="D306" s="63" t="s">
        <v>41</v>
      </c>
      <c r="E306" s="63"/>
      <c r="F306" s="63" t="s">
        <v>195</v>
      </c>
      <c r="G306" s="63"/>
      <c r="H306" s="9" t="s">
        <v>67</v>
      </c>
      <c r="I306" s="9" t="s">
        <v>126</v>
      </c>
      <c r="J306" s="9" t="s">
        <v>126</v>
      </c>
      <c r="K306" s="9" t="s">
        <v>37</v>
      </c>
      <c r="L306" s="39"/>
      <c r="M306" s="10">
        <v>5.76</v>
      </c>
      <c r="N306" s="10">
        <v>1.59</v>
      </c>
      <c r="O306" s="61">
        <v>4.17</v>
      </c>
      <c r="P306" s="61"/>
      <c r="Q306" s="10">
        <v>0</v>
      </c>
      <c r="R306" s="61">
        <v>6.18</v>
      </c>
      <c r="S306" s="61"/>
      <c r="T306" s="61">
        <v>0.34</v>
      </c>
      <c r="U306" s="61"/>
      <c r="V306" s="10">
        <v>5.84</v>
      </c>
      <c r="W306" s="10">
        <v>0</v>
      </c>
      <c r="X306" s="63"/>
      <c r="Y306" s="63"/>
      <c r="Z306" s="63"/>
      <c r="AA306" s="9"/>
      <c r="AB306" s="10"/>
    </row>
    <row r="307" spans="1:28" ht="48" customHeight="1" x14ac:dyDescent="0.2">
      <c r="A307" s="62" t="s">
        <v>26</v>
      </c>
      <c r="B307" s="62"/>
      <c r="C307" s="7" t="s">
        <v>55</v>
      </c>
      <c r="D307" s="63" t="s">
        <v>41</v>
      </c>
      <c r="E307" s="63"/>
      <c r="F307" s="63" t="s">
        <v>195</v>
      </c>
      <c r="G307" s="63"/>
      <c r="H307" s="9" t="s">
        <v>67</v>
      </c>
      <c r="I307" s="9" t="s">
        <v>129</v>
      </c>
      <c r="J307" s="9" t="s">
        <v>129</v>
      </c>
      <c r="K307" s="9" t="s">
        <v>37</v>
      </c>
      <c r="L307" s="39"/>
      <c r="M307" s="10">
        <v>3.59</v>
      </c>
      <c r="N307" s="10">
        <v>1.07</v>
      </c>
      <c r="O307" s="61">
        <v>2.52</v>
      </c>
      <c r="P307" s="61"/>
      <c r="Q307" s="10">
        <v>0</v>
      </c>
      <c r="R307" s="61">
        <v>3.6</v>
      </c>
      <c r="S307" s="61"/>
      <c r="T307" s="61">
        <v>0.28999999999999998</v>
      </c>
      <c r="U307" s="61"/>
      <c r="V307" s="10">
        <v>3.31</v>
      </c>
      <c r="W307" s="10">
        <v>0</v>
      </c>
      <c r="X307" s="63"/>
      <c r="Y307" s="63"/>
      <c r="Z307" s="63"/>
      <c r="AA307" s="9"/>
      <c r="AB307" s="10"/>
    </row>
    <row r="308" spans="1:28" ht="44.25" customHeight="1" x14ac:dyDescent="0.2">
      <c r="A308" s="62" t="s">
        <v>26</v>
      </c>
      <c r="B308" s="62"/>
      <c r="C308" s="7" t="s">
        <v>55</v>
      </c>
      <c r="D308" s="63" t="s">
        <v>41</v>
      </c>
      <c r="E308" s="63"/>
      <c r="F308" s="63" t="s">
        <v>195</v>
      </c>
      <c r="G308" s="63"/>
      <c r="H308" s="9" t="s">
        <v>67</v>
      </c>
      <c r="I308" s="9" t="s">
        <v>108</v>
      </c>
      <c r="J308" s="9" t="s">
        <v>108</v>
      </c>
      <c r="K308" s="9" t="s">
        <v>37</v>
      </c>
      <c r="L308" s="39"/>
      <c r="M308" s="10">
        <v>0.79</v>
      </c>
      <c r="N308" s="10">
        <v>0.03</v>
      </c>
      <c r="O308" s="61">
        <v>0.76</v>
      </c>
      <c r="P308" s="61"/>
      <c r="Q308" s="10">
        <v>0</v>
      </c>
      <c r="R308" s="61">
        <v>1.02</v>
      </c>
      <c r="S308" s="61"/>
      <c r="T308" s="61">
        <v>0.03</v>
      </c>
      <c r="U308" s="61"/>
      <c r="V308" s="10">
        <v>0.99</v>
      </c>
      <c r="W308" s="10">
        <v>0</v>
      </c>
      <c r="X308" s="63"/>
      <c r="Y308" s="63"/>
      <c r="Z308" s="63"/>
      <c r="AA308" s="9"/>
      <c r="AB308" s="10"/>
    </row>
    <row r="309" spans="1:28" ht="47.25" customHeight="1" x14ac:dyDescent="0.2">
      <c r="A309" s="62" t="s">
        <v>26</v>
      </c>
      <c r="B309" s="62"/>
      <c r="C309" s="7" t="s">
        <v>55</v>
      </c>
      <c r="D309" s="63" t="s">
        <v>41</v>
      </c>
      <c r="E309" s="63"/>
      <c r="F309" s="63" t="s">
        <v>195</v>
      </c>
      <c r="G309" s="63"/>
      <c r="H309" s="9" t="s">
        <v>67</v>
      </c>
      <c r="I309" s="9" t="s">
        <v>69</v>
      </c>
      <c r="J309" s="9" t="s">
        <v>69</v>
      </c>
      <c r="K309" s="9" t="s">
        <v>37</v>
      </c>
      <c r="L309" s="39"/>
      <c r="M309" s="10">
        <v>0</v>
      </c>
      <c r="N309" s="10">
        <v>0</v>
      </c>
      <c r="O309" s="61">
        <v>0</v>
      </c>
      <c r="P309" s="61"/>
      <c r="Q309" s="10">
        <v>0</v>
      </c>
      <c r="R309" s="61">
        <v>1.82</v>
      </c>
      <c r="S309" s="61"/>
      <c r="T309" s="61">
        <v>0</v>
      </c>
      <c r="U309" s="61"/>
      <c r="V309" s="10">
        <v>1.82</v>
      </c>
      <c r="W309" s="10">
        <v>0</v>
      </c>
      <c r="X309" s="63"/>
      <c r="Y309" s="63"/>
      <c r="Z309" s="63"/>
      <c r="AA309" s="9"/>
      <c r="AB309" s="10"/>
    </row>
    <row r="310" spans="1:28" ht="48.75" customHeight="1" x14ac:dyDescent="0.2">
      <c r="A310" s="62" t="s">
        <v>26</v>
      </c>
      <c r="B310" s="62"/>
      <c r="C310" s="7" t="s">
        <v>55</v>
      </c>
      <c r="D310" s="63" t="s">
        <v>41</v>
      </c>
      <c r="E310" s="63"/>
      <c r="F310" s="63" t="s">
        <v>195</v>
      </c>
      <c r="G310" s="63"/>
      <c r="H310" s="9" t="s">
        <v>67</v>
      </c>
      <c r="I310" s="9" t="s">
        <v>93</v>
      </c>
      <c r="J310" s="9" t="s">
        <v>93</v>
      </c>
      <c r="K310" s="9" t="s">
        <v>37</v>
      </c>
      <c r="L310" s="39"/>
      <c r="M310" s="10">
        <v>0</v>
      </c>
      <c r="N310" s="10">
        <v>0</v>
      </c>
      <c r="O310" s="61">
        <v>0</v>
      </c>
      <c r="P310" s="61"/>
      <c r="Q310" s="10">
        <v>0</v>
      </c>
      <c r="R310" s="61">
        <v>12.95</v>
      </c>
      <c r="S310" s="61"/>
      <c r="T310" s="61">
        <v>0.84</v>
      </c>
      <c r="U310" s="61"/>
      <c r="V310" s="10">
        <v>12.11</v>
      </c>
      <c r="W310" s="10">
        <v>0</v>
      </c>
      <c r="X310" s="63"/>
      <c r="Y310" s="63"/>
      <c r="Z310" s="63"/>
      <c r="AA310" s="9"/>
      <c r="AB310" s="10"/>
    </row>
    <row r="311" spans="1:28" ht="45.75" customHeight="1" x14ac:dyDescent="0.2">
      <c r="A311" s="62" t="s">
        <v>26</v>
      </c>
      <c r="B311" s="62"/>
      <c r="C311" s="7" t="s">
        <v>55</v>
      </c>
      <c r="D311" s="63" t="s">
        <v>41</v>
      </c>
      <c r="E311" s="63"/>
      <c r="F311" s="63" t="s">
        <v>195</v>
      </c>
      <c r="G311" s="63"/>
      <c r="H311" s="9" t="s">
        <v>67</v>
      </c>
      <c r="I311" s="9" t="s">
        <v>83</v>
      </c>
      <c r="J311" s="9" t="s">
        <v>83</v>
      </c>
      <c r="K311" s="9" t="s">
        <v>37</v>
      </c>
      <c r="L311" s="39"/>
      <c r="M311" s="10">
        <v>9.33</v>
      </c>
      <c r="N311" s="10">
        <v>2.4300000000000002</v>
      </c>
      <c r="O311" s="61">
        <v>6.9</v>
      </c>
      <c r="P311" s="61"/>
      <c r="Q311" s="10">
        <v>0</v>
      </c>
      <c r="R311" s="61">
        <v>9.1300000000000008</v>
      </c>
      <c r="S311" s="61"/>
      <c r="T311" s="61">
        <v>0.15</v>
      </c>
      <c r="U311" s="61"/>
      <c r="V311" s="10">
        <v>8.98</v>
      </c>
      <c r="W311" s="10">
        <v>0</v>
      </c>
      <c r="X311" s="63"/>
      <c r="Y311" s="63"/>
      <c r="Z311" s="63"/>
      <c r="AA311" s="9"/>
      <c r="AB311" s="10"/>
    </row>
    <row r="312" spans="1:28" x14ac:dyDescent="0.2">
      <c r="A312" s="59"/>
      <c r="B312" s="59"/>
      <c r="C312" s="8"/>
      <c r="D312" s="60" t="s">
        <v>41</v>
      </c>
      <c r="E312" s="60"/>
      <c r="F312" s="60" t="s">
        <v>21</v>
      </c>
      <c r="G312" s="60"/>
      <c r="H312" s="11"/>
      <c r="I312" s="11"/>
      <c r="J312" s="11"/>
      <c r="K312" s="11"/>
      <c r="L312" s="41"/>
      <c r="M312" s="12">
        <v>109.89</v>
      </c>
      <c r="N312" s="12">
        <v>40.46</v>
      </c>
      <c r="O312" s="68">
        <v>67.099999999999994</v>
      </c>
      <c r="P312" s="68"/>
      <c r="Q312" s="12">
        <v>2.3199999999999998</v>
      </c>
      <c r="R312" s="64">
        <f>SUM(R291:S311)</f>
        <v>158.82</v>
      </c>
      <c r="S312" s="65"/>
      <c r="T312" s="64">
        <f>SUM(T291:U311)</f>
        <v>29.37</v>
      </c>
      <c r="U312" s="65"/>
      <c r="V312" s="10">
        <f>SUM(V291:V311)</f>
        <v>129.44</v>
      </c>
      <c r="W312" s="10">
        <f>SUM(W291:W311)</f>
        <v>0</v>
      </c>
      <c r="X312" s="66"/>
      <c r="Y312" s="66"/>
      <c r="Z312" s="66"/>
      <c r="AA312" s="11"/>
      <c r="AB312" s="11"/>
    </row>
    <row r="313" spans="1:28" ht="38.25" customHeight="1" x14ac:dyDescent="0.2">
      <c r="A313" s="62" t="s">
        <v>26</v>
      </c>
      <c r="B313" s="62"/>
      <c r="C313" s="7" t="s">
        <v>55</v>
      </c>
      <c r="D313" s="63" t="s">
        <v>51</v>
      </c>
      <c r="E313" s="63"/>
      <c r="F313" s="63" t="s">
        <v>133</v>
      </c>
      <c r="G313" s="63"/>
      <c r="H313" s="9" t="s">
        <v>34</v>
      </c>
      <c r="I313" s="9" t="s">
        <v>134</v>
      </c>
      <c r="J313" s="9" t="s">
        <v>134</v>
      </c>
      <c r="K313" s="9" t="s">
        <v>37</v>
      </c>
      <c r="L313" s="39"/>
      <c r="M313" s="10">
        <v>127.55</v>
      </c>
      <c r="N313" s="10">
        <v>127.55</v>
      </c>
      <c r="O313" s="61">
        <v>0</v>
      </c>
      <c r="P313" s="61"/>
      <c r="Q313" s="10">
        <v>0</v>
      </c>
      <c r="R313" s="61">
        <v>81.13</v>
      </c>
      <c r="S313" s="61"/>
      <c r="T313" s="61">
        <v>81.13</v>
      </c>
      <c r="U313" s="61"/>
      <c r="V313" s="10">
        <v>0</v>
      </c>
      <c r="W313" s="10">
        <v>0</v>
      </c>
      <c r="X313" s="63" t="s">
        <v>39</v>
      </c>
      <c r="Y313" s="63"/>
      <c r="Z313" s="63"/>
      <c r="AA313" s="9" t="s">
        <v>20</v>
      </c>
      <c r="AB313" s="10">
        <v>154</v>
      </c>
    </row>
    <row r="314" spans="1:28" ht="38.25" customHeight="1" x14ac:dyDescent="0.2">
      <c r="A314" s="62" t="s">
        <v>26</v>
      </c>
      <c r="B314" s="62"/>
      <c r="C314" s="7" t="s">
        <v>55</v>
      </c>
      <c r="D314" s="63" t="s">
        <v>51</v>
      </c>
      <c r="E314" s="63"/>
      <c r="F314" s="63" t="s">
        <v>133</v>
      </c>
      <c r="G314" s="63"/>
      <c r="H314" s="9" t="s">
        <v>34</v>
      </c>
      <c r="I314" s="9" t="s">
        <v>134</v>
      </c>
      <c r="J314" s="9" t="s">
        <v>134</v>
      </c>
      <c r="K314" s="9" t="s">
        <v>97</v>
      </c>
      <c r="L314" s="39"/>
      <c r="M314" s="10">
        <v>0</v>
      </c>
      <c r="N314" s="10">
        <v>0</v>
      </c>
      <c r="O314" s="61">
        <v>0</v>
      </c>
      <c r="P314" s="61"/>
      <c r="Q314" s="10">
        <v>0</v>
      </c>
      <c r="R314" s="61">
        <v>46.42</v>
      </c>
      <c r="S314" s="61"/>
      <c r="T314" s="61">
        <v>46.42</v>
      </c>
      <c r="U314" s="61"/>
      <c r="V314" s="10">
        <v>0</v>
      </c>
      <c r="W314" s="10">
        <v>0</v>
      </c>
      <c r="X314" s="63"/>
      <c r="Y314" s="63"/>
      <c r="Z314" s="63"/>
      <c r="AA314" s="9"/>
      <c r="AB314" s="10"/>
    </row>
    <row r="315" spans="1:28" x14ac:dyDescent="0.2">
      <c r="A315" s="59"/>
      <c r="B315" s="59"/>
      <c r="C315" s="8"/>
      <c r="D315" s="60" t="s">
        <v>51</v>
      </c>
      <c r="E315" s="60"/>
      <c r="F315" s="60" t="s">
        <v>21</v>
      </c>
      <c r="G315" s="60"/>
      <c r="H315" s="11"/>
      <c r="I315" s="11"/>
      <c r="J315" s="11"/>
      <c r="K315" s="11"/>
      <c r="L315" s="41"/>
      <c r="M315" s="12">
        <v>127.55</v>
      </c>
      <c r="N315" s="12">
        <v>127.55</v>
      </c>
      <c r="O315" s="68">
        <v>0</v>
      </c>
      <c r="P315" s="68"/>
      <c r="Q315" s="12">
        <v>0</v>
      </c>
      <c r="R315" s="64">
        <f>SUM(R313:S314)</f>
        <v>127.55</v>
      </c>
      <c r="S315" s="65"/>
      <c r="T315" s="64">
        <f>SUM(T313:U314)</f>
        <v>127.55</v>
      </c>
      <c r="U315" s="65"/>
      <c r="V315" s="10">
        <f>SUM(V313:V314)</f>
        <v>0</v>
      </c>
      <c r="W315" s="10">
        <f>SUM(W313:W314)</f>
        <v>0</v>
      </c>
      <c r="X315" s="66"/>
      <c r="Y315" s="66"/>
      <c r="Z315" s="66"/>
      <c r="AA315" s="11"/>
      <c r="AB315" s="11"/>
    </row>
    <row r="316" spans="1:28" ht="34.5" customHeight="1" x14ac:dyDescent="0.2">
      <c r="A316" s="62" t="s">
        <v>26</v>
      </c>
      <c r="B316" s="62"/>
      <c r="C316" s="7" t="s">
        <v>55</v>
      </c>
      <c r="D316" s="63" t="s">
        <v>55</v>
      </c>
      <c r="E316" s="63"/>
      <c r="F316" s="63" t="s">
        <v>135</v>
      </c>
      <c r="G316" s="63"/>
      <c r="H316" s="9" t="s">
        <v>67</v>
      </c>
      <c r="I316" s="9" t="s">
        <v>134</v>
      </c>
      <c r="J316" s="9" t="s">
        <v>134</v>
      </c>
      <c r="K316" s="9" t="s">
        <v>37</v>
      </c>
      <c r="L316" s="39"/>
      <c r="M316" s="10">
        <v>20.85</v>
      </c>
      <c r="N316" s="10">
        <v>20.85</v>
      </c>
      <c r="O316" s="61">
        <v>0</v>
      </c>
      <c r="P316" s="61"/>
      <c r="Q316" s="10">
        <v>0</v>
      </c>
      <c r="R316" s="61">
        <v>15.41</v>
      </c>
      <c r="S316" s="61"/>
      <c r="T316" s="61">
        <v>15.41</v>
      </c>
      <c r="U316" s="61"/>
      <c r="V316" s="10">
        <v>0</v>
      </c>
      <c r="W316" s="10">
        <v>0</v>
      </c>
      <c r="X316" s="63" t="s">
        <v>39</v>
      </c>
      <c r="Y316" s="63"/>
      <c r="Z316" s="63"/>
      <c r="AA316" s="9" t="s">
        <v>20</v>
      </c>
      <c r="AB316" s="10">
        <v>46</v>
      </c>
    </row>
    <row r="317" spans="1:28" ht="36.75" customHeight="1" x14ac:dyDescent="0.2">
      <c r="A317" s="62" t="s">
        <v>26</v>
      </c>
      <c r="B317" s="62"/>
      <c r="C317" s="7" t="s">
        <v>55</v>
      </c>
      <c r="D317" s="63" t="s">
        <v>55</v>
      </c>
      <c r="E317" s="63"/>
      <c r="F317" s="63" t="s">
        <v>135</v>
      </c>
      <c r="G317" s="63"/>
      <c r="H317" s="9" t="s">
        <v>67</v>
      </c>
      <c r="I317" s="9" t="s">
        <v>134</v>
      </c>
      <c r="J317" s="9" t="s">
        <v>134</v>
      </c>
      <c r="K317" s="9" t="s">
        <v>97</v>
      </c>
      <c r="L317" s="39"/>
      <c r="M317" s="10">
        <v>0</v>
      </c>
      <c r="N317" s="10">
        <v>0</v>
      </c>
      <c r="O317" s="61">
        <v>0</v>
      </c>
      <c r="P317" s="61"/>
      <c r="Q317" s="10">
        <v>0</v>
      </c>
      <c r="R317" s="61">
        <v>5.44</v>
      </c>
      <c r="S317" s="61"/>
      <c r="T317" s="61">
        <v>5.44</v>
      </c>
      <c r="U317" s="61"/>
      <c r="V317" s="10">
        <v>0</v>
      </c>
      <c r="W317" s="10">
        <v>0</v>
      </c>
      <c r="X317" s="63"/>
      <c r="Y317" s="63"/>
      <c r="Z317" s="63"/>
      <c r="AA317" s="9"/>
      <c r="AB317" s="10"/>
    </row>
    <row r="318" spans="1:28" x14ac:dyDescent="0.2">
      <c r="A318" s="59"/>
      <c r="B318" s="59"/>
      <c r="C318" s="8"/>
      <c r="D318" s="60" t="s">
        <v>55</v>
      </c>
      <c r="E318" s="60"/>
      <c r="F318" s="60" t="s">
        <v>21</v>
      </c>
      <c r="G318" s="60"/>
      <c r="H318" s="11"/>
      <c r="I318" s="11"/>
      <c r="J318" s="11"/>
      <c r="K318" s="11"/>
      <c r="L318" s="41"/>
      <c r="M318" s="12">
        <v>20.85</v>
      </c>
      <c r="N318" s="12">
        <v>20.85</v>
      </c>
      <c r="O318" s="68">
        <v>0</v>
      </c>
      <c r="P318" s="68"/>
      <c r="Q318" s="12">
        <v>0</v>
      </c>
      <c r="R318" s="64">
        <f>SUM(R316:S317)</f>
        <v>20.85</v>
      </c>
      <c r="S318" s="65"/>
      <c r="T318" s="64">
        <f>SUM(T316:U317)</f>
        <v>20.85</v>
      </c>
      <c r="U318" s="65"/>
      <c r="V318" s="10">
        <f>SUM(V316:V317)</f>
        <v>0</v>
      </c>
      <c r="W318" s="10">
        <f>SUM(W316:W317)</f>
        <v>0</v>
      </c>
      <c r="X318" s="66"/>
      <c r="Y318" s="66"/>
      <c r="Z318" s="66"/>
      <c r="AA318" s="11"/>
      <c r="AB318" s="11"/>
    </row>
    <row r="319" spans="1:28" x14ac:dyDescent="0.2">
      <c r="A319" s="62"/>
      <c r="B319" s="62"/>
      <c r="C319" s="7"/>
      <c r="D319" s="108" t="s">
        <v>22</v>
      </c>
      <c r="E319" s="108"/>
      <c r="F319" s="108"/>
      <c r="G319" s="108"/>
      <c r="H319" s="8"/>
      <c r="I319" s="8"/>
      <c r="J319" s="8"/>
      <c r="K319" s="8"/>
      <c r="L319" s="47"/>
      <c r="M319" s="13">
        <v>576.12</v>
      </c>
      <c r="N319" s="13">
        <v>283.81</v>
      </c>
      <c r="O319" s="69">
        <v>287.08999999999997</v>
      </c>
      <c r="P319" s="69"/>
      <c r="Q319" s="13">
        <v>5.22</v>
      </c>
      <c r="R319" s="70">
        <f>R318+R315+R312+R290</f>
        <v>605.21</v>
      </c>
      <c r="S319" s="71"/>
      <c r="T319" s="70">
        <f>T318+T315+T312+T290</f>
        <v>202.31</v>
      </c>
      <c r="U319" s="71"/>
      <c r="V319" s="29">
        <f>V318+V315+V312+V290</f>
        <v>399.99</v>
      </c>
      <c r="W319" s="29">
        <f>W318+W315+W312+W290</f>
        <v>2.9</v>
      </c>
      <c r="X319" s="109"/>
      <c r="Y319" s="109"/>
      <c r="Z319" s="109"/>
      <c r="AA319" s="8"/>
      <c r="AB319" s="8"/>
    </row>
    <row r="320" spans="1:28" ht="22.5" x14ac:dyDescent="0.2">
      <c r="A320" s="62" t="s">
        <v>26</v>
      </c>
      <c r="B320" s="62"/>
      <c r="C320" s="7" t="s">
        <v>58</v>
      </c>
      <c r="D320" s="108" t="s">
        <v>196</v>
      </c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9"/>
      <c r="Y320" s="109"/>
      <c r="Z320" s="109"/>
      <c r="AA320" s="8"/>
      <c r="AB320" s="8"/>
    </row>
    <row r="321" spans="1:28" ht="26.25" customHeight="1" x14ac:dyDescent="0.2">
      <c r="A321" s="62" t="s">
        <v>26</v>
      </c>
      <c r="B321" s="62"/>
      <c r="C321" s="7" t="s">
        <v>58</v>
      </c>
      <c r="D321" s="63" t="s">
        <v>26</v>
      </c>
      <c r="E321" s="63"/>
      <c r="F321" s="63" t="s">
        <v>136</v>
      </c>
      <c r="G321" s="63"/>
      <c r="H321" s="9" t="s">
        <v>137</v>
      </c>
      <c r="I321" s="9" t="s">
        <v>138</v>
      </c>
      <c r="J321" s="9" t="s">
        <v>138</v>
      </c>
      <c r="K321" s="9" t="s">
        <v>45</v>
      </c>
      <c r="L321" s="39"/>
      <c r="M321" s="10">
        <v>0</v>
      </c>
      <c r="N321" s="10">
        <v>0</v>
      </c>
      <c r="O321" s="61">
        <v>0</v>
      </c>
      <c r="P321" s="61"/>
      <c r="Q321" s="10">
        <v>0</v>
      </c>
      <c r="R321" s="64">
        <v>0</v>
      </c>
      <c r="S321" s="65"/>
      <c r="T321" s="61">
        <v>0</v>
      </c>
      <c r="U321" s="61"/>
      <c r="V321" s="10">
        <v>0</v>
      </c>
      <c r="W321" s="10">
        <v>0</v>
      </c>
      <c r="X321" s="63"/>
      <c r="Y321" s="63"/>
      <c r="Z321" s="63"/>
      <c r="AA321" s="9"/>
      <c r="AB321" s="10"/>
    </row>
    <row r="322" spans="1:28" ht="22.5" customHeight="1" x14ac:dyDescent="0.2">
      <c r="A322" s="62" t="s">
        <v>26</v>
      </c>
      <c r="B322" s="62"/>
      <c r="C322" s="7" t="s">
        <v>58</v>
      </c>
      <c r="D322" s="63" t="s">
        <v>26</v>
      </c>
      <c r="E322" s="63"/>
      <c r="F322" s="63" t="s">
        <v>136</v>
      </c>
      <c r="G322" s="63"/>
      <c r="H322" s="9" t="s">
        <v>137</v>
      </c>
      <c r="I322" s="9" t="s">
        <v>138</v>
      </c>
      <c r="J322" s="9" t="s">
        <v>138</v>
      </c>
      <c r="K322" s="9" t="s">
        <v>46</v>
      </c>
      <c r="L322" s="39"/>
      <c r="M322" s="10">
        <v>0</v>
      </c>
      <c r="N322" s="10">
        <v>0</v>
      </c>
      <c r="O322" s="61">
        <v>0</v>
      </c>
      <c r="P322" s="61"/>
      <c r="Q322" s="10">
        <v>0</v>
      </c>
      <c r="R322" s="64">
        <v>0</v>
      </c>
      <c r="S322" s="65"/>
      <c r="T322" s="61">
        <v>0</v>
      </c>
      <c r="U322" s="61"/>
      <c r="V322" s="10">
        <v>0</v>
      </c>
      <c r="W322" s="10">
        <v>0</v>
      </c>
      <c r="X322" s="63"/>
      <c r="Y322" s="63"/>
      <c r="Z322" s="63"/>
      <c r="AA322" s="9"/>
      <c r="AB322" s="10"/>
    </row>
    <row r="323" spans="1:28" ht="22.5" customHeight="1" x14ac:dyDescent="0.2">
      <c r="A323" s="62" t="s">
        <v>26</v>
      </c>
      <c r="B323" s="62"/>
      <c r="C323" s="7" t="s">
        <v>58</v>
      </c>
      <c r="D323" s="63" t="s">
        <v>26</v>
      </c>
      <c r="E323" s="63"/>
      <c r="F323" s="63" t="s">
        <v>136</v>
      </c>
      <c r="G323" s="63"/>
      <c r="H323" s="9" t="s">
        <v>137</v>
      </c>
      <c r="I323" s="9" t="s">
        <v>138</v>
      </c>
      <c r="J323" s="9" t="s">
        <v>138</v>
      </c>
      <c r="K323" s="9" t="s">
        <v>37</v>
      </c>
      <c r="L323" s="39"/>
      <c r="M323" s="10">
        <v>131.63999999999999</v>
      </c>
      <c r="N323" s="10">
        <v>27.49</v>
      </c>
      <c r="O323" s="61">
        <v>85.55</v>
      </c>
      <c r="P323" s="61"/>
      <c r="Q323" s="10">
        <v>18.600000000000001</v>
      </c>
      <c r="R323" s="61">
        <v>113.37</v>
      </c>
      <c r="S323" s="61"/>
      <c r="T323" s="61">
        <v>27.83</v>
      </c>
      <c r="U323" s="61"/>
      <c r="V323" s="10">
        <v>85.55</v>
      </c>
      <c r="W323" s="10">
        <v>0</v>
      </c>
      <c r="X323" s="63"/>
      <c r="Y323" s="63"/>
      <c r="Z323" s="63"/>
      <c r="AA323" s="9"/>
      <c r="AB323" s="10"/>
    </row>
    <row r="324" spans="1:28" ht="25.5" customHeight="1" x14ac:dyDescent="0.2">
      <c r="A324" s="62" t="s">
        <v>26</v>
      </c>
      <c r="B324" s="62"/>
      <c r="C324" s="7" t="s">
        <v>58</v>
      </c>
      <c r="D324" s="63" t="s">
        <v>26</v>
      </c>
      <c r="E324" s="63"/>
      <c r="F324" s="63" t="s">
        <v>136</v>
      </c>
      <c r="G324" s="63"/>
      <c r="H324" s="9" t="s">
        <v>137</v>
      </c>
      <c r="I324" s="9" t="s">
        <v>138</v>
      </c>
      <c r="J324" s="9" t="s">
        <v>138</v>
      </c>
      <c r="K324" s="9" t="s">
        <v>38</v>
      </c>
      <c r="L324" s="39"/>
      <c r="M324" s="10">
        <v>26.65</v>
      </c>
      <c r="N324" s="10">
        <v>26.07</v>
      </c>
      <c r="O324" s="61">
        <v>0</v>
      </c>
      <c r="P324" s="61"/>
      <c r="Q324" s="10">
        <v>0.57999999999999996</v>
      </c>
      <c r="R324" s="61">
        <v>26.65</v>
      </c>
      <c r="S324" s="61"/>
      <c r="T324" s="61">
        <v>26.07</v>
      </c>
      <c r="U324" s="61"/>
      <c r="V324" s="10">
        <v>0</v>
      </c>
      <c r="W324" s="10">
        <v>0.57999999999999996</v>
      </c>
      <c r="X324" s="63" t="s">
        <v>36</v>
      </c>
      <c r="Y324" s="63"/>
      <c r="Z324" s="63"/>
      <c r="AA324" s="9" t="s">
        <v>20</v>
      </c>
      <c r="AB324" s="10">
        <v>8.75</v>
      </c>
    </row>
    <row r="325" spans="1:28" ht="26.25" customHeight="1" x14ac:dyDescent="0.2">
      <c r="A325" s="62" t="s">
        <v>26</v>
      </c>
      <c r="B325" s="62"/>
      <c r="C325" s="7" t="s">
        <v>58</v>
      </c>
      <c r="D325" s="63" t="s">
        <v>26</v>
      </c>
      <c r="E325" s="63"/>
      <c r="F325" s="63" t="s">
        <v>136</v>
      </c>
      <c r="G325" s="63"/>
      <c r="H325" s="9" t="s">
        <v>137</v>
      </c>
      <c r="I325" s="9" t="s">
        <v>138</v>
      </c>
      <c r="J325" s="9" t="s">
        <v>138</v>
      </c>
      <c r="K325" s="9" t="s">
        <v>47</v>
      </c>
      <c r="L325" s="39"/>
      <c r="M325" s="10">
        <v>8.35</v>
      </c>
      <c r="N325" s="10">
        <v>8.35</v>
      </c>
      <c r="O325" s="61">
        <v>0</v>
      </c>
      <c r="P325" s="61"/>
      <c r="Q325" s="10">
        <v>0</v>
      </c>
      <c r="R325" s="61">
        <v>8.35</v>
      </c>
      <c r="S325" s="61"/>
      <c r="T325" s="61">
        <v>8.35</v>
      </c>
      <c r="U325" s="61"/>
      <c r="V325" s="10">
        <v>0</v>
      </c>
      <c r="W325" s="10">
        <v>0</v>
      </c>
      <c r="X325" s="63"/>
      <c r="Y325" s="63"/>
      <c r="Z325" s="63"/>
      <c r="AA325" s="9"/>
      <c r="AB325" s="10"/>
    </row>
    <row r="326" spans="1:28" ht="23.25" customHeight="1" x14ac:dyDescent="0.2">
      <c r="A326" s="62" t="s">
        <v>26</v>
      </c>
      <c r="B326" s="62"/>
      <c r="C326" s="7" t="s">
        <v>58</v>
      </c>
      <c r="D326" s="63" t="s">
        <v>26</v>
      </c>
      <c r="E326" s="63"/>
      <c r="F326" s="63" t="s">
        <v>136</v>
      </c>
      <c r="G326" s="63"/>
      <c r="H326" s="9" t="s">
        <v>137</v>
      </c>
      <c r="I326" s="9" t="s">
        <v>138</v>
      </c>
      <c r="J326" s="9" t="s">
        <v>138</v>
      </c>
      <c r="K326" s="9" t="s">
        <v>97</v>
      </c>
      <c r="L326" s="39"/>
      <c r="M326" s="10">
        <v>0</v>
      </c>
      <c r="N326" s="10">
        <v>0</v>
      </c>
      <c r="O326" s="61">
        <v>0</v>
      </c>
      <c r="P326" s="61"/>
      <c r="Q326" s="10">
        <v>0</v>
      </c>
      <c r="R326" s="61">
        <v>0.62</v>
      </c>
      <c r="S326" s="61"/>
      <c r="T326" s="61">
        <v>0.62</v>
      </c>
      <c r="U326" s="61"/>
      <c r="V326" s="10">
        <v>0</v>
      </c>
      <c r="W326" s="10">
        <v>0</v>
      </c>
      <c r="X326" s="63"/>
      <c r="Y326" s="63"/>
      <c r="Z326" s="63"/>
      <c r="AA326" s="9"/>
      <c r="AB326" s="10"/>
    </row>
    <row r="327" spans="1:28" ht="21.75" customHeight="1" x14ac:dyDescent="0.2">
      <c r="A327" s="62" t="s">
        <v>26</v>
      </c>
      <c r="B327" s="62"/>
      <c r="C327" s="7" t="s">
        <v>58</v>
      </c>
      <c r="D327" s="63" t="s">
        <v>26</v>
      </c>
      <c r="E327" s="63"/>
      <c r="F327" s="63" t="s">
        <v>136</v>
      </c>
      <c r="G327" s="63"/>
      <c r="H327" s="9" t="s">
        <v>137</v>
      </c>
      <c r="I327" s="9" t="s">
        <v>138</v>
      </c>
      <c r="J327" s="9" t="s">
        <v>138</v>
      </c>
      <c r="K327" s="9" t="s">
        <v>49</v>
      </c>
      <c r="L327" s="39"/>
      <c r="M327" s="10">
        <v>0</v>
      </c>
      <c r="N327" s="10">
        <v>0</v>
      </c>
      <c r="O327" s="61">
        <v>0</v>
      </c>
      <c r="P327" s="61"/>
      <c r="Q327" s="10">
        <v>0</v>
      </c>
      <c r="R327" s="64">
        <v>0</v>
      </c>
      <c r="S327" s="65"/>
      <c r="T327" s="61">
        <v>0</v>
      </c>
      <c r="U327" s="61"/>
      <c r="V327" s="10">
        <v>0</v>
      </c>
      <c r="W327" s="10">
        <v>0</v>
      </c>
      <c r="X327" s="63"/>
      <c r="Y327" s="63"/>
      <c r="Z327" s="63"/>
      <c r="AA327" s="9"/>
      <c r="AB327" s="10"/>
    </row>
    <row r="328" spans="1:28" x14ac:dyDescent="0.2">
      <c r="A328" s="59"/>
      <c r="B328" s="59"/>
      <c r="C328" s="8"/>
      <c r="D328" s="60" t="s">
        <v>26</v>
      </c>
      <c r="E328" s="60"/>
      <c r="F328" s="60" t="s">
        <v>21</v>
      </c>
      <c r="G328" s="60"/>
      <c r="H328" s="11"/>
      <c r="I328" s="11"/>
      <c r="J328" s="11"/>
      <c r="K328" s="11"/>
      <c r="L328" s="41"/>
      <c r="M328" s="12">
        <v>166.64</v>
      </c>
      <c r="N328" s="12">
        <v>61.91</v>
      </c>
      <c r="O328" s="68">
        <v>85.55</v>
      </c>
      <c r="P328" s="68"/>
      <c r="Q328" s="12">
        <v>19.18</v>
      </c>
      <c r="R328" s="64">
        <f>SUM(R321:S327)</f>
        <v>148.99</v>
      </c>
      <c r="S328" s="65"/>
      <c r="T328" s="64">
        <f>SUM(T321:U327)</f>
        <v>62.87</v>
      </c>
      <c r="U328" s="65"/>
      <c r="V328" s="10">
        <f>SUM(V321:V327)</f>
        <v>85.55</v>
      </c>
      <c r="W328" s="10">
        <f>SUM(W321:W327)</f>
        <v>0.57999999999999996</v>
      </c>
      <c r="X328" s="66"/>
      <c r="Y328" s="66"/>
      <c r="Z328" s="66"/>
      <c r="AA328" s="11"/>
      <c r="AB328" s="11"/>
    </row>
    <row r="329" spans="1:28" ht="24" customHeight="1" x14ac:dyDescent="0.2">
      <c r="A329" s="62" t="s">
        <v>26</v>
      </c>
      <c r="B329" s="62"/>
      <c r="C329" s="7" t="s">
        <v>58</v>
      </c>
      <c r="D329" s="63" t="s">
        <v>41</v>
      </c>
      <c r="E329" s="63"/>
      <c r="F329" s="63" t="s">
        <v>139</v>
      </c>
      <c r="G329" s="63"/>
      <c r="H329" s="9" t="s">
        <v>137</v>
      </c>
      <c r="I329" s="9" t="s">
        <v>140</v>
      </c>
      <c r="J329" s="9" t="s">
        <v>140</v>
      </c>
      <c r="K329" s="9" t="s">
        <v>35</v>
      </c>
      <c r="L329" s="39"/>
      <c r="M329" s="10">
        <v>70.13</v>
      </c>
      <c r="N329" s="10">
        <v>16.59</v>
      </c>
      <c r="O329" s="61">
        <v>53.54</v>
      </c>
      <c r="P329" s="61"/>
      <c r="Q329" s="10">
        <v>0</v>
      </c>
      <c r="R329" s="61">
        <v>70.13</v>
      </c>
      <c r="S329" s="61"/>
      <c r="T329" s="61">
        <v>0</v>
      </c>
      <c r="U329" s="61"/>
      <c r="V329" s="10">
        <v>70.13</v>
      </c>
      <c r="W329" s="10">
        <v>0</v>
      </c>
      <c r="X329" s="63"/>
      <c r="Y329" s="63"/>
      <c r="Z329" s="63"/>
      <c r="AA329" s="9"/>
      <c r="AB329" s="10"/>
    </row>
    <row r="330" spans="1:28" ht="24.75" customHeight="1" x14ac:dyDescent="0.2">
      <c r="A330" s="62" t="s">
        <v>26</v>
      </c>
      <c r="B330" s="62"/>
      <c r="C330" s="7" t="s">
        <v>58</v>
      </c>
      <c r="D330" s="63" t="s">
        <v>41</v>
      </c>
      <c r="E330" s="63"/>
      <c r="F330" s="63" t="s">
        <v>139</v>
      </c>
      <c r="G330" s="63"/>
      <c r="H330" s="9" t="s">
        <v>137</v>
      </c>
      <c r="I330" s="9" t="s">
        <v>140</v>
      </c>
      <c r="J330" s="9" t="s">
        <v>140</v>
      </c>
      <c r="K330" s="9" t="s">
        <v>37</v>
      </c>
      <c r="L330" s="39"/>
      <c r="M330" s="10">
        <v>16.03</v>
      </c>
      <c r="N330" s="10">
        <v>7.56</v>
      </c>
      <c r="O330" s="61">
        <v>8.4700000000000006</v>
      </c>
      <c r="P330" s="61"/>
      <c r="Q330" s="10">
        <v>0</v>
      </c>
      <c r="R330" s="61">
        <v>14.64</v>
      </c>
      <c r="S330" s="61"/>
      <c r="T330" s="61">
        <v>4.04</v>
      </c>
      <c r="U330" s="61"/>
      <c r="V330" s="10">
        <v>10.6</v>
      </c>
      <c r="W330" s="10">
        <v>0</v>
      </c>
      <c r="X330" s="63" t="s">
        <v>36</v>
      </c>
      <c r="Y330" s="63"/>
      <c r="Z330" s="63"/>
      <c r="AA330" s="9" t="s">
        <v>20</v>
      </c>
      <c r="AB330" s="10">
        <v>8</v>
      </c>
    </row>
    <row r="331" spans="1:28" ht="26.25" customHeight="1" x14ac:dyDescent="0.2">
      <c r="A331" s="62" t="s">
        <v>26</v>
      </c>
      <c r="B331" s="62"/>
      <c r="C331" s="7" t="s">
        <v>58</v>
      </c>
      <c r="D331" s="63" t="s">
        <v>41</v>
      </c>
      <c r="E331" s="63"/>
      <c r="F331" s="63" t="s">
        <v>139</v>
      </c>
      <c r="G331" s="63"/>
      <c r="H331" s="9" t="s">
        <v>137</v>
      </c>
      <c r="I331" s="9" t="s">
        <v>140</v>
      </c>
      <c r="J331" s="9" t="s">
        <v>140</v>
      </c>
      <c r="K331" s="9" t="s">
        <v>97</v>
      </c>
      <c r="L331" s="39"/>
      <c r="M331" s="10">
        <v>0</v>
      </c>
      <c r="N331" s="10">
        <v>0</v>
      </c>
      <c r="O331" s="61">
        <v>0</v>
      </c>
      <c r="P331" s="61"/>
      <c r="Q331" s="10">
        <v>0</v>
      </c>
      <c r="R331" s="61">
        <v>0.36</v>
      </c>
      <c r="S331" s="61"/>
      <c r="T331" s="61">
        <v>0.36</v>
      </c>
      <c r="U331" s="61"/>
      <c r="V331" s="10">
        <v>0</v>
      </c>
      <c r="W331" s="10">
        <v>0</v>
      </c>
      <c r="X331" s="63"/>
      <c r="Y331" s="63"/>
      <c r="Z331" s="63"/>
      <c r="AA331" s="9"/>
      <c r="AB331" s="10"/>
    </row>
    <row r="332" spans="1:28" x14ac:dyDescent="0.2">
      <c r="A332" s="59"/>
      <c r="B332" s="59"/>
      <c r="C332" s="8"/>
      <c r="D332" s="60" t="s">
        <v>41</v>
      </c>
      <c r="E332" s="60"/>
      <c r="F332" s="60" t="s">
        <v>21</v>
      </c>
      <c r="G332" s="60"/>
      <c r="H332" s="11"/>
      <c r="I332" s="11"/>
      <c r="J332" s="11"/>
      <c r="K332" s="11"/>
      <c r="L332" s="41"/>
      <c r="M332" s="12">
        <v>86.16</v>
      </c>
      <c r="N332" s="12">
        <v>24.15</v>
      </c>
      <c r="O332" s="68">
        <v>62.01</v>
      </c>
      <c r="P332" s="68"/>
      <c r="Q332" s="12">
        <v>0</v>
      </c>
      <c r="R332" s="64">
        <f>SUM(R329:S331)</f>
        <v>85.13</v>
      </c>
      <c r="S332" s="65"/>
      <c r="T332" s="64">
        <f>SUM(T329:U331)</f>
        <v>4.4000000000000004</v>
      </c>
      <c r="U332" s="65"/>
      <c r="V332" s="10">
        <f>SUM(V329:V331)</f>
        <v>80.72999999999999</v>
      </c>
      <c r="W332" s="10">
        <f>SUM(W329:W331)</f>
        <v>0</v>
      </c>
      <c r="X332" s="66"/>
      <c r="Y332" s="66"/>
      <c r="Z332" s="66"/>
      <c r="AA332" s="11"/>
      <c r="AB332" s="11"/>
    </row>
    <row r="333" spans="1:28" ht="26.25" customHeight="1" x14ac:dyDescent="0.2">
      <c r="A333" s="62" t="s">
        <v>26</v>
      </c>
      <c r="B333" s="62"/>
      <c r="C333" s="7" t="s">
        <v>58</v>
      </c>
      <c r="D333" s="63" t="s">
        <v>51</v>
      </c>
      <c r="E333" s="63"/>
      <c r="F333" s="63" t="s">
        <v>141</v>
      </c>
      <c r="G333" s="63"/>
      <c r="H333" s="9" t="s">
        <v>137</v>
      </c>
      <c r="I333" s="9" t="s">
        <v>134</v>
      </c>
      <c r="J333" s="9" t="s">
        <v>134</v>
      </c>
      <c r="K333" s="9" t="s">
        <v>37</v>
      </c>
      <c r="L333" s="39"/>
      <c r="M333" s="10">
        <v>150.55000000000001</v>
      </c>
      <c r="N333" s="10">
        <v>65.099999999999994</v>
      </c>
      <c r="O333" s="61">
        <v>72.42</v>
      </c>
      <c r="P333" s="61"/>
      <c r="Q333" s="10">
        <v>13.03</v>
      </c>
      <c r="R333" s="61">
        <v>158.43</v>
      </c>
      <c r="S333" s="61"/>
      <c r="T333" s="61">
        <v>42.05</v>
      </c>
      <c r="U333" s="61"/>
      <c r="V333" s="10">
        <v>96.11</v>
      </c>
      <c r="W333" s="10">
        <v>20.27</v>
      </c>
      <c r="X333" s="63" t="s">
        <v>186</v>
      </c>
      <c r="Y333" s="63"/>
      <c r="Z333" s="63"/>
      <c r="AA333" s="9" t="s">
        <v>20</v>
      </c>
      <c r="AB333" s="10">
        <v>1</v>
      </c>
    </row>
    <row r="334" spans="1:28" ht="24.75" customHeight="1" x14ac:dyDescent="0.2">
      <c r="A334" s="62" t="s">
        <v>26</v>
      </c>
      <c r="B334" s="62"/>
      <c r="C334" s="7" t="s">
        <v>58</v>
      </c>
      <c r="D334" s="63" t="s">
        <v>51</v>
      </c>
      <c r="E334" s="63"/>
      <c r="F334" s="63" t="s">
        <v>141</v>
      </c>
      <c r="G334" s="63"/>
      <c r="H334" s="9" t="s">
        <v>137</v>
      </c>
      <c r="I334" s="9" t="s">
        <v>134</v>
      </c>
      <c r="J334" s="9" t="s">
        <v>134</v>
      </c>
      <c r="K334" s="9" t="s">
        <v>97</v>
      </c>
      <c r="L334" s="39"/>
      <c r="M334" s="10">
        <v>0</v>
      </c>
      <c r="N334" s="10">
        <v>0</v>
      </c>
      <c r="O334" s="61">
        <v>0</v>
      </c>
      <c r="P334" s="61"/>
      <c r="Q334" s="10">
        <v>0</v>
      </c>
      <c r="R334" s="61">
        <v>0.61</v>
      </c>
      <c r="S334" s="61"/>
      <c r="T334" s="61">
        <v>0.61</v>
      </c>
      <c r="U334" s="61"/>
      <c r="V334" s="10">
        <v>0</v>
      </c>
      <c r="W334" s="10">
        <v>0</v>
      </c>
      <c r="X334" s="63"/>
      <c r="Y334" s="63"/>
      <c r="Z334" s="63"/>
      <c r="AA334" s="9"/>
      <c r="AB334" s="10"/>
    </row>
    <row r="335" spans="1:28" x14ac:dyDescent="0.2">
      <c r="A335" s="59"/>
      <c r="B335" s="59"/>
      <c r="C335" s="8"/>
      <c r="D335" s="60" t="s">
        <v>51</v>
      </c>
      <c r="E335" s="60"/>
      <c r="F335" s="60" t="s">
        <v>21</v>
      </c>
      <c r="G335" s="60"/>
      <c r="H335" s="11"/>
      <c r="I335" s="11"/>
      <c r="J335" s="11"/>
      <c r="K335" s="11"/>
      <c r="L335" s="41"/>
      <c r="M335" s="12">
        <v>150.55000000000001</v>
      </c>
      <c r="N335" s="12">
        <v>65.099999999999994</v>
      </c>
      <c r="O335" s="68">
        <v>72.42</v>
      </c>
      <c r="P335" s="68"/>
      <c r="Q335" s="12">
        <v>13.03</v>
      </c>
      <c r="R335" s="64">
        <f>SUM(R333:S334)</f>
        <v>159.04000000000002</v>
      </c>
      <c r="S335" s="65"/>
      <c r="T335" s="64">
        <f>SUM(T333:U334)</f>
        <v>42.66</v>
      </c>
      <c r="U335" s="65"/>
      <c r="V335" s="10">
        <f>SUM(V333:V334)</f>
        <v>96.11</v>
      </c>
      <c r="W335" s="10">
        <f>SUM(W333:W334)</f>
        <v>20.27</v>
      </c>
      <c r="X335" s="66"/>
      <c r="Y335" s="66"/>
      <c r="Z335" s="66"/>
      <c r="AA335" s="11"/>
      <c r="AB335" s="11"/>
    </row>
    <row r="336" spans="1:28" x14ac:dyDescent="0.2">
      <c r="A336" s="62"/>
      <c r="B336" s="62"/>
      <c r="C336" s="7"/>
      <c r="D336" s="108" t="s">
        <v>22</v>
      </c>
      <c r="E336" s="108"/>
      <c r="F336" s="108"/>
      <c r="G336" s="108"/>
      <c r="H336" s="8"/>
      <c r="I336" s="8"/>
      <c r="J336" s="8"/>
      <c r="K336" s="8"/>
      <c r="L336" s="47"/>
      <c r="M336" s="13">
        <v>403.35</v>
      </c>
      <c r="N336" s="13">
        <v>151.16</v>
      </c>
      <c r="O336" s="69">
        <v>219.98</v>
      </c>
      <c r="P336" s="69"/>
      <c r="Q336" s="13">
        <v>32.21</v>
      </c>
      <c r="R336" s="113">
        <f>R335+R332+R328</f>
        <v>393.16</v>
      </c>
      <c r="S336" s="114"/>
      <c r="T336" s="113">
        <f>T335+T332+T328</f>
        <v>109.92999999999999</v>
      </c>
      <c r="U336" s="114"/>
      <c r="V336" s="30">
        <f>V335+V332+V328</f>
        <v>262.39</v>
      </c>
      <c r="W336" s="30">
        <f>W335+W332+W328</f>
        <v>20.849999999999998</v>
      </c>
      <c r="X336" s="109"/>
      <c r="Y336" s="109"/>
      <c r="Z336" s="109"/>
      <c r="AA336" s="8"/>
      <c r="AB336" s="8"/>
    </row>
    <row r="337" spans="1:28" x14ac:dyDescent="0.2">
      <c r="A337" s="62" t="s">
        <v>26</v>
      </c>
      <c r="B337" s="62"/>
      <c r="C337" s="6"/>
      <c r="D337" s="62" t="s">
        <v>23</v>
      </c>
      <c r="E337" s="62"/>
      <c r="F337" s="62"/>
      <c r="G337" s="62"/>
      <c r="H337" s="6"/>
      <c r="I337" s="6"/>
      <c r="J337" s="6"/>
      <c r="K337" s="6"/>
      <c r="L337" s="48"/>
      <c r="M337" s="14">
        <v>13036.41</v>
      </c>
      <c r="N337" s="14">
        <v>4447.1099999999997</v>
      </c>
      <c r="O337" s="110">
        <v>7602.03</v>
      </c>
      <c r="P337" s="110"/>
      <c r="Q337" s="14">
        <v>987.24</v>
      </c>
      <c r="R337" s="115">
        <f>R336+R319+R281+R104+R74</f>
        <v>12999.37</v>
      </c>
      <c r="S337" s="116"/>
      <c r="T337" s="115">
        <f>T336+T319+T281+T104+T74</f>
        <v>2608.23</v>
      </c>
      <c r="U337" s="116"/>
      <c r="V337" s="31">
        <f>V336+V319+V281+V104+V74</f>
        <v>9449.6099999999988</v>
      </c>
      <c r="W337" s="31">
        <f>W336+W319+W281+W104+W74</f>
        <v>350.51</v>
      </c>
      <c r="X337" s="59"/>
      <c r="Y337" s="59"/>
      <c r="Z337" s="59"/>
      <c r="AA337" s="6"/>
      <c r="AB337" s="6"/>
    </row>
    <row r="338" spans="1:28" x14ac:dyDescent="0.2">
      <c r="A338" s="62" t="s">
        <v>41</v>
      </c>
      <c r="B338" s="62"/>
      <c r="C338" s="62" t="s">
        <v>142</v>
      </c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59"/>
      <c r="Y338" s="59"/>
      <c r="Z338" s="59"/>
      <c r="AA338" s="6"/>
      <c r="AB338" s="6"/>
    </row>
    <row r="339" spans="1:28" ht="22.5" x14ac:dyDescent="0.2">
      <c r="A339" s="62" t="s">
        <v>41</v>
      </c>
      <c r="B339" s="62"/>
      <c r="C339" s="7" t="s">
        <v>26</v>
      </c>
      <c r="D339" s="108" t="s">
        <v>143</v>
      </c>
      <c r="E339" s="108"/>
      <c r="F339" s="108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9"/>
      <c r="Y339" s="109"/>
      <c r="Z339" s="109"/>
      <c r="AA339" s="8"/>
      <c r="AB339" s="8"/>
    </row>
    <row r="340" spans="1:28" ht="36.75" customHeight="1" x14ac:dyDescent="0.2">
      <c r="A340" s="62" t="s">
        <v>41</v>
      </c>
      <c r="B340" s="62"/>
      <c r="C340" s="7" t="s">
        <v>26</v>
      </c>
      <c r="D340" s="63" t="s">
        <v>55</v>
      </c>
      <c r="E340" s="63"/>
      <c r="F340" s="63" t="s">
        <v>144</v>
      </c>
      <c r="G340" s="63"/>
      <c r="H340" s="9" t="s">
        <v>65</v>
      </c>
      <c r="I340" s="9" t="s">
        <v>134</v>
      </c>
      <c r="J340" s="9" t="s">
        <v>134</v>
      </c>
      <c r="K340" s="9" t="s">
        <v>46</v>
      </c>
      <c r="L340" s="39"/>
      <c r="M340" s="10">
        <v>0</v>
      </c>
      <c r="N340" s="10">
        <v>0</v>
      </c>
      <c r="O340" s="61">
        <v>0</v>
      </c>
      <c r="P340" s="61"/>
      <c r="Q340" s="10">
        <v>0</v>
      </c>
      <c r="R340" s="64">
        <v>0</v>
      </c>
      <c r="S340" s="65"/>
      <c r="T340" s="61">
        <v>0</v>
      </c>
      <c r="U340" s="61"/>
      <c r="V340" s="10">
        <v>0</v>
      </c>
      <c r="W340" s="10">
        <v>0</v>
      </c>
      <c r="X340" s="63" t="s">
        <v>19</v>
      </c>
      <c r="Y340" s="63"/>
      <c r="Z340" s="63"/>
      <c r="AA340" s="9" t="s">
        <v>20</v>
      </c>
      <c r="AB340" s="10">
        <v>1</v>
      </c>
    </row>
    <row r="341" spans="1:28" ht="37.5" customHeight="1" x14ac:dyDescent="0.2">
      <c r="A341" s="62" t="s">
        <v>41</v>
      </c>
      <c r="B341" s="62"/>
      <c r="C341" s="7" t="s">
        <v>26</v>
      </c>
      <c r="D341" s="63" t="s">
        <v>55</v>
      </c>
      <c r="E341" s="63"/>
      <c r="F341" s="63" t="s">
        <v>144</v>
      </c>
      <c r="G341" s="63"/>
      <c r="H341" s="9" t="s">
        <v>65</v>
      </c>
      <c r="I341" s="9" t="s">
        <v>134</v>
      </c>
      <c r="J341" s="9" t="s">
        <v>134</v>
      </c>
      <c r="K341" s="9" t="s">
        <v>37</v>
      </c>
      <c r="L341" s="39"/>
      <c r="M341" s="10">
        <v>1.56</v>
      </c>
      <c r="N341" s="10">
        <v>1.56</v>
      </c>
      <c r="O341" s="61">
        <v>0</v>
      </c>
      <c r="P341" s="61"/>
      <c r="Q341" s="10">
        <v>0</v>
      </c>
      <c r="R341" s="64">
        <v>0</v>
      </c>
      <c r="S341" s="65"/>
      <c r="T341" s="61">
        <v>0</v>
      </c>
      <c r="U341" s="61"/>
      <c r="V341" s="10">
        <v>0</v>
      </c>
      <c r="W341" s="10">
        <v>0</v>
      </c>
      <c r="X341" s="63"/>
      <c r="Y341" s="63"/>
      <c r="Z341" s="63"/>
      <c r="AA341" s="9"/>
      <c r="AB341" s="10"/>
    </row>
    <row r="342" spans="1:28" ht="40.5" customHeight="1" x14ac:dyDescent="0.2">
      <c r="A342" s="62" t="s">
        <v>41</v>
      </c>
      <c r="B342" s="62"/>
      <c r="C342" s="7" t="s">
        <v>26</v>
      </c>
      <c r="D342" s="63" t="s">
        <v>55</v>
      </c>
      <c r="E342" s="63"/>
      <c r="F342" s="63" t="s">
        <v>144</v>
      </c>
      <c r="G342" s="63"/>
      <c r="H342" s="9" t="s">
        <v>65</v>
      </c>
      <c r="I342" s="9" t="s">
        <v>134</v>
      </c>
      <c r="J342" s="9" t="s">
        <v>134</v>
      </c>
      <c r="K342" s="9" t="s">
        <v>97</v>
      </c>
      <c r="L342" s="39"/>
      <c r="M342" s="10">
        <v>0</v>
      </c>
      <c r="N342" s="10">
        <v>0</v>
      </c>
      <c r="O342" s="61">
        <v>0</v>
      </c>
      <c r="P342" s="61"/>
      <c r="Q342" s="10">
        <v>0</v>
      </c>
      <c r="R342" s="61">
        <v>1.56</v>
      </c>
      <c r="S342" s="61"/>
      <c r="T342" s="61">
        <v>1.56</v>
      </c>
      <c r="U342" s="61"/>
      <c r="V342" s="10">
        <v>0</v>
      </c>
      <c r="W342" s="10">
        <v>0</v>
      </c>
      <c r="X342" s="63"/>
      <c r="Y342" s="63"/>
      <c r="Z342" s="63"/>
      <c r="AA342" s="9"/>
      <c r="AB342" s="10"/>
    </row>
    <row r="343" spans="1:28" x14ac:dyDescent="0.2">
      <c r="A343" s="59"/>
      <c r="B343" s="59"/>
      <c r="C343" s="8"/>
      <c r="D343" s="60" t="s">
        <v>55</v>
      </c>
      <c r="E343" s="60"/>
      <c r="F343" s="60" t="s">
        <v>21</v>
      </c>
      <c r="G343" s="60"/>
      <c r="H343" s="11"/>
      <c r="I343" s="11"/>
      <c r="J343" s="11"/>
      <c r="K343" s="11"/>
      <c r="L343" s="41"/>
      <c r="M343" s="12">
        <v>1.56</v>
      </c>
      <c r="N343" s="12">
        <v>1.56</v>
      </c>
      <c r="O343" s="68">
        <v>0</v>
      </c>
      <c r="P343" s="68"/>
      <c r="Q343" s="12">
        <v>0</v>
      </c>
      <c r="R343" s="64">
        <f>SUM(R340:S342)</f>
        <v>1.56</v>
      </c>
      <c r="S343" s="65"/>
      <c r="T343" s="64">
        <f>SUM(T340:U342)</f>
        <v>1.56</v>
      </c>
      <c r="U343" s="65"/>
      <c r="V343" s="10">
        <f>SUM(V340:V342)</f>
        <v>0</v>
      </c>
      <c r="W343" s="10">
        <f>SUM(W340:W342)</f>
        <v>0</v>
      </c>
      <c r="X343" s="66"/>
      <c r="Y343" s="66"/>
      <c r="Z343" s="66"/>
      <c r="AA343" s="11"/>
      <c r="AB343" s="11"/>
    </row>
    <row r="344" spans="1:28" ht="38.25" customHeight="1" x14ac:dyDescent="0.2">
      <c r="A344" s="62" t="s">
        <v>41</v>
      </c>
      <c r="B344" s="62"/>
      <c r="C344" s="7" t="s">
        <v>26</v>
      </c>
      <c r="D344" s="63" t="s">
        <v>58</v>
      </c>
      <c r="E344" s="63"/>
      <c r="F344" s="63" t="s">
        <v>177</v>
      </c>
      <c r="G344" s="63"/>
      <c r="H344" s="9" t="s">
        <v>100</v>
      </c>
      <c r="I344" s="9" t="s">
        <v>134</v>
      </c>
      <c r="J344" s="9" t="s">
        <v>134</v>
      </c>
      <c r="K344" s="9" t="s">
        <v>178</v>
      </c>
      <c r="L344" s="39"/>
      <c r="M344" s="10">
        <v>0</v>
      </c>
      <c r="N344" s="10">
        <v>0</v>
      </c>
      <c r="O344" s="61">
        <v>0</v>
      </c>
      <c r="P344" s="61"/>
      <c r="Q344" s="10">
        <v>0</v>
      </c>
      <c r="R344" s="61">
        <v>92.68</v>
      </c>
      <c r="S344" s="61"/>
      <c r="T344" s="61">
        <v>0</v>
      </c>
      <c r="U344" s="61"/>
      <c r="V344" s="10">
        <v>0</v>
      </c>
      <c r="W344" s="10">
        <v>92.68</v>
      </c>
      <c r="X344" s="63" t="s">
        <v>19</v>
      </c>
      <c r="Y344" s="63"/>
      <c r="Z344" s="63"/>
      <c r="AA344" s="58" t="s">
        <v>20</v>
      </c>
      <c r="AB344" s="57">
        <v>1</v>
      </c>
    </row>
    <row r="345" spans="1:28" x14ac:dyDescent="0.2">
      <c r="A345" s="59"/>
      <c r="B345" s="59"/>
      <c r="C345" s="8"/>
      <c r="D345" s="60" t="s">
        <v>58</v>
      </c>
      <c r="E345" s="60"/>
      <c r="F345" s="60" t="s">
        <v>21</v>
      </c>
      <c r="G345" s="60"/>
      <c r="H345" s="11"/>
      <c r="I345" s="11"/>
      <c r="J345" s="11"/>
      <c r="K345" s="11"/>
      <c r="L345" s="41"/>
      <c r="M345" s="12">
        <v>0</v>
      </c>
      <c r="N345" s="12">
        <v>0</v>
      </c>
      <c r="O345" s="68">
        <v>0</v>
      </c>
      <c r="P345" s="68"/>
      <c r="Q345" s="12">
        <v>0</v>
      </c>
      <c r="R345" s="61">
        <v>92.68</v>
      </c>
      <c r="S345" s="61"/>
      <c r="T345" s="61">
        <v>0</v>
      </c>
      <c r="U345" s="61"/>
      <c r="V345" s="10">
        <v>0</v>
      </c>
      <c r="W345" s="10">
        <v>92.68</v>
      </c>
      <c r="X345" s="66"/>
      <c r="Y345" s="66"/>
      <c r="Z345" s="66"/>
      <c r="AA345" s="11"/>
      <c r="AB345" s="11"/>
    </row>
    <row r="346" spans="1:28" ht="37.5" customHeight="1" x14ac:dyDescent="0.2">
      <c r="A346" s="62" t="s">
        <v>41</v>
      </c>
      <c r="B346" s="62"/>
      <c r="C346" s="7" t="s">
        <v>26</v>
      </c>
      <c r="D346" s="63" t="s">
        <v>91</v>
      </c>
      <c r="E346" s="63"/>
      <c r="F346" s="63" t="s">
        <v>145</v>
      </c>
      <c r="G346" s="63"/>
      <c r="H346" s="9" t="s">
        <v>146</v>
      </c>
      <c r="I346" s="9" t="s">
        <v>134</v>
      </c>
      <c r="J346" s="9" t="s">
        <v>134</v>
      </c>
      <c r="K346" s="9" t="s">
        <v>45</v>
      </c>
      <c r="L346" s="39"/>
      <c r="M346" s="10">
        <v>32.83</v>
      </c>
      <c r="N346" s="10">
        <v>32.83</v>
      </c>
      <c r="O346" s="61">
        <v>0</v>
      </c>
      <c r="P346" s="61"/>
      <c r="Q346" s="10">
        <v>0</v>
      </c>
      <c r="R346" s="64">
        <v>0</v>
      </c>
      <c r="S346" s="65"/>
      <c r="T346" s="61">
        <v>0</v>
      </c>
      <c r="U346" s="61"/>
      <c r="V346" s="10">
        <v>0</v>
      </c>
      <c r="W346" s="10">
        <v>0</v>
      </c>
      <c r="X346" s="63"/>
      <c r="Y346" s="63"/>
      <c r="Z346" s="63"/>
      <c r="AA346" s="9"/>
      <c r="AB346" s="10"/>
    </row>
    <row r="347" spans="1:28" ht="37.5" customHeight="1" x14ac:dyDescent="0.2">
      <c r="A347" s="62" t="s">
        <v>41</v>
      </c>
      <c r="B347" s="62"/>
      <c r="C347" s="7" t="s">
        <v>26</v>
      </c>
      <c r="D347" s="63" t="s">
        <v>91</v>
      </c>
      <c r="E347" s="63"/>
      <c r="F347" s="63" t="s">
        <v>145</v>
      </c>
      <c r="G347" s="63"/>
      <c r="H347" s="9" t="s">
        <v>146</v>
      </c>
      <c r="I347" s="9" t="s">
        <v>134</v>
      </c>
      <c r="J347" s="9" t="s">
        <v>134</v>
      </c>
      <c r="K347" s="9" t="s">
        <v>79</v>
      </c>
      <c r="L347" s="39"/>
      <c r="M347" s="10">
        <v>0</v>
      </c>
      <c r="N347" s="10">
        <v>0</v>
      </c>
      <c r="O347" s="61">
        <v>0</v>
      </c>
      <c r="P347" s="61"/>
      <c r="Q347" s="10">
        <v>0</v>
      </c>
      <c r="R347" s="64">
        <v>0</v>
      </c>
      <c r="S347" s="65"/>
      <c r="T347" s="61">
        <v>0</v>
      </c>
      <c r="U347" s="61"/>
      <c r="V347" s="10">
        <v>0</v>
      </c>
      <c r="W347" s="10">
        <v>0</v>
      </c>
      <c r="X347" s="63" t="s">
        <v>19</v>
      </c>
      <c r="Y347" s="63"/>
      <c r="Z347" s="63"/>
      <c r="AA347" s="9" t="s">
        <v>20</v>
      </c>
      <c r="AB347" s="10">
        <v>1</v>
      </c>
    </row>
    <row r="348" spans="1:28" ht="38.25" customHeight="1" x14ac:dyDescent="0.2">
      <c r="A348" s="62" t="s">
        <v>41</v>
      </c>
      <c r="B348" s="62"/>
      <c r="C348" s="7" t="s">
        <v>26</v>
      </c>
      <c r="D348" s="63" t="s">
        <v>91</v>
      </c>
      <c r="E348" s="63"/>
      <c r="F348" s="63" t="s">
        <v>145</v>
      </c>
      <c r="G348" s="63"/>
      <c r="H348" s="9" t="s">
        <v>137</v>
      </c>
      <c r="I348" s="9" t="s">
        <v>134</v>
      </c>
      <c r="J348" s="9" t="s">
        <v>134</v>
      </c>
      <c r="K348" s="9" t="s">
        <v>45</v>
      </c>
      <c r="L348" s="39"/>
      <c r="M348" s="10">
        <v>0</v>
      </c>
      <c r="N348" s="10">
        <v>0</v>
      </c>
      <c r="O348" s="61">
        <v>0</v>
      </c>
      <c r="P348" s="61"/>
      <c r="Q348" s="10">
        <v>0</v>
      </c>
      <c r="R348" s="64">
        <v>0</v>
      </c>
      <c r="S348" s="65"/>
      <c r="T348" s="61">
        <v>0</v>
      </c>
      <c r="U348" s="61"/>
      <c r="V348" s="10">
        <v>0</v>
      </c>
      <c r="W348" s="10">
        <v>0</v>
      </c>
      <c r="X348" s="63"/>
      <c r="Y348" s="63"/>
      <c r="Z348" s="63"/>
      <c r="AA348" s="9"/>
      <c r="AB348" s="10"/>
    </row>
    <row r="349" spans="1:28" x14ac:dyDescent="0.2">
      <c r="A349" s="59"/>
      <c r="B349" s="59"/>
      <c r="C349" s="8"/>
      <c r="D349" s="60" t="s">
        <v>91</v>
      </c>
      <c r="E349" s="60"/>
      <c r="F349" s="60" t="s">
        <v>21</v>
      </c>
      <c r="G349" s="60"/>
      <c r="H349" s="11"/>
      <c r="I349" s="11"/>
      <c r="J349" s="11"/>
      <c r="K349" s="11"/>
      <c r="L349" s="41"/>
      <c r="M349" s="12">
        <v>32.83</v>
      </c>
      <c r="N349" s="12">
        <v>32.83</v>
      </c>
      <c r="O349" s="68">
        <v>0</v>
      </c>
      <c r="P349" s="68"/>
      <c r="Q349" s="12">
        <v>0</v>
      </c>
      <c r="R349" s="64">
        <v>0</v>
      </c>
      <c r="S349" s="65"/>
      <c r="T349" s="61">
        <v>0</v>
      </c>
      <c r="U349" s="61"/>
      <c r="V349" s="10">
        <v>0</v>
      </c>
      <c r="W349" s="10">
        <v>0</v>
      </c>
      <c r="X349" s="66"/>
      <c r="Y349" s="66"/>
      <c r="Z349" s="66"/>
      <c r="AA349" s="11"/>
      <c r="AB349" s="11"/>
    </row>
    <row r="350" spans="1:28" ht="22.5" x14ac:dyDescent="0.2">
      <c r="A350" s="62" t="s">
        <v>41</v>
      </c>
      <c r="B350" s="62"/>
      <c r="C350" s="7" t="s">
        <v>26</v>
      </c>
      <c r="D350" s="63" t="s">
        <v>102</v>
      </c>
      <c r="E350" s="63"/>
      <c r="F350" s="63" t="s">
        <v>147</v>
      </c>
      <c r="G350" s="63"/>
      <c r="H350" s="9" t="s">
        <v>65</v>
      </c>
      <c r="I350" s="9" t="s">
        <v>134</v>
      </c>
      <c r="J350" s="9" t="s">
        <v>134</v>
      </c>
      <c r="K350" s="9" t="s">
        <v>37</v>
      </c>
      <c r="L350" s="39"/>
      <c r="M350" s="10">
        <v>5.79</v>
      </c>
      <c r="N350" s="10">
        <v>0</v>
      </c>
      <c r="O350" s="61">
        <v>0</v>
      </c>
      <c r="P350" s="61"/>
      <c r="Q350" s="10">
        <v>5.79</v>
      </c>
      <c r="R350" s="61">
        <v>5.79</v>
      </c>
      <c r="S350" s="61"/>
      <c r="T350" s="61">
        <v>0</v>
      </c>
      <c r="U350" s="61"/>
      <c r="V350" s="10">
        <v>0</v>
      </c>
      <c r="W350" s="10">
        <v>5.79</v>
      </c>
      <c r="X350" s="63" t="s">
        <v>187</v>
      </c>
      <c r="Y350" s="63"/>
      <c r="Z350" s="63"/>
      <c r="AA350" s="9" t="s">
        <v>20</v>
      </c>
      <c r="AB350" s="10">
        <v>1</v>
      </c>
    </row>
    <row r="351" spans="1:28" ht="22.5" x14ac:dyDescent="0.2">
      <c r="A351" s="62" t="s">
        <v>41</v>
      </c>
      <c r="B351" s="62"/>
      <c r="C351" s="7" t="s">
        <v>26</v>
      </c>
      <c r="D351" s="63" t="s">
        <v>102</v>
      </c>
      <c r="E351" s="63"/>
      <c r="F351" s="63" t="s">
        <v>147</v>
      </c>
      <c r="G351" s="63"/>
      <c r="H351" s="9" t="s">
        <v>148</v>
      </c>
      <c r="I351" s="9" t="s">
        <v>134</v>
      </c>
      <c r="J351" s="9" t="s">
        <v>134</v>
      </c>
      <c r="K351" s="9" t="s">
        <v>37</v>
      </c>
      <c r="L351" s="39"/>
      <c r="M351" s="10">
        <v>1.71</v>
      </c>
      <c r="N351" s="10">
        <v>1.71</v>
      </c>
      <c r="O351" s="61">
        <v>0</v>
      </c>
      <c r="P351" s="61"/>
      <c r="Q351" s="10">
        <v>0</v>
      </c>
      <c r="R351" s="61">
        <v>1.71</v>
      </c>
      <c r="S351" s="61"/>
      <c r="T351" s="61">
        <v>1.71</v>
      </c>
      <c r="U351" s="61"/>
      <c r="V351" s="10">
        <v>0</v>
      </c>
      <c r="W351" s="10">
        <v>0</v>
      </c>
      <c r="X351" s="63"/>
      <c r="Y351" s="63"/>
      <c r="Z351" s="63"/>
      <c r="AA351" s="9"/>
      <c r="AB351" s="10"/>
    </row>
    <row r="352" spans="1:28" x14ac:dyDescent="0.2">
      <c r="A352" s="59"/>
      <c r="B352" s="59"/>
      <c r="C352" s="8"/>
      <c r="D352" s="60" t="s">
        <v>102</v>
      </c>
      <c r="E352" s="60"/>
      <c r="F352" s="60" t="s">
        <v>21</v>
      </c>
      <c r="G352" s="60"/>
      <c r="H352" s="11"/>
      <c r="I352" s="11"/>
      <c r="J352" s="11"/>
      <c r="K352" s="11"/>
      <c r="L352" s="41"/>
      <c r="M352" s="12">
        <v>7.5</v>
      </c>
      <c r="N352" s="12">
        <v>1.71</v>
      </c>
      <c r="O352" s="68">
        <v>0</v>
      </c>
      <c r="P352" s="68"/>
      <c r="Q352" s="12">
        <v>5.79</v>
      </c>
      <c r="R352" s="64">
        <f>SUM(R350:S351)</f>
        <v>7.5</v>
      </c>
      <c r="S352" s="65"/>
      <c r="T352" s="64">
        <f>SUM(T350:U351)</f>
        <v>1.71</v>
      </c>
      <c r="U352" s="65"/>
      <c r="V352" s="10">
        <f>SUM(V350:V351)</f>
        <v>0</v>
      </c>
      <c r="W352" s="10">
        <f>SUM(W350:W351)</f>
        <v>5.79</v>
      </c>
      <c r="X352" s="66"/>
      <c r="Y352" s="66"/>
      <c r="Z352" s="66"/>
      <c r="AA352" s="11"/>
      <c r="AB352" s="11"/>
    </row>
    <row r="353" spans="1:28" ht="36" customHeight="1" x14ac:dyDescent="0.2">
      <c r="A353" s="62" t="s">
        <v>41</v>
      </c>
      <c r="B353" s="62"/>
      <c r="C353" s="7" t="s">
        <v>26</v>
      </c>
      <c r="D353" s="63" t="s">
        <v>109</v>
      </c>
      <c r="E353" s="63"/>
      <c r="F353" s="63" t="s">
        <v>179</v>
      </c>
      <c r="G353" s="63"/>
      <c r="H353" s="9" t="s">
        <v>77</v>
      </c>
      <c r="I353" s="9" t="s">
        <v>134</v>
      </c>
      <c r="J353" s="9" t="s">
        <v>134</v>
      </c>
      <c r="K353" s="9" t="s">
        <v>178</v>
      </c>
      <c r="L353" s="39"/>
      <c r="M353" s="10">
        <v>0</v>
      </c>
      <c r="N353" s="10">
        <v>0</v>
      </c>
      <c r="O353" s="61">
        <v>0</v>
      </c>
      <c r="P353" s="61"/>
      <c r="Q353" s="10">
        <v>0</v>
      </c>
      <c r="R353" s="61">
        <v>144.81</v>
      </c>
      <c r="S353" s="61"/>
      <c r="T353" s="61">
        <v>0</v>
      </c>
      <c r="U353" s="61"/>
      <c r="V353" s="10">
        <v>0</v>
      </c>
      <c r="W353" s="10">
        <v>144.81</v>
      </c>
      <c r="X353" s="63" t="s">
        <v>19</v>
      </c>
      <c r="Y353" s="63"/>
      <c r="Z353" s="63"/>
      <c r="AA353" s="9" t="s">
        <v>20</v>
      </c>
      <c r="AB353" s="10">
        <v>1</v>
      </c>
    </row>
    <row r="354" spans="1:28" x14ac:dyDescent="0.2">
      <c r="A354" s="59"/>
      <c r="B354" s="59"/>
      <c r="C354" s="8"/>
      <c r="D354" s="60" t="s">
        <v>109</v>
      </c>
      <c r="E354" s="60"/>
      <c r="F354" s="60" t="s">
        <v>21</v>
      </c>
      <c r="G354" s="60"/>
      <c r="H354" s="11"/>
      <c r="I354" s="11"/>
      <c r="J354" s="11"/>
      <c r="K354" s="11"/>
      <c r="L354" s="41"/>
      <c r="M354" s="12">
        <v>0</v>
      </c>
      <c r="N354" s="12">
        <v>0</v>
      </c>
      <c r="O354" s="68">
        <v>0</v>
      </c>
      <c r="P354" s="68"/>
      <c r="Q354" s="12">
        <v>0</v>
      </c>
      <c r="R354" s="61">
        <v>144.81</v>
      </c>
      <c r="S354" s="61"/>
      <c r="T354" s="61">
        <v>0</v>
      </c>
      <c r="U354" s="61"/>
      <c r="V354" s="10">
        <v>0</v>
      </c>
      <c r="W354" s="10">
        <v>144.81</v>
      </c>
      <c r="X354" s="66"/>
      <c r="Y354" s="66"/>
      <c r="Z354" s="66"/>
      <c r="AA354" s="11"/>
      <c r="AB354" s="11"/>
    </row>
    <row r="355" spans="1:28" x14ac:dyDescent="0.2">
      <c r="A355" s="62"/>
      <c r="B355" s="62"/>
      <c r="C355" s="7"/>
      <c r="D355" s="108" t="s">
        <v>22</v>
      </c>
      <c r="E355" s="108"/>
      <c r="F355" s="108"/>
      <c r="G355" s="108"/>
      <c r="H355" s="8"/>
      <c r="I355" s="8"/>
      <c r="J355" s="8"/>
      <c r="K355" s="8"/>
      <c r="L355" s="47"/>
      <c r="M355" s="13">
        <v>41.89</v>
      </c>
      <c r="N355" s="13">
        <v>36.1</v>
      </c>
      <c r="O355" s="69">
        <v>0</v>
      </c>
      <c r="P355" s="69"/>
      <c r="Q355" s="13">
        <v>5.79</v>
      </c>
      <c r="R355" s="70">
        <f>R352+R349+R345+R343+R354</f>
        <v>246.55</v>
      </c>
      <c r="S355" s="71"/>
      <c r="T355" s="70">
        <f>T352+T349+T345+T343+T354</f>
        <v>3.27</v>
      </c>
      <c r="U355" s="71"/>
      <c r="V355" s="29">
        <f>V352+V349+V345+V343+V354</f>
        <v>0</v>
      </c>
      <c r="W355" s="29">
        <f>W352+W349+W345+W343+W354</f>
        <v>243.28000000000003</v>
      </c>
      <c r="X355" s="109"/>
      <c r="Y355" s="109"/>
      <c r="Z355" s="109"/>
      <c r="AA355" s="8"/>
      <c r="AB355" s="8"/>
    </row>
    <row r="356" spans="1:28" ht="22.5" x14ac:dyDescent="0.2">
      <c r="A356" s="62" t="s">
        <v>41</v>
      </c>
      <c r="B356" s="62"/>
      <c r="C356" s="7" t="s">
        <v>51</v>
      </c>
      <c r="D356" s="108" t="s">
        <v>149</v>
      </c>
      <c r="E356" s="108"/>
      <c r="F356" s="108"/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9"/>
      <c r="Y356" s="109"/>
      <c r="Z356" s="109"/>
      <c r="AA356" s="8"/>
      <c r="AB356" s="8"/>
    </row>
    <row r="357" spans="1:28" ht="36" customHeight="1" x14ac:dyDescent="0.2">
      <c r="A357" s="62" t="s">
        <v>41</v>
      </c>
      <c r="B357" s="62"/>
      <c r="C357" s="7" t="s">
        <v>51</v>
      </c>
      <c r="D357" s="63" t="s">
        <v>26</v>
      </c>
      <c r="E357" s="63"/>
      <c r="F357" s="63" t="s">
        <v>150</v>
      </c>
      <c r="G357" s="63"/>
      <c r="H357" s="9" t="s">
        <v>151</v>
      </c>
      <c r="I357" s="9" t="s">
        <v>108</v>
      </c>
      <c r="J357" s="9" t="s">
        <v>108</v>
      </c>
      <c r="K357" s="9" t="s">
        <v>152</v>
      </c>
      <c r="L357" s="39"/>
      <c r="M357" s="10">
        <v>0</v>
      </c>
      <c r="N357" s="10">
        <v>0</v>
      </c>
      <c r="O357" s="61">
        <v>0</v>
      </c>
      <c r="P357" s="61"/>
      <c r="Q357" s="10">
        <v>0</v>
      </c>
      <c r="R357" s="64">
        <v>0</v>
      </c>
      <c r="S357" s="65"/>
      <c r="T357" s="61">
        <v>0</v>
      </c>
      <c r="U357" s="61"/>
      <c r="V357" s="10">
        <v>0</v>
      </c>
      <c r="W357" s="10">
        <v>0</v>
      </c>
      <c r="X357" s="63"/>
      <c r="Y357" s="63"/>
      <c r="Z357" s="63"/>
      <c r="AA357" s="9"/>
      <c r="AB357" s="10"/>
    </row>
    <row r="358" spans="1:28" ht="47.25" customHeight="1" x14ac:dyDescent="0.2">
      <c r="A358" s="62" t="s">
        <v>41</v>
      </c>
      <c r="B358" s="62"/>
      <c r="C358" s="7" t="s">
        <v>51</v>
      </c>
      <c r="D358" s="63" t="s">
        <v>26</v>
      </c>
      <c r="E358" s="63"/>
      <c r="F358" s="63" t="s">
        <v>150</v>
      </c>
      <c r="G358" s="63"/>
      <c r="H358" s="9" t="s">
        <v>76</v>
      </c>
      <c r="I358" s="9" t="s">
        <v>134</v>
      </c>
      <c r="J358" s="9" t="s">
        <v>134</v>
      </c>
      <c r="K358" s="9" t="s">
        <v>37</v>
      </c>
      <c r="L358" s="39"/>
      <c r="M358" s="10">
        <v>11.58</v>
      </c>
      <c r="N358" s="10">
        <v>11.58</v>
      </c>
      <c r="O358" s="61">
        <v>0</v>
      </c>
      <c r="P358" s="61"/>
      <c r="Q358" s="10">
        <v>0</v>
      </c>
      <c r="R358" s="61">
        <v>11.58</v>
      </c>
      <c r="S358" s="61"/>
      <c r="T358" s="61">
        <v>11.58</v>
      </c>
      <c r="U358" s="61"/>
      <c r="V358" s="10">
        <v>0</v>
      </c>
      <c r="W358" s="10">
        <v>0</v>
      </c>
      <c r="X358" s="63" t="s">
        <v>153</v>
      </c>
      <c r="Y358" s="63"/>
      <c r="Z358" s="63"/>
      <c r="AA358" s="9" t="s">
        <v>20</v>
      </c>
      <c r="AB358" s="10">
        <v>300</v>
      </c>
    </row>
    <row r="359" spans="1:28" ht="35.25" customHeight="1" x14ac:dyDescent="0.2">
      <c r="A359" s="62" t="s">
        <v>41</v>
      </c>
      <c r="B359" s="62"/>
      <c r="C359" s="7" t="s">
        <v>51</v>
      </c>
      <c r="D359" s="63" t="s">
        <v>26</v>
      </c>
      <c r="E359" s="63"/>
      <c r="F359" s="63" t="s">
        <v>150</v>
      </c>
      <c r="G359" s="63"/>
      <c r="H359" s="9" t="s">
        <v>76</v>
      </c>
      <c r="I359" s="9" t="s">
        <v>43</v>
      </c>
      <c r="J359" s="9" t="s">
        <v>43</v>
      </c>
      <c r="K359" s="9" t="s">
        <v>37</v>
      </c>
      <c r="L359" s="39"/>
      <c r="M359" s="10">
        <v>0</v>
      </c>
      <c r="N359" s="10">
        <v>0</v>
      </c>
      <c r="O359" s="61">
        <v>0</v>
      </c>
      <c r="P359" s="61"/>
      <c r="Q359" s="10">
        <v>0</v>
      </c>
      <c r="R359" s="64">
        <v>0</v>
      </c>
      <c r="S359" s="65"/>
      <c r="T359" s="61">
        <v>0</v>
      </c>
      <c r="U359" s="61"/>
      <c r="V359" s="10">
        <v>0</v>
      </c>
      <c r="W359" s="10">
        <v>0</v>
      </c>
      <c r="X359" s="63"/>
      <c r="Y359" s="63"/>
      <c r="Z359" s="63"/>
      <c r="AA359" s="9"/>
      <c r="AB359" s="10"/>
    </row>
    <row r="360" spans="1:28" ht="37.5" customHeight="1" x14ac:dyDescent="0.2">
      <c r="A360" s="62" t="s">
        <v>41</v>
      </c>
      <c r="B360" s="62"/>
      <c r="C360" s="7" t="s">
        <v>51</v>
      </c>
      <c r="D360" s="63" t="s">
        <v>26</v>
      </c>
      <c r="E360" s="63"/>
      <c r="F360" s="63" t="s">
        <v>150</v>
      </c>
      <c r="G360" s="63"/>
      <c r="H360" s="9" t="s">
        <v>76</v>
      </c>
      <c r="I360" s="9" t="s">
        <v>74</v>
      </c>
      <c r="J360" s="9" t="s">
        <v>74</v>
      </c>
      <c r="K360" s="9" t="s">
        <v>37</v>
      </c>
      <c r="L360" s="39"/>
      <c r="M360" s="10">
        <v>0</v>
      </c>
      <c r="N360" s="10">
        <v>0</v>
      </c>
      <c r="O360" s="61">
        <v>0</v>
      </c>
      <c r="P360" s="61"/>
      <c r="Q360" s="10">
        <v>0</v>
      </c>
      <c r="R360" s="64">
        <v>0</v>
      </c>
      <c r="S360" s="65"/>
      <c r="T360" s="61">
        <v>0</v>
      </c>
      <c r="U360" s="61"/>
      <c r="V360" s="10">
        <v>0</v>
      </c>
      <c r="W360" s="10">
        <v>0</v>
      </c>
      <c r="X360" s="63"/>
      <c r="Y360" s="63"/>
      <c r="Z360" s="63"/>
      <c r="AA360" s="9"/>
      <c r="AB360" s="10"/>
    </row>
    <row r="361" spans="1:28" ht="35.25" customHeight="1" x14ac:dyDescent="0.2">
      <c r="A361" s="62" t="s">
        <v>41</v>
      </c>
      <c r="B361" s="62"/>
      <c r="C361" s="7" t="s">
        <v>51</v>
      </c>
      <c r="D361" s="63" t="s">
        <v>26</v>
      </c>
      <c r="E361" s="63"/>
      <c r="F361" s="63" t="s">
        <v>150</v>
      </c>
      <c r="G361" s="63"/>
      <c r="H361" s="9" t="s">
        <v>34</v>
      </c>
      <c r="I361" s="9" t="s">
        <v>43</v>
      </c>
      <c r="J361" s="9" t="s">
        <v>43</v>
      </c>
      <c r="K361" s="9" t="s">
        <v>37</v>
      </c>
      <c r="L361" s="39"/>
      <c r="M361" s="10">
        <v>0</v>
      </c>
      <c r="N361" s="10">
        <v>0</v>
      </c>
      <c r="O361" s="61">
        <v>0</v>
      </c>
      <c r="P361" s="61"/>
      <c r="Q361" s="10">
        <v>0</v>
      </c>
      <c r="R361" s="64">
        <v>0</v>
      </c>
      <c r="S361" s="65"/>
      <c r="T361" s="61">
        <v>0</v>
      </c>
      <c r="U361" s="61"/>
      <c r="V361" s="10">
        <v>0</v>
      </c>
      <c r="W361" s="10">
        <v>0</v>
      </c>
      <c r="X361" s="63"/>
      <c r="Y361" s="63"/>
      <c r="Z361" s="63"/>
      <c r="AA361" s="9"/>
      <c r="AB361" s="10"/>
    </row>
    <row r="362" spans="1:28" x14ac:dyDescent="0.2">
      <c r="A362" s="59"/>
      <c r="B362" s="59"/>
      <c r="C362" s="8"/>
      <c r="D362" s="60" t="s">
        <v>26</v>
      </c>
      <c r="E362" s="60"/>
      <c r="F362" s="60" t="s">
        <v>21</v>
      </c>
      <c r="G362" s="60"/>
      <c r="H362" s="11"/>
      <c r="I362" s="11"/>
      <c r="J362" s="11"/>
      <c r="K362" s="11"/>
      <c r="L362" s="41"/>
      <c r="M362" s="12">
        <v>11.58</v>
      </c>
      <c r="N362" s="12">
        <v>11.58</v>
      </c>
      <c r="O362" s="68">
        <v>0</v>
      </c>
      <c r="P362" s="68"/>
      <c r="Q362" s="12">
        <v>0</v>
      </c>
      <c r="R362" s="64">
        <f>SUM(R357:S361)</f>
        <v>11.58</v>
      </c>
      <c r="S362" s="65"/>
      <c r="T362" s="64">
        <f>SUM(T357:U361)</f>
        <v>11.58</v>
      </c>
      <c r="U362" s="65"/>
      <c r="V362" s="10">
        <f>SUM(V357:V361)</f>
        <v>0</v>
      </c>
      <c r="W362" s="10">
        <f>SUM(W357:W361)</f>
        <v>0</v>
      </c>
      <c r="X362" s="66"/>
      <c r="Y362" s="66"/>
      <c r="Z362" s="66"/>
      <c r="AA362" s="11"/>
      <c r="AB362" s="11"/>
    </row>
    <row r="363" spans="1:28" ht="40.5" customHeight="1" x14ac:dyDescent="0.2">
      <c r="A363" s="62" t="s">
        <v>41</v>
      </c>
      <c r="B363" s="62"/>
      <c r="C363" s="7" t="s">
        <v>51</v>
      </c>
      <c r="D363" s="63" t="s">
        <v>41</v>
      </c>
      <c r="E363" s="63"/>
      <c r="F363" s="63" t="s">
        <v>154</v>
      </c>
      <c r="G363" s="63"/>
      <c r="H363" s="9" t="s">
        <v>67</v>
      </c>
      <c r="I363" s="9" t="s">
        <v>134</v>
      </c>
      <c r="J363" s="9" t="s">
        <v>134</v>
      </c>
      <c r="K363" s="9" t="s">
        <v>37</v>
      </c>
      <c r="L363" s="39"/>
      <c r="M363" s="10">
        <v>13.03</v>
      </c>
      <c r="N363" s="10">
        <v>13.03</v>
      </c>
      <c r="O363" s="61">
        <v>0</v>
      </c>
      <c r="P363" s="61"/>
      <c r="Q363" s="10">
        <v>0</v>
      </c>
      <c r="R363" s="61">
        <v>12</v>
      </c>
      <c r="S363" s="61"/>
      <c r="T363" s="61">
        <v>12</v>
      </c>
      <c r="U363" s="61"/>
      <c r="V363" s="10">
        <v>0</v>
      </c>
      <c r="W363" s="10">
        <v>0</v>
      </c>
      <c r="X363" s="63" t="s">
        <v>155</v>
      </c>
      <c r="Y363" s="63"/>
      <c r="Z363" s="63"/>
      <c r="AA363" s="9" t="s">
        <v>20</v>
      </c>
      <c r="AB363" s="10">
        <v>61</v>
      </c>
    </row>
    <row r="364" spans="1:28" x14ac:dyDescent="0.2">
      <c r="A364" s="59"/>
      <c r="B364" s="59"/>
      <c r="C364" s="8"/>
      <c r="D364" s="60" t="s">
        <v>41</v>
      </c>
      <c r="E364" s="60"/>
      <c r="F364" s="60" t="s">
        <v>21</v>
      </c>
      <c r="G364" s="60"/>
      <c r="H364" s="11"/>
      <c r="I364" s="11"/>
      <c r="J364" s="11"/>
      <c r="K364" s="11"/>
      <c r="L364" s="41"/>
      <c r="M364" s="12">
        <v>13.03</v>
      </c>
      <c r="N364" s="12">
        <v>13.03</v>
      </c>
      <c r="O364" s="68">
        <v>0</v>
      </c>
      <c r="P364" s="68"/>
      <c r="Q364" s="12">
        <v>0</v>
      </c>
      <c r="R364" s="64">
        <f>SUM(R363)</f>
        <v>12</v>
      </c>
      <c r="S364" s="65"/>
      <c r="T364" s="64">
        <f>SUM(T363)</f>
        <v>12</v>
      </c>
      <c r="U364" s="65"/>
      <c r="V364" s="10">
        <f>SUM(V363)</f>
        <v>0</v>
      </c>
      <c r="W364" s="10">
        <f>SUM(W363)</f>
        <v>0</v>
      </c>
      <c r="X364" s="66"/>
      <c r="Y364" s="66"/>
      <c r="Z364" s="66"/>
      <c r="AA364" s="11"/>
      <c r="AB364" s="11"/>
    </row>
    <row r="365" spans="1:28" ht="36" customHeight="1" x14ac:dyDescent="0.2">
      <c r="A365" s="62" t="s">
        <v>41</v>
      </c>
      <c r="B365" s="62"/>
      <c r="C365" s="7" t="s">
        <v>51</v>
      </c>
      <c r="D365" s="63" t="s">
        <v>51</v>
      </c>
      <c r="E365" s="63"/>
      <c r="F365" s="63" t="s">
        <v>180</v>
      </c>
      <c r="G365" s="63"/>
      <c r="H365" s="9" t="s">
        <v>77</v>
      </c>
      <c r="I365" s="9" t="s">
        <v>134</v>
      </c>
      <c r="J365" s="9" t="s">
        <v>134</v>
      </c>
      <c r="K365" s="9" t="s">
        <v>35</v>
      </c>
      <c r="L365" s="39"/>
      <c r="M365" s="10">
        <v>0</v>
      </c>
      <c r="N365" s="10">
        <v>0</v>
      </c>
      <c r="O365" s="61">
        <v>0</v>
      </c>
      <c r="P365" s="61"/>
      <c r="Q365" s="10">
        <v>0</v>
      </c>
      <c r="R365" s="61">
        <v>345.92</v>
      </c>
      <c r="S365" s="61"/>
      <c r="T365" s="61">
        <v>345.92</v>
      </c>
      <c r="U365" s="61"/>
      <c r="V365" s="10">
        <v>0</v>
      </c>
      <c r="W365" s="10">
        <v>0</v>
      </c>
      <c r="X365" s="63" t="s">
        <v>193</v>
      </c>
      <c r="Y365" s="63"/>
      <c r="Z365" s="63"/>
      <c r="AA365" s="9" t="s">
        <v>20</v>
      </c>
      <c r="AB365" s="10">
        <v>50</v>
      </c>
    </row>
    <row r="366" spans="1:28" x14ac:dyDescent="0.2">
      <c r="A366" s="59"/>
      <c r="B366" s="59"/>
      <c r="C366" s="8"/>
      <c r="D366" s="60" t="s">
        <v>51</v>
      </c>
      <c r="E366" s="60"/>
      <c r="F366" s="60" t="s">
        <v>21</v>
      </c>
      <c r="G366" s="60"/>
      <c r="H366" s="11"/>
      <c r="I366" s="11"/>
      <c r="J366" s="11"/>
      <c r="K366" s="11"/>
      <c r="L366" s="41"/>
      <c r="M366" s="12">
        <v>0</v>
      </c>
      <c r="N366" s="12">
        <v>0</v>
      </c>
      <c r="O366" s="68">
        <v>0</v>
      </c>
      <c r="P366" s="68"/>
      <c r="Q366" s="12">
        <v>0</v>
      </c>
      <c r="R366" s="61">
        <v>345.92</v>
      </c>
      <c r="S366" s="61"/>
      <c r="T366" s="61">
        <v>345.92</v>
      </c>
      <c r="U366" s="61"/>
      <c r="V366" s="10">
        <v>0</v>
      </c>
      <c r="W366" s="10">
        <v>0</v>
      </c>
      <c r="X366" s="66"/>
      <c r="Y366" s="66"/>
      <c r="Z366" s="66"/>
      <c r="AA366" s="11"/>
      <c r="AB366" s="11"/>
    </row>
    <row r="367" spans="1:28" x14ac:dyDescent="0.2">
      <c r="A367" s="62"/>
      <c r="B367" s="62"/>
      <c r="C367" s="7"/>
      <c r="D367" s="108" t="s">
        <v>22</v>
      </c>
      <c r="E367" s="108"/>
      <c r="F367" s="108"/>
      <c r="G367" s="108"/>
      <c r="H367" s="8"/>
      <c r="I367" s="8"/>
      <c r="J367" s="8"/>
      <c r="K367" s="8"/>
      <c r="L367" s="47"/>
      <c r="M367" s="13">
        <v>24.61</v>
      </c>
      <c r="N367" s="13">
        <v>24.61</v>
      </c>
      <c r="O367" s="69">
        <v>0</v>
      </c>
      <c r="P367" s="69"/>
      <c r="Q367" s="13">
        <v>0</v>
      </c>
      <c r="R367" s="70">
        <f>R364+R362+R366</f>
        <v>369.5</v>
      </c>
      <c r="S367" s="71"/>
      <c r="T367" s="70">
        <f>T364+T362+T366</f>
        <v>369.5</v>
      </c>
      <c r="U367" s="71"/>
      <c r="V367" s="29">
        <f>V364+V362+V366</f>
        <v>0</v>
      </c>
      <c r="W367" s="29">
        <f>W364+W362+W366</f>
        <v>0</v>
      </c>
      <c r="X367" s="109"/>
      <c r="Y367" s="109"/>
      <c r="Z367" s="109"/>
      <c r="AA367" s="8"/>
      <c r="AB367" s="8"/>
    </row>
    <row r="368" spans="1:28" x14ac:dyDescent="0.2">
      <c r="A368" s="62" t="s">
        <v>41</v>
      </c>
      <c r="B368" s="62"/>
      <c r="C368" s="6"/>
      <c r="D368" s="62" t="s">
        <v>23</v>
      </c>
      <c r="E368" s="62"/>
      <c r="F368" s="62"/>
      <c r="G368" s="62"/>
      <c r="H368" s="6"/>
      <c r="I368" s="6"/>
      <c r="J368" s="6"/>
      <c r="K368" s="6"/>
      <c r="L368" s="48"/>
      <c r="M368" s="14">
        <v>66.5</v>
      </c>
      <c r="N368" s="14">
        <v>60.71</v>
      </c>
      <c r="O368" s="110">
        <v>0</v>
      </c>
      <c r="P368" s="110"/>
      <c r="Q368" s="14">
        <v>5.79</v>
      </c>
      <c r="R368" s="111">
        <f>R367+R355</f>
        <v>616.04999999999995</v>
      </c>
      <c r="S368" s="112"/>
      <c r="T368" s="111">
        <f>T367+T355</f>
        <v>372.77</v>
      </c>
      <c r="U368" s="112"/>
      <c r="V368" s="33">
        <f>V367+V355</f>
        <v>0</v>
      </c>
      <c r="W368" s="33">
        <f>W367+W355</f>
        <v>243.28000000000003</v>
      </c>
      <c r="X368" s="59"/>
      <c r="Y368" s="59"/>
      <c r="Z368" s="59"/>
      <c r="AA368" s="6"/>
      <c r="AB368" s="6"/>
    </row>
    <row r="369" spans="1:28" x14ac:dyDescent="0.2">
      <c r="A369" s="97"/>
      <c r="B369" s="97"/>
      <c r="C369" s="37"/>
      <c r="D369" s="98" t="s">
        <v>24</v>
      </c>
      <c r="E369" s="98"/>
      <c r="F369" s="98"/>
      <c r="G369" s="98"/>
      <c r="H369" s="37"/>
      <c r="I369" s="37"/>
      <c r="J369" s="37"/>
      <c r="K369" s="37"/>
      <c r="L369" s="45"/>
      <c r="M369" s="35">
        <v>13102.91</v>
      </c>
      <c r="N369" s="35">
        <v>4507.82</v>
      </c>
      <c r="O369" s="99">
        <v>7602.03</v>
      </c>
      <c r="P369" s="99"/>
      <c r="Q369" s="35">
        <v>993.03</v>
      </c>
      <c r="R369" s="100">
        <v>13034.58</v>
      </c>
      <c r="S369" s="101"/>
      <c r="T369" s="100">
        <f>T368+T337</f>
        <v>2981</v>
      </c>
      <c r="U369" s="101"/>
      <c r="V369" s="36">
        <f>V368+V337</f>
        <v>9449.6099999999988</v>
      </c>
      <c r="W369" s="36">
        <f>W368+W337</f>
        <v>593.79</v>
      </c>
      <c r="X369" s="97"/>
      <c r="Y369" s="97"/>
      <c r="Z369" s="97"/>
      <c r="AA369" s="37"/>
      <c r="AB369" s="37"/>
    </row>
    <row r="370" spans="1:28" x14ac:dyDescent="0.2">
      <c r="A370" s="102"/>
      <c r="B370" s="102"/>
      <c r="C370" s="15"/>
      <c r="D370" s="103" t="s">
        <v>156</v>
      </c>
      <c r="E370" s="103"/>
      <c r="F370" s="103"/>
      <c r="G370" s="103"/>
      <c r="H370" s="15"/>
      <c r="I370" s="15"/>
      <c r="J370" s="15"/>
      <c r="K370" s="15"/>
      <c r="L370" s="46"/>
      <c r="M370" s="16">
        <v>13102.91</v>
      </c>
      <c r="N370" s="16">
        <v>4507.82</v>
      </c>
      <c r="O370" s="104">
        <v>7602.03</v>
      </c>
      <c r="P370" s="104"/>
      <c r="Q370" s="16">
        <v>993.03</v>
      </c>
      <c r="R370" s="105">
        <v>13034.58</v>
      </c>
      <c r="S370" s="106"/>
      <c r="T370" s="107">
        <v>2981.35</v>
      </c>
      <c r="U370" s="107"/>
      <c r="V370" s="32">
        <v>9449.6099999999988</v>
      </c>
      <c r="W370" s="32">
        <v>603.79</v>
      </c>
      <c r="X370" s="102"/>
      <c r="Y370" s="102"/>
      <c r="Z370" s="102"/>
      <c r="AA370" s="15"/>
      <c r="AB370" s="15"/>
    </row>
    <row r="371" spans="1:28" ht="4.3499999999999996" customHeight="1" x14ac:dyDescent="0.2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0"/>
      <c r="S371" s="20"/>
      <c r="T371" s="20"/>
      <c r="U371" s="20"/>
      <c r="V371" s="20"/>
      <c r="W371" s="20"/>
      <c r="X371" s="2"/>
      <c r="Y371" s="2"/>
      <c r="Z371" s="2"/>
      <c r="AA371" s="2"/>
      <c r="AB371" s="2"/>
    </row>
    <row r="372" spans="1:28" ht="18" customHeight="1" x14ac:dyDescent="0.2">
      <c r="A372" s="95" t="str">
        <f>"Finansavimo   šaltinių   suvestinė"</f>
        <v>Finansavimo   šaltinių   suvestinė</v>
      </c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54"/>
      <c r="V372" s="53"/>
      <c r="W372" s="53"/>
      <c r="X372" s="53"/>
      <c r="Y372" s="53"/>
      <c r="Z372" s="2"/>
      <c r="AA372" s="2"/>
      <c r="AB372" s="2"/>
    </row>
    <row r="373" spans="1:28" ht="21" customHeight="1" x14ac:dyDescent="0.2">
      <c r="A373" s="92" t="str">
        <f>"Finansavimo šaltiniai"</f>
        <v>Finansavimo šaltiniai</v>
      </c>
      <c r="B373" s="92"/>
      <c r="C373" s="92"/>
      <c r="D373" s="92"/>
      <c r="E373" s="92"/>
      <c r="F373" s="92"/>
      <c r="G373" s="92"/>
      <c r="H373" s="92"/>
      <c r="I373" s="92"/>
      <c r="J373" s="92"/>
      <c r="K373" s="92"/>
      <c r="L373" s="92" t="s">
        <v>3</v>
      </c>
      <c r="M373" s="92"/>
      <c r="N373" s="92"/>
      <c r="O373" s="92"/>
      <c r="P373" s="92" t="s">
        <v>4</v>
      </c>
      <c r="Q373" s="92"/>
      <c r="R373" s="92"/>
      <c r="S373" s="92"/>
      <c r="T373" s="93"/>
      <c r="U373" s="94"/>
      <c r="V373" s="94"/>
      <c r="W373" s="94"/>
      <c r="X373" s="94"/>
      <c r="Y373" s="94"/>
      <c r="Z373" s="2"/>
      <c r="AA373" s="2"/>
      <c r="AB373" s="2"/>
    </row>
    <row r="374" spans="1:28" ht="14.1" customHeight="1" x14ac:dyDescent="0.2">
      <c r="A374" s="86" t="s">
        <v>157</v>
      </c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7">
        <v>86</v>
      </c>
      <c r="M374" s="87"/>
      <c r="N374" s="87"/>
      <c r="O374" s="87"/>
      <c r="P374" s="87">
        <v>0</v>
      </c>
      <c r="Q374" s="87"/>
      <c r="R374" s="87"/>
      <c r="S374" s="87"/>
      <c r="T374" s="87"/>
      <c r="U374" s="87"/>
      <c r="V374" s="87"/>
      <c r="W374" s="87"/>
      <c r="X374" s="87"/>
      <c r="Y374" s="87"/>
      <c r="Z374" s="2"/>
      <c r="AA374" s="2"/>
      <c r="AB374" s="2"/>
    </row>
    <row r="375" spans="1:28" ht="14.1" customHeight="1" x14ac:dyDescent="0.2">
      <c r="A375" s="86" t="s">
        <v>158</v>
      </c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7">
        <v>0</v>
      </c>
      <c r="M375" s="87"/>
      <c r="N375" s="87"/>
      <c r="O375" s="87"/>
      <c r="P375" s="87">
        <v>0</v>
      </c>
      <c r="Q375" s="87"/>
      <c r="R375" s="87"/>
      <c r="S375" s="87"/>
      <c r="T375" s="87"/>
      <c r="U375" s="87"/>
      <c r="V375" s="87"/>
      <c r="W375" s="87"/>
      <c r="X375" s="87"/>
      <c r="Y375" s="87"/>
      <c r="Z375" s="2"/>
      <c r="AA375" s="2"/>
      <c r="AB375" s="2"/>
    </row>
    <row r="376" spans="1:28" ht="14.1" customHeight="1" x14ac:dyDescent="0.2">
      <c r="A376" s="86" t="s">
        <v>159</v>
      </c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7">
        <v>0</v>
      </c>
      <c r="M376" s="87"/>
      <c r="N376" s="87"/>
      <c r="O376" s="87"/>
      <c r="P376" s="87">
        <v>0</v>
      </c>
      <c r="Q376" s="87"/>
      <c r="R376" s="87"/>
      <c r="S376" s="87"/>
      <c r="T376" s="87"/>
      <c r="U376" s="87"/>
      <c r="V376" s="87"/>
      <c r="W376" s="87"/>
      <c r="X376" s="87"/>
      <c r="Y376" s="87"/>
      <c r="Z376" s="2"/>
      <c r="AA376" s="2"/>
      <c r="AB376" s="2"/>
    </row>
    <row r="377" spans="1:28" ht="14.1" customHeight="1" x14ac:dyDescent="0.2">
      <c r="A377" s="86" t="s">
        <v>160</v>
      </c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7">
        <v>5660</v>
      </c>
      <c r="M377" s="87"/>
      <c r="N377" s="87"/>
      <c r="O377" s="87"/>
      <c r="P377" s="87">
        <v>6049.65</v>
      </c>
      <c r="Q377" s="87"/>
      <c r="R377" s="87"/>
      <c r="S377" s="87"/>
      <c r="T377" s="87"/>
      <c r="U377" s="87"/>
      <c r="V377" s="87"/>
      <c r="W377" s="87"/>
      <c r="X377" s="87"/>
      <c r="Y377" s="87"/>
      <c r="Z377" s="2"/>
      <c r="AA377" s="2"/>
      <c r="AB377" s="2"/>
    </row>
    <row r="378" spans="1:28" ht="24.75" customHeight="1" x14ac:dyDescent="0.2">
      <c r="A378" s="86" t="s">
        <v>161</v>
      </c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7">
        <v>511</v>
      </c>
      <c r="M378" s="87"/>
      <c r="N378" s="87"/>
      <c r="O378" s="87"/>
      <c r="P378" s="87">
        <v>464.81</v>
      </c>
      <c r="Q378" s="87"/>
      <c r="R378" s="87"/>
      <c r="S378" s="87"/>
      <c r="T378" s="87"/>
      <c r="U378" s="87"/>
      <c r="V378" s="87"/>
      <c r="W378" s="87"/>
      <c r="X378" s="87"/>
      <c r="Y378" s="87"/>
      <c r="Z378" s="2"/>
      <c r="AA378" s="2"/>
      <c r="AB378" s="2"/>
    </row>
    <row r="379" spans="1:28" ht="24.75" customHeight="1" x14ac:dyDescent="0.2">
      <c r="A379" s="86" t="s">
        <v>162</v>
      </c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7">
        <v>0</v>
      </c>
      <c r="M379" s="87"/>
      <c r="N379" s="87"/>
      <c r="O379" s="87"/>
      <c r="P379" s="87">
        <v>0</v>
      </c>
      <c r="Q379" s="87"/>
      <c r="R379" s="87"/>
      <c r="S379" s="87"/>
      <c r="T379" s="87"/>
      <c r="U379" s="87"/>
      <c r="V379" s="87"/>
      <c r="W379" s="87"/>
      <c r="X379" s="87"/>
      <c r="Y379" s="87"/>
      <c r="Z379" s="2"/>
      <c r="AA379" s="2"/>
      <c r="AB379" s="2"/>
    </row>
    <row r="380" spans="1:28" ht="27.75" customHeight="1" x14ac:dyDescent="0.2">
      <c r="A380" s="86" t="s">
        <v>163</v>
      </c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7">
        <v>62</v>
      </c>
      <c r="M380" s="87"/>
      <c r="N380" s="87"/>
      <c r="O380" s="87"/>
      <c r="P380" s="87">
        <v>71.27</v>
      </c>
      <c r="Q380" s="87"/>
      <c r="R380" s="87"/>
      <c r="S380" s="87"/>
      <c r="T380" s="87"/>
      <c r="U380" s="87"/>
      <c r="V380" s="87"/>
      <c r="W380" s="87"/>
      <c r="X380" s="87"/>
      <c r="Y380" s="87"/>
      <c r="Z380" s="2"/>
      <c r="AA380" s="2"/>
      <c r="AB380" s="2"/>
    </row>
    <row r="381" spans="1:28" ht="25.5" customHeight="1" x14ac:dyDescent="0.2">
      <c r="A381" s="86" t="s">
        <v>164</v>
      </c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7">
        <v>8</v>
      </c>
      <c r="M381" s="87"/>
      <c r="N381" s="87"/>
      <c r="O381" s="87"/>
      <c r="P381" s="87">
        <v>19.47</v>
      </c>
      <c r="Q381" s="87"/>
      <c r="R381" s="87"/>
      <c r="S381" s="87"/>
      <c r="T381" s="87"/>
      <c r="U381" s="87"/>
      <c r="V381" s="87"/>
      <c r="W381" s="87"/>
      <c r="X381" s="87"/>
      <c r="Y381" s="87"/>
      <c r="Z381" s="2"/>
      <c r="AA381" s="2"/>
      <c r="AB381" s="2"/>
    </row>
    <row r="382" spans="1:28" ht="26.25" customHeight="1" x14ac:dyDescent="0.2">
      <c r="A382" s="86" t="s">
        <v>165</v>
      </c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7">
        <v>0</v>
      </c>
      <c r="M382" s="87"/>
      <c r="N382" s="87"/>
      <c r="O382" s="87"/>
      <c r="P382" s="87">
        <v>40.25</v>
      </c>
      <c r="Q382" s="87"/>
      <c r="R382" s="87"/>
      <c r="S382" s="87"/>
      <c r="T382" s="87"/>
      <c r="U382" s="87"/>
      <c r="V382" s="87"/>
      <c r="W382" s="87"/>
      <c r="X382" s="87"/>
      <c r="Y382" s="87"/>
      <c r="Z382" s="2"/>
      <c r="AA382" s="2"/>
      <c r="AB382" s="2"/>
    </row>
    <row r="383" spans="1:28" ht="14.1" customHeight="1" x14ac:dyDescent="0.2">
      <c r="A383" s="86" t="s">
        <v>166</v>
      </c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7">
        <v>5</v>
      </c>
      <c r="M383" s="87"/>
      <c r="N383" s="87"/>
      <c r="O383" s="87"/>
      <c r="P383" s="87">
        <v>4.6900000000000004</v>
      </c>
      <c r="Q383" s="87"/>
      <c r="R383" s="87"/>
      <c r="S383" s="87"/>
      <c r="T383" s="87"/>
      <c r="U383" s="87"/>
      <c r="V383" s="87"/>
      <c r="W383" s="87"/>
      <c r="X383" s="87"/>
      <c r="Y383" s="87"/>
      <c r="Z383" s="2"/>
      <c r="AA383" s="2"/>
      <c r="AB383" s="2"/>
    </row>
    <row r="384" spans="1:28" ht="14.1" customHeight="1" x14ac:dyDescent="0.2">
      <c r="A384" s="86" t="s">
        <v>167</v>
      </c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7">
        <v>0</v>
      </c>
      <c r="M384" s="87"/>
      <c r="N384" s="87"/>
      <c r="O384" s="87"/>
      <c r="P384" s="87">
        <v>0</v>
      </c>
      <c r="Q384" s="87"/>
      <c r="R384" s="87"/>
      <c r="S384" s="87"/>
      <c r="T384" s="87"/>
      <c r="U384" s="87"/>
      <c r="V384" s="87"/>
      <c r="W384" s="87"/>
      <c r="X384" s="87"/>
      <c r="Y384" s="87"/>
      <c r="Z384" s="2"/>
      <c r="AA384" s="2"/>
      <c r="AB384" s="2"/>
    </row>
    <row r="385" spans="1:28" ht="14.1" customHeight="1" x14ac:dyDescent="0.2">
      <c r="A385" s="86" t="s">
        <v>168</v>
      </c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7">
        <v>6574</v>
      </c>
      <c r="M385" s="87"/>
      <c r="N385" s="87"/>
      <c r="O385" s="87"/>
      <c r="P385" s="87">
        <v>5278.73</v>
      </c>
      <c r="Q385" s="87"/>
      <c r="R385" s="87"/>
      <c r="S385" s="87"/>
      <c r="T385" s="87"/>
      <c r="U385" s="87"/>
      <c r="V385" s="87"/>
      <c r="W385" s="87"/>
      <c r="X385" s="87"/>
      <c r="Y385" s="87"/>
      <c r="Z385" s="2"/>
      <c r="AA385" s="2"/>
      <c r="AB385" s="2"/>
    </row>
    <row r="386" spans="1:28" ht="23.25" customHeight="1" x14ac:dyDescent="0.2">
      <c r="A386" s="86" t="s">
        <v>169</v>
      </c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7">
        <v>149</v>
      </c>
      <c r="M386" s="87"/>
      <c r="N386" s="87"/>
      <c r="O386" s="87"/>
      <c r="P386" s="87">
        <v>162.85</v>
      </c>
      <c r="Q386" s="87"/>
      <c r="R386" s="87"/>
      <c r="S386" s="87"/>
      <c r="T386" s="87"/>
      <c r="U386" s="87"/>
      <c r="V386" s="87"/>
      <c r="W386" s="87"/>
      <c r="X386" s="87"/>
      <c r="Y386" s="87"/>
      <c r="Z386" s="2"/>
      <c r="AA386" s="2"/>
      <c r="AB386" s="2"/>
    </row>
    <row r="387" spans="1:28" ht="23.25" customHeight="1" x14ac:dyDescent="0.2">
      <c r="A387" s="86" t="s">
        <v>183</v>
      </c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7">
        <v>0</v>
      </c>
      <c r="M387" s="87"/>
      <c r="N387" s="87"/>
      <c r="O387" s="87"/>
      <c r="P387" s="87">
        <v>237.49</v>
      </c>
      <c r="Q387" s="87"/>
      <c r="R387" s="87"/>
      <c r="S387" s="87"/>
      <c r="T387" s="87"/>
      <c r="U387" s="87"/>
      <c r="V387" s="87"/>
      <c r="W387" s="87"/>
      <c r="X387" s="87"/>
      <c r="Y387" s="87"/>
      <c r="Z387" s="2"/>
      <c r="AA387" s="2"/>
      <c r="AB387" s="2"/>
    </row>
    <row r="388" spans="1:28" ht="24.75" customHeight="1" x14ac:dyDescent="0.2">
      <c r="A388" s="86" t="s">
        <v>170</v>
      </c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7">
        <v>0</v>
      </c>
      <c r="M388" s="87"/>
      <c r="N388" s="87"/>
      <c r="O388" s="87"/>
      <c r="P388" s="87">
        <v>2.92</v>
      </c>
      <c r="Q388" s="87"/>
      <c r="R388" s="87"/>
      <c r="S388" s="87"/>
      <c r="T388" s="87"/>
      <c r="U388" s="87"/>
      <c r="V388" s="87"/>
      <c r="W388" s="87"/>
      <c r="X388" s="87"/>
      <c r="Y388" s="87"/>
      <c r="Z388" s="2"/>
      <c r="AA388" s="2"/>
      <c r="AB388" s="2"/>
    </row>
    <row r="389" spans="1:28" ht="14.1" customHeight="1" x14ac:dyDescent="0.2">
      <c r="A389" s="86" t="s">
        <v>171</v>
      </c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7">
        <v>15</v>
      </c>
      <c r="M389" s="87"/>
      <c r="N389" s="87"/>
      <c r="O389" s="87"/>
      <c r="P389" s="87">
        <v>702.45</v>
      </c>
      <c r="Q389" s="87"/>
      <c r="R389" s="87"/>
      <c r="S389" s="87"/>
      <c r="T389" s="87"/>
      <c r="U389" s="87"/>
      <c r="V389" s="87"/>
      <c r="W389" s="87"/>
      <c r="X389" s="87"/>
      <c r="Y389" s="87"/>
      <c r="Z389" s="2"/>
      <c r="AA389" s="2"/>
      <c r="AB389" s="2"/>
    </row>
    <row r="390" spans="1:28" ht="2.25" customHeight="1" x14ac:dyDescent="0.2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9"/>
      <c r="V390" s="89"/>
      <c r="W390" s="89"/>
      <c r="X390" s="89"/>
      <c r="Y390" s="89"/>
      <c r="Z390" s="2"/>
      <c r="AA390" s="2"/>
      <c r="AB390" s="2"/>
    </row>
    <row r="391" spans="1:28" ht="14.1" customHeight="1" x14ac:dyDescent="0.2">
      <c r="A391" s="90" t="s">
        <v>172</v>
      </c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1">
        <v>13070</v>
      </c>
      <c r="M391" s="91"/>
      <c r="N391" s="91"/>
      <c r="O391" s="91"/>
      <c r="P391" s="91">
        <v>13034.58</v>
      </c>
      <c r="Q391" s="91"/>
      <c r="R391" s="91"/>
      <c r="S391" s="91"/>
      <c r="T391" s="91"/>
      <c r="U391" s="91"/>
      <c r="V391" s="91"/>
      <c r="W391" s="91"/>
      <c r="X391" s="91"/>
      <c r="Y391" s="91"/>
      <c r="Z391" s="2"/>
      <c r="AA391" s="2"/>
      <c r="AB391" s="2"/>
    </row>
    <row r="392" spans="1:28" ht="14.1" customHeight="1" x14ac:dyDescent="0.2">
      <c r="A392" s="86" t="s">
        <v>173</v>
      </c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7">
        <v>0</v>
      </c>
      <c r="M392" s="87"/>
      <c r="N392" s="87"/>
      <c r="O392" s="87"/>
      <c r="P392" s="87">
        <v>0</v>
      </c>
      <c r="Q392" s="87"/>
      <c r="R392" s="87"/>
      <c r="S392" s="87"/>
      <c r="T392" s="87"/>
      <c r="U392" s="87"/>
      <c r="V392" s="87"/>
      <c r="W392" s="87"/>
      <c r="X392" s="87"/>
      <c r="Y392" s="87"/>
      <c r="Z392" s="2"/>
      <c r="AA392" s="2"/>
      <c r="AB392" s="2"/>
    </row>
    <row r="393" spans="1:28" ht="14.1" customHeight="1" x14ac:dyDescent="0.2">
      <c r="A393" s="86" t="s">
        <v>174</v>
      </c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7">
        <v>33</v>
      </c>
      <c r="M393" s="87"/>
      <c r="N393" s="87"/>
      <c r="O393" s="87"/>
      <c r="P393" s="87">
        <v>0</v>
      </c>
      <c r="Q393" s="87"/>
      <c r="R393" s="87"/>
      <c r="S393" s="87"/>
      <c r="T393" s="87"/>
      <c r="U393" s="87"/>
      <c r="V393" s="87"/>
      <c r="W393" s="87"/>
      <c r="X393" s="87"/>
      <c r="Y393" s="87"/>
      <c r="Z393" s="2"/>
      <c r="AA393" s="2"/>
      <c r="AB393" s="2"/>
    </row>
    <row r="394" spans="1:28" ht="14.1" customHeight="1" x14ac:dyDescent="0.2">
      <c r="A394" s="86" t="s">
        <v>175</v>
      </c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7">
        <v>0</v>
      </c>
      <c r="M394" s="87"/>
      <c r="N394" s="87"/>
      <c r="O394" s="87"/>
      <c r="P394" s="87">
        <v>0</v>
      </c>
      <c r="Q394" s="87"/>
      <c r="R394" s="87"/>
      <c r="S394" s="87"/>
      <c r="T394" s="87"/>
      <c r="U394" s="87"/>
      <c r="V394" s="87"/>
      <c r="W394" s="87"/>
      <c r="X394" s="87"/>
      <c r="Y394" s="87"/>
      <c r="Z394" s="2"/>
      <c r="AA394" s="2"/>
      <c r="AB394" s="2"/>
    </row>
    <row r="395" spans="1:28" ht="2.25" customHeight="1" x14ac:dyDescent="0.2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9"/>
      <c r="V395" s="89"/>
      <c r="W395" s="89"/>
      <c r="X395" s="89"/>
      <c r="Y395" s="89"/>
      <c r="Z395" s="2"/>
      <c r="AA395" s="2"/>
      <c r="AB395" s="2"/>
    </row>
    <row r="396" spans="1:28" ht="14.1" customHeight="1" x14ac:dyDescent="0.2">
      <c r="A396" s="90" t="s">
        <v>176</v>
      </c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1">
        <v>33</v>
      </c>
      <c r="M396" s="91"/>
      <c r="N396" s="91"/>
      <c r="O396" s="91"/>
      <c r="P396" s="91">
        <v>0</v>
      </c>
      <c r="Q396" s="91"/>
      <c r="R396" s="91"/>
      <c r="S396" s="91"/>
      <c r="T396" s="91"/>
      <c r="U396" s="91"/>
      <c r="V396" s="91"/>
      <c r="W396" s="91"/>
      <c r="X396" s="91"/>
      <c r="Y396" s="91"/>
      <c r="Z396" s="2"/>
      <c r="AA396" s="2"/>
      <c r="AB396" s="2"/>
    </row>
    <row r="397" spans="1:28" ht="10.35" customHeight="1" x14ac:dyDescent="0.2">
      <c r="A397" s="81" t="str">
        <f>"IŠ VISO:"</f>
        <v>IŠ VISO:</v>
      </c>
      <c r="B397" s="81"/>
      <c r="C397" s="81"/>
      <c r="D397" s="81"/>
      <c r="E397" s="81"/>
      <c r="F397" s="81"/>
      <c r="G397" s="81"/>
      <c r="H397" s="81"/>
      <c r="I397" s="81"/>
      <c r="J397" s="81"/>
      <c r="K397" s="81"/>
      <c r="L397" s="82">
        <v>13103</v>
      </c>
      <c r="M397" s="82"/>
      <c r="N397" s="82"/>
      <c r="O397" s="82"/>
      <c r="P397" s="82">
        <v>13034.58</v>
      </c>
      <c r="Q397" s="82"/>
      <c r="R397" s="82"/>
      <c r="S397" s="82"/>
      <c r="T397" s="82"/>
      <c r="U397" s="87"/>
      <c r="V397" s="87"/>
      <c r="W397" s="87"/>
      <c r="X397" s="87"/>
      <c r="Y397" s="87"/>
      <c r="Z397" s="44"/>
      <c r="AA397" s="2"/>
      <c r="AB397" s="2"/>
    </row>
    <row r="398" spans="1:28" ht="4.9000000000000004" customHeight="1" x14ac:dyDescent="0.2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4.1" customHeight="1" x14ac:dyDescent="0.2">
      <c r="A399" s="1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4.1" customHeight="1" x14ac:dyDescent="0.2">
      <c r="A400" s="1"/>
      <c r="B400" s="79"/>
      <c r="C400" s="79"/>
      <c r="D400" s="79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5:23" x14ac:dyDescent="0.2"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</row>
    <row r="402" spans="5:23" x14ac:dyDescent="0.2"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</row>
    <row r="403" spans="5:23" x14ac:dyDescent="0.2"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</row>
    <row r="404" spans="5:23" x14ac:dyDescent="0.2"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</row>
    <row r="405" spans="5:23" x14ac:dyDescent="0.2"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</row>
    <row r="406" spans="5:23" x14ac:dyDescent="0.2"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</row>
    <row r="407" spans="5:23" x14ac:dyDescent="0.2"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</row>
    <row r="408" spans="5:23" x14ac:dyDescent="0.2"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</row>
    <row r="409" spans="5:23" x14ac:dyDescent="0.2"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</row>
    <row r="410" spans="5:23" x14ac:dyDescent="0.2"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</row>
    <row r="411" spans="5:23" x14ac:dyDescent="0.2"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</row>
    <row r="412" spans="5:23" x14ac:dyDescent="0.2"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</row>
    <row r="413" spans="5:23" x14ac:dyDescent="0.2"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</row>
    <row r="414" spans="5:23" x14ac:dyDescent="0.2"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</row>
    <row r="415" spans="5:23" x14ac:dyDescent="0.2"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</row>
    <row r="416" spans="5:23" x14ac:dyDescent="0.2"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</row>
    <row r="417" spans="5:23" x14ac:dyDescent="0.2"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</row>
    <row r="418" spans="5:23" x14ac:dyDescent="0.2"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</row>
    <row r="419" spans="5:23" x14ac:dyDescent="0.2"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</row>
    <row r="420" spans="5:23" x14ac:dyDescent="0.2"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</row>
    <row r="421" spans="5:23" x14ac:dyDescent="0.2"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</row>
    <row r="422" spans="5:23" x14ac:dyDescent="0.2"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</row>
    <row r="423" spans="5:23" x14ac:dyDescent="0.2"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</row>
    <row r="424" spans="5:23" x14ac:dyDescent="0.2"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</row>
    <row r="425" spans="5:23" x14ac:dyDescent="0.2"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</row>
    <row r="426" spans="5:23" x14ac:dyDescent="0.2"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</row>
    <row r="427" spans="5:23" x14ac:dyDescent="0.2"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</row>
    <row r="428" spans="5:23" x14ac:dyDescent="0.2"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</row>
    <row r="429" spans="5:23" x14ac:dyDescent="0.2"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</row>
    <row r="430" spans="5:23" x14ac:dyDescent="0.2"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</row>
    <row r="431" spans="5:23" x14ac:dyDescent="0.2"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</row>
    <row r="432" spans="5:23" x14ac:dyDescent="0.2"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</row>
    <row r="433" spans="5:23" x14ac:dyDescent="0.2"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</row>
    <row r="434" spans="5:23" x14ac:dyDescent="0.2"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</row>
    <row r="435" spans="5:23" x14ac:dyDescent="0.2"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</row>
    <row r="436" spans="5:23" x14ac:dyDescent="0.2"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</row>
    <row r="437" spans="5:23" x14ac:dyDescent="0.2"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</row>
    <row r="438" spans="5:23" x14ac:dyDescent="0.2"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</row>
    <row r="439" spans="5:23" x14ac:dyDescent="0.2"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</row>
    <row r="440" spans="5:23" x14ac:dyDescent="0.2"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</row>
    <row r="441" spans="5:23" x14ac:dyDescent="0.2"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</row>
    <row r="442" spans="5:23" x14ac:dyDescent="0.2"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</row>
    <row r="443" spans="5:23" x14ac:dyDescent="0.2"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</row>
    <row r="444" spans="5:23" x14ac:dyDescent="0.2"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</row>
    <row r="445" spans="5:23" x14ac:dyDescent="0.2"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</row>
    <row r="446" spans="5:23" x14ac:dyDescent="0.2"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</row>
    <row r="447" spans="5:23" x14ac:dyDescent="0.2"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</row>
    <row r="448" spans="5:23" x14ac:dyDescent="0.2"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</row>
    <row r="449" spans="5:23" x14ac:dyDescent="0.2"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</row>
    <row r="450" spans="5:23" x14ac:dyDescent="0.2"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</row>
    <row r="451" spans="5:23" x14ac:dyDescent="0.2"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</row>
    <row r="452" spans="5:23" x14ac:dyDescent="0.2"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</row>
    <row r="453" spans="5:23" x14ac:dyDescent="0.2"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</row>
    <row r="454" spans="5:23" x14ac:dyDescent="0.2"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</row>
    <row r="455" spans="5:23" x14ac:dyDescent="0.2"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</row>
    <row r="456" spans="5:23" x14ac:dyDescent="0.2"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</row>
    <row r="457" spans="5:23" x14ac:dyDescent="0.2"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</row>
    <row r="458" spans="5:23" x14ac:dyDescent="0.2"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</row>
    <row r="459" spans="5:23" x14ac:dyDescent="0.2"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</row>
    <row r="460" spans="5:23" x14ac:dyDescent="0.2"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</row>
    <row r="461" spans="5:23" x14ac:dyDescent="0.2"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</row>
    <row r="462" spans="5:23" x14ac:dyDescent="0.2"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</row>
    <row r="463" spans="5:23" x14ac:dyDescent="0.2"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</row>
    <row r="464" spans="5:23" x14ac:dyDescent="0.2"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</row>
    <row r="465" spans="5:23" x14ac:dyDescent="0.2"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</row>
    <row r="466" spans="5:23" x14ac:dyDescent="0.2"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</row>
    <row r="467" spans="5:23" x14ac:dyDescent="0.2"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</row>
    <row r="468" spans="5:23" x14ac:dyDescent="0.2"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</row>
    <row r="469" spans="5:23" x14ac:dyDescent="0.2"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</row>
    <row r="470" spans="5:23" x14ac:dyDescent="0.2"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</row>
    <row r="471" spans="5:23" x14ac:dyDescent="0.2"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</row>
    <row r="472" spans="5:23" x14ac:dyDescent="0.2"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</row>
    <row r="473" spans="5:23" x14ac:dyDescent="0.2"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</row>
    <row r="474" spans="5:23" x14ac:dyDescent="0.2"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</row>
    <row r="475" spans="5:23" x14ac:dyDescent="0.2"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</row>
    <row r="476" spans="5:23" x14ac:dyDescent="0.2"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</row>
    <row r="477" spans="5:23" x14ac:dyDescent="0.2"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</row>
    <row r="478" spans="5:23" x14ac:dyDescent="0.2"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</row>
    <row r="479" spans="5:23" x14ac:dyDescent="0.2"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</row>
    <row r="480" spans="5:23" x14ac:dyDescent="0.2"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</row>
    <row r="481" spans="5:23" x14ac:dyDescent="0.2"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</row>
    <row r="482" spans="5:23" x14ac:dyDescent="0.2"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</row>
    <row r="483" spans="5:23" x14ac:dyDescent="0.2"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</row>
    <row r="484" spans="5:23" x14ac:dyDescent="0.2"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</row>
    <row r="485" spans="5:23" x14ac:dyDescent="0.2"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</row>
    <row r="486" spans="5:23" x14ac:dyDescent="0.2"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</row>
    <row r="487" spans="5:23" x14ac:dyDescent="0.2"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</row>
    <row r="488" spans="5:23" x14ac:dyDescent="0.2"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</row>
    <row r="489" spans="5:23" x14ac:dyDescent="0.2"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</row>
    <row r="490" spans="5:23" x14ac:dyDescent="0.2"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</row>
    <row r="491" spans="5:23" x14ac:dyDescent="0.2"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</row>
    <row r="492" spans="5:23" x14ac:dyDescent="0.2"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</row>
    <row r="493" spans="5:23" x14ac:dyDescent="0.2"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</row>
    <row r="494" spans="5:23" x14ac:dyDescent="0.2"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</row>
    <row r="495" spans="5:23" x14ac:dyDescent="0.2"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</row>
    <row r="496" spans="5:23" x14ac:dyDescent="0.2"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</row>
    <row r="497" spans="5:23" x14ac:dyDescent="0.2"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</row>
    <row r="498" spans="5:23" x14ac:dyDescent="0.2"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</row>
    <row r="499" spans="5:23" x14ac:dyDescent="0.2"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</row>
    <row r="500" spans="5:23" x14ac:dyDescent="0.2"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</row>
    <row r="501" spans="5:23" x14ac:dyDescent="0.2"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</row>
    <row r="502" spans="5:23" x14ac:dyDescent="0.2"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</row>
    <row r="503" spans="5:23" x14ac:dyDescent="0.2"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</row>
    <row r="504" spans="5:23" x14ac:dyDescent="0.2"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</row>
    <row r="505" spans="5:23" x14ac:dyDescent="0.2"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</row>
    <row r="506" spans="5:23" x14ac:dyDescent="0.2"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</row>
    <row r="507" spans="5:23" x14ac:dyDescent="0.2"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</row>
    <row r="508" spans="5:23" x14ac:dyDescent="0.2"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</row>
    <row r="509" spans="5:23" x14ac:dyDescent="0.2"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</row>
    <row r="510" spans="5:23" x14ac:dyDescent="0.2"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</row>
    <row r="511" spans="5:23" x14ac:dyDescent="0.2"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</row>
    <row r="512" spans="5:23" x14ac:dyDescent="0.2"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</row>
    <row r="513" spans="5:23" x14ac:dyDescent="0.2"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</row>
    <row r="514" spans="5:23" x14ac:dyDescent="0.2"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</row>
    <row r="515" spans="5:23" x14ac:dyDescent="0.2"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</row>
    <row r="516" spans="5:23" x14ac:dyDescent="0.2"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</row>
    <row r="517" spans="5:23" x14ac:dyDescent="0.2"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</row>
    <row r="518" spans="5:23" x14ac:dyDescent="0.2"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</row>
    <row r="519" spans="5:23" x14ac:dyDescent="0.2"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</row>
    <row r="520" spans="5:23" x14ac:dyDescent="0.2"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</row>
    <row r="521" spans="5:23" x14ac:dyDescent="0.2"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</row>
    <row r="522" spans="5:23" x14ac:dyDescent="0.2"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</row>
    <row r="523" spans="5:23" x14ac:dyDescent="0.2"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</row>
    <row r="524" spans="5:23" x14ac:dyDescent="0.2"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</row>
    <row r="525" spans="5:23" x14ac:dyDescent="0.2"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</row>
    <row r="526" spans="5:23" x14ac:dyDescent="0.2"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</row>
    <row r="527" spans="5:23" x14ac:dyDescent="0.2"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</row>
    <row r="528" spans="5:23" x14ac:dyDescent="0.2"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</row>
    <row r="529" spans="5:23" x14ac:dyDescent="0.2"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</row>
    <row r="530" spans="5:23" x14ac:dyDescent="0.2"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</row>
    <row r="531" spans="5:23" x14ac:dyDescent="0.2"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</row>
    <row r="532" spans="5:23" x14ac:dyDescent="0.2"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</row>
    <row r="533" spans="5:23" x14ac:dyDescent="0.2"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</row>
    <row r="534" spans="5:23" x14ac:dyDescent="0.2"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</row>
    <row r="535" spans="5:23" x14ac:dyDescent="0.2"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</row>
    <row r="536" spans="5:23" x14ac:dyDescent="0.2"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</row>
    <row r="537" spans="5:23" x14ac:dyDescent="0.2"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</row>
    <row r="538" spans="5:23" x14ac:dyDescent="0.2"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</row>
    <row r="539" spans="5:23" x14ac:dyDescent="0.2"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</row>
    <row r="540" spans="5:23" x14ac:dyDescent="0.2"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</row>
    <row r="541" spans="5:23" x14ac:dyDescent="0.2"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</row>
    <row r="542" spans="5:23" x14ac:dyDescent="0.2"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</row>
    <row r="543" spans="5:23" x14ac:dyDescent="0.2"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</row>
    <row r="544" spans="5:23" x14ac:dyDescent="0.2"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</row>
    <row r="545" spans="5:23" x14ac:dyDescent="0.2"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</row>
    <row r="546" spans="5:23" x14ac:dyDescent="0.2"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</row>
    <row r="547" spans="5:23" x14ac:dyDescent="0.2"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</row>
    <row r="548" spans="5:23" x14ac:dyDescent="0.2"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</row>
    <row r="549" spans="5:23" x14ac:dyDescent="0.2"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</row>
    <row r="550" spans="5:23" x14ac:dyDescent="0.2"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</row>
    <row r="551" spans="5:23" x14ac:dyDescent="0.2"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</row>
    <row r="552" spans="5:23" x14ac:dyDescent="0.2"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</row>
    <row r="553" spans="5:23" x14ac:dyDescent="0.2"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</row>
    <row r="554" spans="5:23" x14ac:dyDescent="0.2"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</row>
    <row r="555" spans="5:23" x14ac:dyDescent="0.2"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</row>
    <row r="556" spans="5:23" x14ac:dyDescent="0.2"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</row>
    <row r="557" spans="5:23" x14ac:dyDescent="0.2"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</row>
    <row r="558" spans="5:23" x14ac:dyDescent="0.2"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</row>
    <row r="559" spans="5:23" x14ac:dyDescent="0.2"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</row>
    <row r="560" spans="5:23" x14ac:dyDescent="0.2"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</row>
    <row r="561" spans="5:23" x14ac:dyDescent="0.2"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</row>
    <row r="562" spans="5:23" x14ac:dyDescent="0.2"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</row>
    <row r="563" spans="5:23" x14ac:dyDescent="0.2"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</row>
    <row r="564" spans="5:23" x14ac:dyDescent="0.2"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</row>
    <row r="565" spans="5:23" x14ac:dyDescent="0.2"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</row>
    <row r="566" spans="5:23" x14ac:dyDescent="0.2"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</row>
    <row r="567" spans="5:23" x14ac:dyDescent="0.2"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</row>
    <row r="568" spans="5:23" x14ac:dyDescent="0.2"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</row>
    <row r="569" spans="5:23" x14ac:dyDescent="0.2"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</row>
    <row r="570" spans="5:23" x14ac:dyDescent="0.2"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</row>
    <row r="571" spans="5:23" x14ac:dyDescent="0.2"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</row>
    <row r="572" spans="5:23" x14ac:dyDescent="0.2"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</row>
    <row r="573" spans="5:23" x14ac:dyDescent="0.2"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</row>
    <row r="574" spans="5:23" x14ac:dyDescent="0.2"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</row>
    <row r="575" spans="5:23" x14ac:dyDescent="0.2"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</row>
    <row r="576" spans="5:23" x14ac:dyDescent="0.2"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</row>
    <row r="577" spans="5:23" x14ac:dyDescent="0.2"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</row>
    <row r="578" spans="5:23" x14ac:dyDescent="0.2"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</row>
    <row r="579" spans="5:23" x14ac:dyDescent="0.2"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</row>
    <row r="580" spans="5:23" x14ac:dyDescent="0.2"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</row>
    <row r="581" spans="5:23" x14ac:dyDescent="0.2"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</row>
    <row r="582" spans="5:23" x14ac:dyDescent="0.2"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</row>
    <row r="583" spans="5:23" x14ac:dyDescent="0.2"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</row>
    <row r="584" spans="5:23" x14ac:dyDescent="0.2"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</row>
    <row r="585" spans="5:23" x14ac:dyDescent="0.2"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</row>
    <row r="586" spans="5:23" x14ac:dyDescent="0.2"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</row>
    <row r="587" spans="5:23" x14ac:dyDescent="0.2"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</row>
    <row r="588" spans="5:23" x14ac:dyDescent="0.2"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</row>
    <row r="589" spans="5:23" x14ac:dyDescent="0.2"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</row>
    <row r="590" spans="5:23" x14ac:dyDescent="0.2"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</row>
    <row r="591" spans="5:23" x14ac:dyDescent="0.2"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</row>
    <row r="592" spans="5:23" x14ac:dyDescent="0.2"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</row>
    <row r="593" spans="5:23" x14ac:dyDescent="0.2"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</row>
    <row r="594" spans="5:23" x14ac:dyDescent="0.2"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</row>
    <row r="595" spans="5:23" x14ac:dyDescent="0.2"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</row>
    <row r="596" spans="5:23" x14ac:dyDescent="0.2"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</row>
    <row r="597" spans="5:23" x14ac:dyDescent="0.2"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</row>
    <row r="598" spans="5:23" x14ac:dyDescent="0.2"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</row>
    <row r="599" spans="5:23" x14ac:dyDescent="0.2"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</row>
    <row r="600" spans="5:23" x14ac:dyDescent="0.2"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</row>
    <row r="601" spans="5:23" x14ac:dyDescent="0.2"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</row>
    <row r="602" spans="5:23" x14ac:dyDescent="0.2"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</row>
    <row r="603" spans="5:23" x14ac:dyDescent="0.2"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</row>
    <row r="604" spans="5:23" x14ac:dyDescent="0.2"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</row>
    <row r="605" spans="5:23" x14ac:dyDescent="0.2"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</row>
  </sheetData>
  <mergeCells count="2628">
    <mergeCell ref="R349:S349"/>
    <mergeCell ref="R347:S347"/>
    <mergeCell ref="R357:S357"/>
    <mergeCell ref="R358:S358"/>
    <mergeCell ref="O66:P66"/>
    <mergeCell ref="A67:B67"/>
    <mergeCell ref="D67:E67"/>
    <mergeCell ref="F67:G67"/>
    <mergeCell ref="O71:P71"/>
    <mergeCell ref="R71:S71"/>
    <mergeCell ref="A75:B75"/>
    <mergeCell ref="D75:W75"/>
    <mergeCell ref="A92:B92"/>
    <mergeCell ref="D92:E92"/>
    <mergeCell ref="F92:G92"/>
    <mergeCell ref="O92:P92"/>
    <mergeCell ref="A8:B8"/>
    <mergeCell ref="D8:E8"/>
    <mergeCell ref="F8:G8"/>
    <mergeCell ref="N8:P8"/>
    <mergeCell ref="R8:S8"/>
    <mergeCell ref="T8:V8"/>
    <mergeCell ref="O15:P15"/>
    <mergeCell ref="O14:P14"/>
    <mergeCell ref="R14:S14"/>
    <mergeCell ref="T14:U14"/>
    <mergeCell ref="O22:P22"/>
    <mergeCell ref="R22:S22"/>
    <mergeCell ref="A23:B23"/>
    <mergeCell ref="D23:E23"/>
    <mergeCell ref="F23:G23"/>
    <mergeCell ref="A22:B22"/>
    <mergeCell ref="X8:Z8"/>
    <mergeCell ref="A9:B9"/>
    <mergeCell ref="D9:E9"/>
    <mergeCell ref="F9:G9"/>
    <mergeCell ref="O9:P9"/>
    <mergeCell ref="R9:S9"/>
    <mergeCell ref="T9:U9"/>
    <mergeCell ref="X9:Z9"/>
    <mergeCell ref="B2:F2"/>
    <mergeCell ref="G2:X2"/>
    <mergeCell ref="Y2:AB2"/>
    <mergeCell ref="B3:F3"/>
    <mergeCell ref="G3:X3"/>
    <mergeCell ref="Y3:AB3"/>
    <mergeCell ref="B4:F4"/>
    <mergeCell ref="G4:X4"/>
    <mergeCell ref="Y4:AB4"/>
    <mergeCell ref="B5:X5"/>
    <mergeCell ref="Y5:AB5"/>
    <mergeCell ref="A7:B7"/>
    <mergeCell ref="D7:E7"/>
    <mergeCell ref="F7:G7"/>
    <mergeCell ref="M7:Q7"/>
    <mergeCell ref="R7:W7"/>
    <mergeCell ref="X7:AB7"/>
    <mergeCell ref="X14:Z14"/>
    <mergeCell ref="R15:S15"/>
    <mergeCell ref="A15:B15"/>
    <mergeCell ref="D15:E15"/>
    <mergeCell ref="F15:G15"/>
    <mergeCell ref="A10:W10"/>
    <mergeCell ref="X10:Z10"/>
    <mergeCell ref="T15:U15"/>
    <mergeCell ref="X15:Z15"/>
    <mergeCell ref="R16:S16"/>
    <mergeCell ref="T16:U16"/>
    <mergeCell ref="A14:B14"/>
    <mergeCell ref="D14:E14"/>
    <mergeCell ref="F14:G14"/>
    <mergeCell ref="O13:P13"/>
    <mergeCell ref="A11:B11"/>
    <mergeCell ref="C11:W11"/>
    <mergeCell ref="X11:Z11"/>
    <mergeCell ref="A12:B12"/>
    <mergeCell ref="D12:W12"/>
    <mergeCell ref="X12:Z12"/>
    <mergeCell ref="R13:S13"/>
    <mergeCell ref="A13:B13"/>
    <mergeCell ref="D13:E13"/>
    <mergeCell ref="F13:G13"/>
    <mergeCell ref="T13:U13"/>
    <mergeCell ref="X13:Z13"/>
    <mergeCell ref="X17:Z17"/>
    <mergeCell ref="A16:B16"/>
    <mergeCell ref="D16:E16"/>
    <mergeCell ref="F16:G16"/>
    <mergeCell ref="O16:P16"/>
    <mergeCell ref="X16:Z16"/>
    <mergeCell ref="X18:Z18"/>
    <mergeCell ref="X19:Z19"/>
    <mergeCell ref="A21:B21"/>
    <mergeCell ref="D21:E21"/>
    <mergeCell ref="F21:G21"/>
    <mergeCell ref="A20:B20"/>
    <mergeCell ref="D20:E20"/>
    <mergeCell ref="F20:G20"/>
    <mergeCell ref="R18:S18"/>
    <mergeCell ref="T18:U18"/>
    <mergeCell ref="A17:B17"/>
    <mergeCell ref="D17:E17"/>
    <mergeCell ref="F17:G17"/>
    <mergeCell ref="A18:B18"/>
    <mergeCell ref="D18:E18"/>
    <mergeCell ref="O17:P17"/>
    <mergeCell ref="R17:S17"/>
    <mergeCell ref="T17:U17"/>
    <mergeCell ref="F18:G18"/>
    <mergeCell ref="O18:P18"/>
    <mergeCell ref="T20:U20"/>
    <mergeCell ref="X20:Z20"/>
    <mergeCell ref="O21:P21"/>
    <mergeCell ref="R21:S21"/>
    <mergeCell ref="T21:U21"/>
    <mergeCell ref="X21:Z21"/>
    <mergeCell ref="D22:E22"/>
    <mergeCell ref="F22:G22"/>
    <mergeCell ref="T22:U22"/>
    <mergeCell ref="X22:Z22"/>
    <mergeCell ref="O20:P20"/>
    <mergeCell ref="O28:P28"/>
    <mergeCell ref="O27:P27"/>
    <mergeCell ref="R27:S27"/>
    <mergeCell ref="T27:U27"/>
    <mergeCell ref="X27:Z27"/>
    <mergeCell ref="R28:S28"/>
    <mergeCell ref="R20:S20"/>
    <mergeCell ref="O24:P24"/>
    <mergeCell ref="O23:P23"/>
    <mergeCell ref="R23:S23"/>
    <mergeCell ref="T23:U23"/>
    <mergeCell ref="X23:Z23"/>
    <mergeCell ref="R24:S24"/>
    <mergeCell ref="A25:B25"/>
    <mergeCell ref="D25:E25"/>
    <mergeCell ref="F25:G25"/>
    <mergeCell ref="A24:B24"/>
    <mergeCell ref="D24:E24"/>
    <mergeCell ref="F24:G24"/>
    <mergeCell ref="O25:P25"/>
    <mergeCell ref="R25:S25"/>
    <mergeCell ref="T25:U25"/>
    <mergeCell ref="X25:Z25"/>
    <mergeCell ref="X24:Z24"/>
    <mergeCell ref="A28:B28"/>
    <mergeCell ref="D28:E28"/>
    <mergeCell ref="F28:G28"/>
    <mergeCell ref="O32:P32"/>
    <mergeCell ref="R32:S32"/>
    <mergeCell ref="T32:U32"/>
    <mergeCell ref="X32:Z32"/>
    <mergeCell ref="T28:U28"/>
    <mergeCell ref="X28:Z28"/>
    <mergeCell ref="R26:S26"/>
    <mergeCell ref="A27:B27"/>
    <mergeCell ref="D27:E27"/>
    <mergeCell ref="F27:G27"/>
    <mergeCell ref="A26:B26"/>
    <mergeCell ref="D26:E26"/>
    <mergeCell ref="F26:G26"/>
    <mergeCell ref="A29:B29"/>
    <mergeCell ref="D29:E29"/>
    <mergeCell ref="T33:U33"/>
    <mergeCell ref="X33:Z33"/>
    <mergeCell ref="O34:P34"/>
    <mergeCell ref="R34:S34"/>
    <mergeCell ref="T34:U34"/>
    <mergeCell ref="T26:U26"/>
    <mergeCell ref="X26:Z26"/>
    <mergeCell ref="O26:P26"/>
    <mergeCell ref="D32:E32"/>
    <mergeCell ref="F32:G32"/>
    <mergeCell ref="A30:B30"/>
    <mergeCell ref="D30:E30"/>
    <mergeCell ref="F30:G30"/>
    <mergeCell ref="O31:P31"/>
    <mergeCell ref="R31:S31"/>
    <mergeCell ref="T31:U31"/>
    <mergeCell ref="F29:G29"/>
    <mergeCell ref="T30:U30"/>
    <mergeCell ref="X30:Z30"/>
    <mergeCell ref="X31:Z31"/>
    <mergeCell ref="T35:U35"/>
    <mergeCell ref="X35:Z35"/>
    <mergeCell ref="O33:P33"/>
    <mergeCell ref="R33:S33"/>
    <mergeCell ref="A34:B34"/>
    <mergeCell ref="D34:E34"/>
    <mergeCell ref="F34:G34"/>
    <mergeCell ref="A33:B33"/>
    <mergeCell ref="D33:E33"/>
    <mergeCell ref="F33:G33"/>
    <mergeCell ref="D43:E43"/>
    <mergeCell ref="F43:G43"/>
    <mergeCell ref="A40:B40"/>
    <mergeCell ref="D40:E40"/>
    <mergeCell ref="F40:G40"/>
    <mergeCell ref="A38:B38"/>
    <mergeCell ref="D38:E38"/>
    <mergeCell ref="F38:G38"/>
    <mergeCell ref="O41:P41"/>
    <mergeCell ref="R41:S41"/>
    <mergeCell ref="T41:U41"/>
    <mergeCell ref="A39:B39"/>
    <mergeCell ref="D39:E39"/>
    <mergeCell ref="T40:U40"/>
    <mergeCell ref="X40:Z40"/>
    <mergeCell ref="A41:B41"/>
    <mergeCell ref="D41:E41"/>
    <mergeCell ref="F41:G41"/>
    <mergeCell ref="X41:Z41"/>
    <mergeCell ref="A42:B42"/>
    <mergeCell ref="D42:E42"/>
    <mergeCell ref="O43:P43"/>
    <mergeCell ref="R43:S43"/>
    <mergeCell ref="T43:U43"/>
    <mergeCell ref="X43:Z43"/>
    <mergeCell ref="R44:S44"/>
    <mergeCell ref="F42:G42"/>
    <mergeCell ref="O42:P42"/>
    <mergeCell ref="R42:S42"/>
    <mergeCell ref="T42:U42"/>
    <mergeCell ref="X42:Z42"/>
    <mergeCell ref="R37:S37"/>
    <mergeCell ref="A37:B37"/>
    <mergeCell ref="D37:E37"/>
    <mergeCell ref="F37:G37"/>
    <mergeCell ref="T37:U37"/>
    <mergeCell ref="X37:Z37"/>
    <mergeCell ref="A44:B44"/>
    <mergeCell ref="D44:E44"/>
    <mergeCell ref="F44:G44"/>
    <mergeCell ref="T44:U44"/>
    <mergeCell ref="X44:Z44"/>
    <mergeCell ref="O40:P40"/>
    <mergeCell ref="O38:P38"/>
    <mergeCell ref="R38:S38"/>
    <mergeCell ref="T38:U38"/>
    <mergeCell ref="F39:G39"/>
    <mergeCell ref="O39:P39"/>
    <mergeCell ref="R39:S39"/>
    <mergeCell ref="T39:U39"/>
    <mergeCell ref="X39:Z39"/>
    <mergeCell ref="R40:S40"/>
    <mergeCell ref="A43:B43"/>
    <mergeCell ref="O44:P44"/>
    <mergeCell ref="A45:B45"/>
    <mergeCell ref="D45:E45"/>
    <mergeCell ref="F45:G45"/>
    <mergeCell ref="O46:P46"/>
    <mergeCell ref="O45:P45"/>
    <mergeCell ref="R45:S45"/>
    <mergeCell ref="T45:U45"/>
    <mergeCell ref="X45:Z45"/>
    <mergeCell ref="R46:S46"/>
    <mergeCell ref="X47:Z47"/>
    <mergeCell ref="R48:S48"/>
    <mergeCell ref="A49:B49"/>
    <mergeCell ref="D49:E49"/>
    <mergeCell ref="F49:G49"/>
    <mergeCell ref="A48:B48"/>
    <mergeCell ref="D48:E48"/>
    <mergeCell ref="F48:G48"/>
    <mergeCell ref="X52:Z52"/>
    <mergeCell ref="R55:S55"/>
    <mergeCell ref="X53:Z53"/>
    <mergeCell ref="X54:Z54"/>
    <mergeCell ref="T53:U53"/>
    <mergeCell ref="A52:B52"/>
    <mergeCell ref="D52:E52"/>
    <mergeCell ref="F52:G52"/>
    <mergeCell ref="A51:B51"/>
    <mergeCell ref="D51:E51"/>
    <mergeCell ref="A47:B47"/>
    <mergeCell ref="D47:E47"/>
    <mergeCell ref="F47:G47"/>
    <mergeCell ref="A46:B46"/>
    <mergeCell ref="D46:E46"/>
    <mergeCell ref="F46:G46"/>
    <mergeCell ref="T46:U46"/>
    <mergeCell ref="X46:Z46"/>
    <mergeCell ref="A50:B50"/>
    <mergeCell ref="D50:E50"/>
    <mergeCell ref="F50:G50"/>
    <mergeCell ref="T50:U50"/>
    <mergeCell ref="X50:Z50"/>
    <mergeCell ref="R51:S51"/>
    <mergeCell ref="T51:U51"/>
    <mergeCell ref="O48:P48"/>
    <mergeCell ref="O47:P47"/>
    <mergeCell ref="A56:B56"/>
    <mergeCell ref="D56:E56"/>
    <mergeCell ref="F56:G56"/>
    <mergeCell ref="A55:B55"/>
    <mergeCell ref="D55:E55"/>
    <mergeCell ref="F55:G55"/>
    <mergeCell ref="A53:B53"/>
    <mergeCell ref="D53:E53"/>
    <mergeCell ref="F53:G53"/>
    <mergeCell ref="O53:P53"/>
    <mergeCell ref="R53:S53"/>
    <mergeCell ref="O56:P56"/>
    <mergeCell ref="R56:S56"/>
    <mergeCell ref="R47:S47"/>
    <mergeCell ref="T47:U47"/>
    <mergeCell ref="T56:U56"/>
    <mergeCell ref="F51:G51"/>
    <mergeCell ref="O51:P51"/>
    <mergeCell ref="O55:P55"/>
    <mergeCell ref="O52:P52"/>
    <mergeCell ref="R52:S52"/>
    <mergeCell ref="T52:U52"/>
    <mergeCell ref="X59:Z59"/>
    <mergeCell ref="A63:B63"/>
    <mergeCell ref="D63:E63"/>
    <mergeCell ref="F63:G63"/>
    <mergeCell ref="A60:B60"/>
    <mergeCell ref="D60:E60"/>
    <mergeCell ref="F60:G60"/>
    <mergeCell ref="D61:E61"/>
    <mergeCell ref="F61:G61"/>
    <mergeCell ref="O61:P61"/>
    <mergeCell ref="R61:S61"/>
    <mergeCell ref="T61:U61"/>
    <mergeCell ref="X61:Z61"/>
    <mergeCell ref="T60:U60"/>
    <mergeCell ref="X60:Z60"/>
    <mergeCell ref="F62:G62"/>
    <mergeCell ref="O62:P62"/>
    <mergeCell ref="R62:S62"/>
    <mergeCell ref="T62:U62"/>
    <mergeCell ref="X62:Z62"/>
    <mergeCell ref="X68:Z68"/>
    <mergeCell ref="R68:S68"/>
    <mergeCell ref="R66:S66"/>
    <mergeCell ref="O64:P64"/>
    <mergeCell ref="O63:P63"/>
    <mergeCell ref="R63:S63"/>
    <mergeCell ref="T63:U63"/>
    <mergeCell ref="X63:Z63"/>
    <mergeCell ref="A65:B65"/>
    <mergeCell ref="D65:E65"/>
    <mergeCell ref="F65:G65"/>
    <mergeCell ref="A64:B64"/>
    <mergeCell ref="D64:E64"/>
    <mergeCell ref="F64:G64"/>
    <mergeCell ref="T64:U64"/>
    <mergeCell ref="X64:Z64"/>
    <mergeCell ref="O65:P65"/>
    <mergeCell ref="R65:S65"/>
    <mergeCell ref="T65:U65"/>
    <mergeCell ref="X65:Z65"/>
    <mergeCell ref="R64:S64"/>
    <mergeCell ref="X69:Z69"/>
    <mergeCell ref="T70:U70"/>
    <mergeCell ref="X70:Z70"/>
    <mergeCell ref="X71:Z71"/>
    <mergeCell ref="A73:B73"/>
    <mergeCell ref="D73:E73"/>
    <mergeCell ref="F73:G73"/>
    <mergeCell ref="A72:B72"/>
    <mergeCell ref="D72:E72"/>
    <mergeCell ref="F72:G72"/>
    <mergeCell ref="X73:Z73"/>
    <mergeCell ref="A71:B71"/>
    <mergeCell ref="D71:E71"/>
    <mergeCell ref="F71:G71"/>
    <mergeCell ref="T71:U71"/>
    <mergeCell ref="A66:B66"/>
    <mergeCell ref="D66:E66"/>
    <mergeCell ref="F66:G66"/>
    <mergeCell ref="T66:U66"/>
    <mergeCell ref="X66:Z66"/>
    <mergeCell ref="O68:P68"/>
    <mergeCell ref="O67:P67"/>
    <mergeCell ref="R67:S67"/>
    <mergeCell ref="T67:U67"/>
    <mergeCell ref="X67:Z67"/>
    <mergeCell ref="A69:B69"/>
    <mergeCell ref="D69:E69"/>
    <mergeCell ref="F69:G69"/>
    <mergeCell ref="A68:B68"/>
    <mergeCell ref="D68:E68"/>
    <mergeCell ref="F68:G68"/>
    <mergeCell ref="A70:B70"/>
    <mergeCell ref="X83:Z83"/>
    <mergeCell ref="A84:B84"/>
    <mergeCell ref="D84:E84"/>
    <mergeCell ref="F84:G84"/>
    <mergeCell ref="O84:P84"/>
    <mergeCell ref="R84:S84"/>
    <mergeCell ref="T84:U84"/>
    <mergeCell ref="X84:Z84"/>
    <mergeCell ref="X78:Z78"/>
    <mergeCell ref="A80:B80"/>
    <mergeCell ref="D80:E80"/>
    <mergeCell ref="F80:G80"/>
    <mergeCell ref="O80:P80"/>
    <mergeCell ref="R80:S80"/>
    <mergeCell ref="T80:U80"/>
    <mergeCell ref="X80:Z80"/>
    <mergeCell ref="X79:Z79"/>
    <mergeCell ref="A81:B81"/>
    <mergeCell ref="D81:E81"/>
    <mergeCell ref="X81:Z81"/>
    <mergeCell ref="O83:P83"/>
    <mergeCell ref="R83:S83"/>
    <mergeCell ref="A82:B82"/>
    <mergeCell ref="D82:E82"/>
    <mergeCell ref="F82:G82"/>
    <mergeCell ref="O82:P82"/>
    <mergeCell ref="R82:S82"/>
    <mergeCell ref="T82:U82"/>
    <mergeCell ref="A79:B79"/>
    <mergeCell ref="D79:E79"/>
    <mergeCell ref="F79:G79"/>
    <mergeCell ref="O79:P79"/>
    <mergeCell ref="A89:B89"/>
    <mergeCell ref="D89:E89"/>
    <mergeCell ref="F89:G89"/>
    <mergeCell ref="O89:P89"/>
    <mergeCell ref="R89:S89"/>
    <mergeCell ref="T89:U89"/>
    <mergeCell ref="X89:Z89"/>
    <mergeCell ref="A85:B85"/>
    <mergeCell ref="D85:E85"/>
    <mergeCell ref="F85:G85"/>
    <mergeCell ref="O85:P85"/>
    <mergeCell ref="R85:S85"/>
    <mergeCell ref="T85:U85"/>
    <mergeCell ref="X85:Z85"/>
    <mergeCell ref="A86:B86"/>
    <mergeCell ref="D86:E86"/>
    <mergeCell ref="F86:G86"/>
    <mergeCell ref="O86:P86"/>
    <mergeCell ref="R86:S86"/>
    <mergeCell ref="T86:U86"/>
    <mergeCell ref="X86:Z86"/>
    <mergeCell ref="O87:P87"/>
    <mergeCell ref="R87:S87"/>
    <mergeCell ref="T87:U87"/>
    <mergeCell ref="X87:Z87"/>
    <mergeCell ref="R92:S92"/>
    <mergeCell ref="T92:U92"/>
    <mergeCell ref="X92:Z92"/>
    <mergeCell ref="A93:B93"/>
    <mergeCell ref="D93:E93"/>
    <mergeCell ref="F93:G93"/>
    <mergeCell ref="O93:P93"/>
    <mergeCell ref="R93:S93"/>
    <mergeCell ref="T93:U93"/>
    <mergeCell ref="X93:Z93"/>
    <mergeCell ref="A94:B94"/>
    <mergeCell ref="D94:E94"/>
    <mergeCell ref="F94:G94"/>
    <mergeCell ref="O94:P94"/>
    <mergeCell ref="R94:S94"/>
    <mergeCell ref="T94:U94"/>
    <mergeCell ref="X94:Z94"/>
    <mergeCell ref="A95:B95"/>
    <mergeCell ref="D95:E95"/>
    <mergeCell ref="F95:G95"/>
    <mergeCell ref="O95:P95"/>
    <mergeCell ref="R95:S95"/>
    <mergeCell ref="T95:U95"/>
    <mergeCell ref="X95:Z95"/>
    <mergeCell ref="A100:B100"/>
    <mergeCell ref="D100:E100"/>
    <mergeCell ref="F100:G100"/>
    <mergeCell ref="O100:P100"/>
    <mergeCell ref="R100:S100"/>
    <mergeCell ref="T100:U100"/>
    <mergeCell ref="X100:Z100"/>
    <mergeCell ref="A99:B99"/>
    <mergeCell ref="D99:E99"/>
    <mergeCell ref="F99:G99"/>
    <mergeCell ref="O99:P99"/>
    <mergeCell ref="R99:S99"/>
    <mergeCell ref="T99:U99"/>
    <mergeCell ref="X99:Z99"/>
    <mergeCell ref="A101:B101"/>
    <mergeCell ref="D101:E101"/>
    <mergeCell ref="F101:G101"/>
    <mergeCell ref="O101:P101"/>
    <mergeCell ref="A105:B105"/>
    <mergeCell ref="D105:W105"/>
    <mergeCell ref="X105:Z105"/>
    <mergeCell ref="R101:S101"/>
    <mergeCell ref="T101:U101"/>
    <mergeCell ref="X101:Z101"/>
    <mergeCell ref="A104:B104"/>
    <mergeCell ref="X102:Z102"/>
    <mergeCell ref="X103:Z103"/>
    <mergeCell ref="R104:S104"/>
    <mergeCell ref="T104:U104"/>
    <mergeCell ref="X104:Z104"/>
    <mergeCell ref="D104:G104"/>
    <mergeCell ref="O104:P104"/>
    <mergeCell ref="T107:U107"/>
    <mergeCell ref="X107:Z107"/>
    <mergeCell ref="O108:P108"/>
    <mergeCell ref="R108:S108"/>
    <mergeCell ref="T108:U108"/>
    <mergeCell ref="X108:Z108"/>
    <mergeCell ref="R109:S109"/>
    <mergeCell ref="A110:B110"/>
    <mergeCell ref="D110:E110"/>
    <mergeCell ref="F110:G110"/>
    <mergeCell ref="A109:B109"/>
    <mergeCell ref="D109:E109"/>
    <mergeCell ref="F109:G109"/>
    <mergeCell ref="A106:B106"/>
    <mergeCell ref="D106:E106"/>
    <mergeCell ref="F106:G106"/>
    <mergeCell ref="O107:P107"/>
    <mergeCell ref="O106:P106"/>
    <mergeCell ref="R106:S106"/>
    <mergeCell ref="T106:U106"/>
    <mergeCell ref="X106:Z106"/>
    <mergeCell ref="R107:S107"/>
    <mergeCell ref="A108:B108"/>
    <mergeCell ref="D108:E108"/>
    <mergeCell ref="F108:G108"/>
    <mergeCell ref="A107:B107"/>
    <mergeCell ref="D107:E107"/>
    <mergeCell ref="F107:G107"/>
    <mergeCell ref="T109:U109"/>
    <mergeCell ref="X109:Z109"/>
    <mergeCell ref="O111:P111"/>
    <mergeCell ref="O110:P110"/>
    <mergeCell ref="R110:S110"/>
    <mergeCell ref="T110:U110"/>
    <mergeCell ref="X110:Z110"/>
    <mergeCell ref="R111:S111"/>
    <mergeCell ref="A112:B112"/>
    <mergeCell ref="D112:E112"/>
    <mergeCell ref="F112:G112"/>
    <mergeCell ref="A111:B111"/>
    <mergeCell ref="D111:E111"/>
    <mergeCell ref="F111:G111"/>
    <mergeCell ref="T111:U111"/>
    <mergeCell ref="X111:Z111"/>
    <mergeCell ref="O109:P109"/>
    <mergeCell ref="O112:P112"/>
    <mergeCell ref="R112:S112"/>
    <mergeCell ref="T112:U112"/>
    <mergeCell ref="R116:S116"/>
    <mergeCell ref="A117:B117"/>
    <mergeCell ref="D117:E117"/>
    <mergeCell ref="F117:G117"/>
    <mergeCell ref="A116:B116"/>
    <mergeCell ref="D116:E116"/>
    <mergeCell ref="F116:G116"/>
    <mergeCell ref="X112:Z112"/>
    <mergeCell ref="R114:S114"/>
    <mergeCell ref="A115:B115"/>
    <mergeCell ref="D115:E115"/>
    <mergeCell ref="F115:G115"/>
    <mergeCell ref="A114:B114"/>
    <mergeCell ref="D114:E114"/>
    <mergeCell ref="F114:G114"/>
    <mergeCell ref="T114:U114"/>
    <mergeCell ref="X114:Z114"/>
    <mergeCell ref="A113:B113"/>
    <mergeCell ref="D113:E113"/>
    <mergeCell ref="F113:G113"/>
    <mergeCell ref="O113:P113"/>
    <mergeCell ref="R113:S113"/>
    <mergeCell ref="T113:U113"/>
    <mergeCell ref="X113:Z113"/>
    <mergeCell ref="A125:B125"/>
    <mergeCell ref="D125:E125"/>
    <mergeCell ref="F125:G125"/>
    <mergeCell ref="A122:B122"/>
    <mergeCell ref="D122:E122"/>
    <mergeCell ref="F124:G124"/>
    <mergeCell ref="O124:P124"/>
    <mergeCell ref="R124:S124"/>
    <mergeCell ref="T124:U124"/>
    <mergeCell ref="X124:Z124"/>
    <mergeCell ref="A121:B121"/>
    <mergeCell ref="D121:E121"/>
    <mergeCell ref="T116:U116"/>
    <mergeCell ref="X116:Z116"/>
    <mergeCell ref="O114:P114"/>
    <mergeCell ref="A120:B120"/>
    <mergeCell ref="D120:E120"/>
    <mergeCell ref="F120:G120"/>
    <mergeCell ref="T120:U120"/>
    <mergeCell ref="X120:Z120"/>
    <mergeCell ref="O118:P118"/>
    <mergeCell ref="O117:P117"/>
    <mergeCell ref="R117:S117"/>
    <mergeCell ref="T117:U117"/>
    <mergeCell ref="X117:Z117"/>
    <mergeCell ref="R118:S118"/>
    <mergeCell ref="A119:B119"/>
    <mergeCell ref="D119:E119"/>
    <mergeCell ref="F119:G119"/>
    <mergeCell ref="A118:B118"/>
    <mergeCell ref="D118:E118"/>
    <mergeCell ref="F118:G118"/>
    <mergeCell ref="T132:U132"/>
    <mergeCell ref="X132:Z132"/>
    <mergeCell ref="O129:P129"/>
    <mergeCell ref="R129:S129"/>
    <mergeCell ref="O133:P133"/>
    <mergeCell ref="R133:S133"/>
    <mergeCell ref="T133:U133"/>
    <mergeCell ref="X133:Z133"/>
    <mergeCell ref="A126:B126"/>
    <mergeCell ref="D126:E126"/>
    <mergeCell ref="T129:U129"/>
    <mergeCell ref="X129:Z129"/>
    <mergeCell ref="O130:P130"/>
    <mergeCell ref="R130:S130"/>
    <mergeCell ref="T130:U130"/>
    <mergeCell ref="O132:P132"/>
    <mergeCell ref="O131:P131"/>
    <mergeCell ref="R131:S131"/>
    <mergeCell ref="T131:U131"/>
    <mergeCell ref="X131:Z131"/>
    <mergeCell ref="R132:S132"/>
    <mergeCell ref="A131:B131"/>
    <mergeCell ref="D131:E131"/>
    <mergeCell ref="F131:G131"/>
    <mergeCell ref="A129:B129"/>
    <mergeCell ref="D129:E129"/>
    <mergeCell ref="F129:G129"/>
    <mergeCell ref="O126:P126"/>
    <mergeCell ref="R126:S126"/>
    <mergeCell ref="A128:B128"/>
    <mergeCell ref="D128:E128"/>
    <mergeCell ref="F128:G128"/>
    <mergeCell ref="O135:P135"/>
    <mergeCell ref="R135:S135"/>
    <mergeCell ref="A136:B136"/>
    <mergeCell ref="D136:E136"/>
    <mergeCell ref="F136:G136"/>
    <mergeCell ref="A135:B135"/>
    <mergeCell ref="D135:E135"/>
    <mergeCell ref="F135:G135"/>
    <mergeCell ref="A134:B134"/>
    <mergeCell ref="D134:E134"/>
    <mergeCell ref="F134:G134"/>
    <mergeCell ref="O134:P134"/>
    <mergeCell ref="R134:S134"/>
    <mergeCell ref="A133:B133"/>
    <mergeCell ref="D133:E133"/>
    <mergeCell ref="F133:G133"/>
    <mergeCell ref="A132:B132"/>
    <mergeCell ref="D132:E132"/>
    <mergeCell ref="F132:G132"/>
    <mergeCell ref="T138:U138"/>
    <mergeCell ref="X138:Z138"/>
    <mergeCell ref="R139:S139"/>
    <mergeCell ref="A141:B141"/>
    <mergeCell ref="D141:E141"/>
    <mergeCell ref="F141:G141"/>
    <mergeCell ref="A139:B139"/>
    <mergeCell ref="D139:E139"/>
    <mergeCell ref="F139:G139"/>
    <mergeCell ref="A140:B140"/>
    <mergeCell ref="D140:E140"/>
    <mergeCell ref="F140:G140"/>
    <mergeCell ref="O140:P140"/>
    <mergeCell ref="X140:Z140"/>
    <mergeCell ref="T134:U134"/>
    <mergeCell ref="X134:Z134"/>
    <mergeCell ref="T135:U135"/>
    <mergeCell ref="X135:Z135"/>
    <mergeCell ref="O137:P137"/>
    <mergeCell ref="O136:P136"/>
    <mergeCell ref="R136:S136"/>
    <mergeCell ref="T136:U136"/>
    <mergeCell ref="X136:Z136"/>
    <mergeCell ref="R137:S137"/>
    <mergeCell ref="A138:B138"/>
    <mergeCell ref="D138:E138"/>
    <mergeCell ref="F138:G138"/>
    <mergeCell ref="A137:B137"/>
    <mergeCell ref="D137:E137"/>
    <mergeCell ref="F137:G137"/>
    <mergeCell ref="T137:U137"/>
    <mergeCell ref="X137:Z137"/>
    <mergeCell ref="F146:G146"/>
    <mergeCell ref="A144:B144"/>
    <mergeCell ref="D144:E144"/>
    <mergeCell ref="F144:G144"/>
    <mergeCell ref="T139:U139"/>
    <mergeCell ref="X139:Z139"/>
    <mergeCell ref="R140:S140"/>
    <mergeCell ref="T140:U140"/>
    <mergeCell ref="O142:P142"/>
    <mergeCell ref="O141:P141"/>
    <mergeCell ref="R141:S141"/>
    <mergeCell ref="T141:U141"/>
    <mergeCell ref="X141:Z141"/>
    <mergeCell ref="R142:S142"/>
    <mergeCell ref="A143:B143"/>
    <mergeCell ref="D143:E143"/>
    <mergeCell ref="F143:G143"/>
    <mergeCell ref="A142:B142"/>
    <mergeCell ref="D142:E142"/>
    <mergeCell ref="O139:P139"/>
    <mergeCell ref="A145:B145"/>
    <mergeCell ref="D145:E145"/>
    <mergeCell ref="F145:G145"/>
    <mergeCell ref="O145:P145"/>
    <mergeCell ref="R145:S145"/>
    <mergeCell ref="T145:U145"/>
    <mergeCell ref="O144:P144"/>
    <mergeCell ref="O143:P143"/>
    <mergeCell ref="R143:S143"/>
    <mergeCell ref="T143:U143"/>
    <mergeCell ref="X143:Z143"/>
    <mergeCell ref="R144:S144"/>
    <mergeCell ref="O149:P149"/>
    <mergeCell ref="R149:S149"/>
    <mergeCell ref="T149:U149"/>
    <mergeCell ref="X149:Z149"/>
    <mergeCell ref="R150:S150"/>
    <mergeCell ref="A151:B151"/>
    <mergeCell ref="D151:E151"/>
    <mergeCell ref="F151:G151"/>
    <mergeCell ref="A150:B150"/>
    <mergeCell ref="D150:E150"/>
    <mergeCell ref="F150:G150"/>
    <mergeCell ref="T144:U144"/>
    <mergeCell ref="X144:Z144"/>
    <mergeCell ref="X145:Z145"/>
    <mergeCell ref="O147:P147"/>
    <mergeCell ref="O146:P146"/>
    <mergeCell ref="R146:S146"/>
    <mergeCell ref="T146:U146"/>
    <mergeCell ref="X146:Z146"/>
    <mergeCell ref="R147:S147"/>
    <mergeCell ref="A149:B149"/>
    <mergeCell ref="D149:E149"/>
    <mergeCell ref="F149:G149"/>
    <mergeCell ref="A147:B147"/>
    <mergeCell ref="D147:E147"/>
    <mergeCell ref="F147:G147"/>
    <mergeCell ref="T147:U147"/>
    <mergeCell ref="X147:Z147"/>
    <mergeCell ref="A148:B148"/>
    <mergeCell ref="D148:E148"/>
    <mergeCell ref="A146:B146"/>
    <mergeCell ref="D146:E146"/>
    <mergeCell ref="T150:U150"/>
    <mergeCell ref="X150:Z150"/>
    <mergeCell ref="O153:P153"/>
    <mergeCell ref="O151:P151"/>
    <mergeCell ref="R151:S151"/>
    <mergeCell ref="T151:U151"/>
    <mergeCell ref="X151:Z151"/>
    <mergeCell ref="R153:S153"/>
    <mergeCell ref="O152:P152"/>
    <mergeCell ref="R152:S152"/>
    <mergeCell ref="T152:U152"/>
    <mergeCell ref="A155:B155"/>
    <mergeCell ref="D155:E155"/>
    <mergeCell ref="F155:G155"/>
    <mergeCell ref="A153:B153"/>
    <mergeCell ref="D153:E153"/>
    <mergeCell ref="F153:G153"/>
    <mergeCell ref="T153:U153"/>
    <mergeCell ref="X153:Z153"/>
    <mergeCell ref="R154:S154"/>
    <mergeCell ref="T154:U154"/>
    <mergeCell ref="O150:P150"/>
    <mergeCell ref="X154:Z154"/>
    <mergeCell ref="A152:B152"/>
    <mergeCell ref="D152:E152"/>
    <mergeCell ref="F152:G152"/>
    <mergeCell ref="X152:Z152"/>
    <mergeCell ref="O155:P155"/>
    <mergeCell ref="R155:S155"/>
    <mergeCell ref="T155:U155"/>
    <mergeCell ref="X155:Z155"/>
    <mergeCell ref="X160:Z160"/>
    <mergeCell ref="A160:B160"/>
    <mergeCell ref="D160:E160"/>
    <mergeCell ref="X164:Z164"/>
    <mergeCell ref="X161:Z161"/>
    <mergeCell ref="A162:B162"/>
    <mergeCell ref="D162:E162"/>
    <mergeCell ref="F162:G162"/>
    <mergeCell ref="D157:E157"/>
    <mergeCell ref="F157:G157"/>
    <mergeCell ref="A156:B156"/>
    <mergeCell ref="D156:E156"/>
    <mergeCell ref="F156:G156"/>
    <mergeCell ref="O159:P159"/>
    <mergeCell ref="O157:P157"/>
    <mergeCell ref="R157:S157"/>
    <mergeCell ref="T157:U157"/>
    <mergeCell ref="X157:Z157"/>
    <mergeCell ref="R159:S159"/>
    <mergeCell ref="T158:U158"/>
    <mergeCell ref="X158:Z158"/>
    <mergeCell ref="X159:Z159"/>
    <mergeCell ref="A158:B158"/>
    <mergeCell ref="D158:E158"/>
    <mergeCell ref="F158:G158"/>
    <mergeCell ref="O158:P158"/>
    <mergeCell ref="R158:S158"/>
    <mergeCell ref="T156:U156"/>
    <mergeCell ref="X156:Z156"/>
    <mergeCell ref="O156:P156"/>
    <mergeCell ref="R156:S156"/>
    <mergeCell ref="A157:B157"/>
    <mergeCell ref="F166:G166"/>
    <mergeCell ref="A165:B165"/>
    <mergeCell ref="D165:E165"/>
    <mergeCell ref="F165:G165"/>
    <mergeCell ref="O165:P165"/>
    <mergeCell ref="R165:S165"/>
    <mergeCell ref="T165:U165"/>
    <mergeCell ref="A161:B161"/>
    <mergeCell ref="D161:E161"/>
    <mergeCell ref="F161:G161"/>
    <mergeCell ref="A159:B159"/>
    <mergeCell ref="D159:E159"/>
    <mergeCell ref="F159:G159"/>
    <mergeCell ref="T159:U159"/>
    <mergeCell ref="T164:U164"/>
    <mergeCell ref="O162:P162"/>
    <mergeCell ref="O161:P161"/>
    <mergeCell ref="R161:S161"/>
    <mergeCell ref="T161:U161"/>
    <mergeCell ref="R162:S162"/>
    <mergeCell ref="A163:B163"/>
    <mergeCell ref="D163:E163"/>
    <mergeCell ref="F163:G163"/>
    <mergeCell ref="A164:B164"/>
    <mergeCell ref="D164:E164"/>
    <mergeCell ref="F164:G164"/>
    <mergeCell ref="F160:G160"/>
    <mergeCell ref="O160:P160"/>
    <mergeCell ref="R160:S160"/>
    <mergeCell ref="T160:U160"/>
    <mergeCell ref="O166:P166"/>
    <mergeCell ref="R166:S166"/>
    <mergeCell ref="A171:B171"/>
    <mergeCell ref="D171:E171"/>
    <mergeCell ref="F171:G171"/>
    <mergeCell ref="T171:U171"/>
    <mergeCell ref="X171:Z171"/>
    <mergeCell ref="A170:B170"/>
    <mergeCell ref="D170:E170"/>
    <mergeCell ref="F170:G170"/>
    <mergeCell ref="X173:Z173"/>
    <mergeCell ref="A169:B169"/>
    <mergeCell ref="D169:E169"/>
    <mergeCell ref="F169:G169"/>
    <mergeCell ref="A167:B167"/>
    <mergeCell ref="D167:E167"/>
    <mergeCell ref="F167:G167"/>
    <mergeCell ref="O167:P167"/>
    <mergeCell ref="R167:S167"/>
    <mergeCell ref="T167:U167"/>
    <mergeCell ref="X167:Z167"/>
    <mergeCell ref="A168:B168"/>
    <mergeCell ref="D168:E168"/>
    <mergeCell ref="F168:G168"/>
    <mergeCell ref="O168:P168"/>
    <mergeCell ref="R168:S168"/>
    <mergeCell ref="T168:U168"/>
    <mergeCell ref="X168:Z168"/>
    <mergeCell ref="T169:U169"/>
    <mergeCell ref="X169:Z169"/>
    <mergeCell ref="O171:P171"/>
    <mergeCell ref="O170:P170"/>
    <mergeCell ref="R170:S170"/>
    <mergeCell ref="T170:U170"/>
    <mergeCell ref="D178:E178"/>
    <mergeCell ref="F178:G178"/>
    <mergeCell ref="A176:B176"/>
    <mergeCell ref="D176:E176"/>
    <mergeCell ref="F176:G176"/>
    <mergeCell ref="T176:U176"/>
    <mergeCell ref="X176:Z176"/>
    <mergeCell ref="A177:B177"/>
    <mergeCell ref="D177:E177"/>
    <mergeCell ref="F177:G177"/>
    <mergeCell ref="O174:P174"/>
    <mergeCell ref="O172:P172"/>
    <mergeCell ref="R172:S172"/>
    <mergeCell ref="T172:U172"/>
    <mergeCell ref="X172:Z172"/>
    <mergeCell ref="R174:S174"/>
    <mergeCell ref="A175:B175"/>
    <mergeCell ref="D175:E175"/>
    <mergeCell ref="F175:G175"/>
    <mergeCell ref="A174:B174"/>
    <mergeCell ref="D174:E174"/>
    <mergeCell ref="F174:G174"/>
    <mergeCell ref="A173:B173"/>
    <mergeCell ref="D173:E173"/>
    <mergeCell ref="F173:G173"/>
    <mergeCell ref="O173:P173"/>
    <mergeCell ref="R173:S173"/>
    <mergeCell ref="T173:U173"/>
    <mergeCell ref="A172:B172"/>
    <mergeCell ref="D172:E172"/>
    <mergeCell ref="F172:G172"/>
    <mergeCell ref="O177:P177"/>
    <mergeCell ref="A185:B185"/>
    <mergeCell ref="D185:E185"/>
    <mergeCell ref="F185:G185"/>
    <mergeCell ref="O185:P185"/>
    <mergeCell ref="R185:S185"/>
    <mergeCell ref="R181:S181"/>
    <mergeCell ref="T181:U181"/>
    <mergeCell ref="X181:Z181"/>
    <mergeCell ref="R182:S182"/>
    <mergeCell ref="A183:B183"/>
    <mergeCell ref="D183:E183"/>
    <mergeCell ref="F183:G183"/>
    <mergeCell ref="A182:B182"/>
    <mergeCell ref="D182:E182"/>
    <mergeCell ref="F182:G182"/>
    <mergeCell ref="T182:U182"/>
    <mergeCell ref="X182:Z182"/>
    <mergeCell ref="A181:B181"/>
    <mergeCell ref="D181:E181"/>
    <mergeCell ref="F181:G181"/>
    <mergeCell ref="T186:U186"/>
    <mergeCell ref="X186:Z186"/>
    <mergeCell ref="R187:S187"/>
    <mergeCell ref="T187:U187"/>
    <mergeCell ref="O189:P189"/>
    <mergeCell ref="O188:P188"/>
    <mergeCell ref="R188:S188"/>
    <mergeCell ref="T188:U188"/>
    <mergeCell ref="X188:Z188"/>
    <mergeCell ref="R189:S189"/>
    <mergeCell ref="A190:B190"/>
    <mergeCell ref="D190:E190"/>
    <mergeCell ref="F190:G190"/>
    <mergeCell ref="A189:B189"/>
    <mergeCell ref="D189:E189"/>
    <mergeCell ref="F189:G189"/>
    <mergeCell ref="T189:U189"/>
    <mergeCell ref="X189:Z189"/>
    <mergeCell ref="O186:P186"/>
    <mergeCell ref="O190:P190"/>
    <mergeCell ref="R186:S186"/>
    <mergeCell ref="A188:B188"/>
    <mergeCell ref="D188:E188"/>
    <mergeCell ref="F188:G188"/>
    <mergeCell ref="A186:B186"/>
    <mergeCell ref="D186:E186"/>
    <mergeCell ref="F186:G186"/>
    <mergeCell ref="X193:Z193"/>
    <mergeCell ref="R195:S195"/>
    <mergeCell ref="R194:S194"/>
    <mergeCell ref="T194:U194"/>
    <mergeCell ref="O192:P192"/>
    <mergeCell ref="R192:S192"/>
    <mergeCell ref="T192:U192"/>
    <mergeCell ref="O191:P191"/>
    <mergeCell ref="R190:S190"/>
    <mergeCell ref="T190:U190"/>
    <mergeCell ref="X190:Z190"/>
    <mergeCell ref="R191:S191"/>
    <mergeCell ref="A193:B193"/>
    <mergeCell ref="D193:E193"/>
    <mergeCell ref="F193:G193"/>
    <mergeCell ref="A191:B191"/>
    <mergeCell ref="D191:E191"/>
    <mergeCell ref="F191:G191"/>
    <mergeCell ref="A192:B192"/>
    <mergeCell ref="D192:E192"/>
    <mergeCell ref="F192:G192"/>
    <mergeCell ref="A197:B197"/>
    <mergeCell ref="D197:E197"/>
    <mergeCell ref="F197:G197"/>
    <mergeCell ref="T197:U197"/>
    <mergeCell ref="X197:Z197"/>
    <mergeCell ref="O199:P199"/>
    <mergeCell ref="O198:P198"/>
    <mergeCell ref="R198:S198"/>
    <mergeCell ref="T198:U198"/>
    <mergeCell ref="X198:Z198"/>
    <mergeCell ref="R199:S199"/>
    <mergeCell ref="A196:B196"/>
    <mergeCell ref="D196:E196"/>
    <mergeCell ref="F196:G196"/>
    <mergeCell ref="A195:B195"/>
    <mergeCell ref="D195:E195"/>
    <mergeCell ref="F195:G195"/>
    <mergeCell ref="T195:U195"/>
    <mergeCell ref="X195:Z195"/>
    <mergeCell ref="O197:P197"/>
    <mergeCell ref="O196:P196"/>
    <mergeCell ref="R196:S196"/>
    <mergeCell ref="T196:U196"/>
    <mergeCell ref="X196:Z196"/>
    <mergeCell ref="R197:S197"/>
    <mergeCell ref="O195:P195"/>
    <mergeCell ref="A199:B199"/>
    <mergeCell ref="D199:E199"/>
    <mergeCell ref="F199:G199"/>
    <mergeCell ref="T199:U199"/>
    <mergeCell ref="X199:Z199"/>
    <mergeCell ref="T200:U200"/>
    <mergeCell ref="X200:Z200"/>
    <mergeCell ref="R201:S201"/>
    <mergeCell ref="A201:B201"/>
    <mergeCell ref="D201:E201"/>
    <mergeCell ref="F201:G201"/>
    <mergeCell ref="A198:B198"/>
    <mergeCell ref="D198:E198"/>
    <mergeCell ref="F198:G198"/>
    <mergeCell ref="T201:U201"/>
    <mergeCell ref="X201:Z201"/>
    <mergeCell ref="O203:P203"/>
    <mergeCell ref="O202:P202"/>
    <mergeCell ref="R202:S202"/>
    <mergeCell ref="T202:U202"/>
    <mergeCell ref="X202:Z202"/>
    <mergeCell ref="R203:S203"/>
    <mergeCell ref="T203:U203"/>
    <mergeCell ref="X203:Z203"/>
    <mergeCell ref="X204:Z204"/>
    <mergeCell ref="A200:B200"/>
    <mergeCell ref="D200:E200"/>
    <mergeCell ref="F200:G200"/>
    <mergeCell ref="O206:P206"/>
    <mergeCell ref="R206:S206"/>
    <mergeCell ref="T206:U206"/>
    <mergeCell ref="X206:Z206"/>
    <mergeCell ref="R208:S208"/>
    <mergeCell ref="X207:Z207"/>
    <mergeCell ref="A204:B204"/>
    <mergeCell ref="D204:E204"/>
    <mergeCell ref="F204:G204"/>
    <mergeCell ref="A203:B203"/>
    <mergeCell ref="D203:E203"/>
    <mergeCell ref="F203:G203"/>
    <mergeCell ref="A207:B207"/>
    <mergeCell ref="D207:E207"/>
    <mergeCell ref="F207:G207"/>
    <mergeCell ref="O207:P207"/>
    <mergeCell ref="R207:S207"/>
    <mergeCell ref="A208:B208"/>
    <mergeCell ref="D208:E208"/>
    <mergeCell ref="F208:G208"/>
    <mergeCell ref="T208:U208"/>
    <mergeCell ref="X208:Z208"/>
    <mergeCell ref="T207:U207"/>
    <mergeCell ref="A206:B206"/>
    <mergeCell ref="D206:E206"/>
    <mergeCell ref="O201:P201"/>
    <mergeCell ref="O200:P200"/>
    <mergeCell ref="R200:S200"/>
    <mergeCell ref="O212:P212"/>
    <mergeCell ref="O211:P211"/>
    <mergeCell ref="R211:S211"/>
    <mergeCell ref="T211:U211"/>
    <mergeCell ref="X211:Z211"/>
    <mergeCell ref="R212:S212"/>
    <mergeCell ref="A209:B209"/>
    <mergeCell ref="D209:E209"/>
    <mergeCell ref="F209:G209"/>
    <mergeCell ref="O209:P209"/>
    <mergeCell ref="R209:S209"/>
    <mergeCell ref="T209:U209"/>
    <mergeCell ref="X209:Z209"/>
    <mergeCell ref="O208:P208"/>
    <mergeCell ref="A217:B217"/>
    <mergeCell ref="D217:E217"/>
    <mergeCell ref="F217:G217"/>
    <mergeCell ref="O217:P217"/>
    <mergeCell ref="R217:S217"/>
    <mergeCell ref="T217:U217"/>
    <mergeCell ref="X217:Z217"/>
    <mergeCell ref="A213:B213"/>
    <mergeCell ref="D213:E213"/>
    <mergeCell ref="F213:G213"/>
    <mergeCell ref="A212:B212"/>
    <mergeCell ref="D212:E212"/>
    <mergeCell ref="F212:G212"/>
    <mergeCell ref="T212:U212"/>
    <mergeCell ref="X212:Z212"/>
    <mergeCell ref="O214:P214"/>
    <mergeCell ref="O213:P213"/>
    <mergeCell ref="R213:S213"/>
    <mergeCell ref="A219:B219"/>
    <mergeCell ref="D219:E219"/>
    <mergeCell ref="F219:G219"/>
    <mergeCell ref="A218:B218"/>
    <mergeCell ref="D218:E218"/>
    <mergeCell ref="F218:G218"/>
    <mergeCell ref="T218:U218"/>
    <mergeCell ref="X218:Z218"/>
    <mergeCell ref="O221:P221"/>
    <mergeCell ref="O219:P219"/>
    <mergeCell ref="R219:S219"/>
    <mergeCell ref="T219:U219"/>
    <mergeCell ref="X219:Z219"/>
    <mergeCell ref="R221:S221"/>
    <mergeCell ref="O220:P220"/>
    <mergeCell ref="R220:S220"/>
    <mergeCell ref="T220:U220"/>
    <mergeCell ref="A221:B221"/>
    <mergeCell ref="D221:E221"/>
    <mergeCell ref="F221:G221"/>
    <mergeCell ref="A220:B220"/>
    <mergeCell ref="D220:E220"/>
    <mergeCell ref="O218:P218"/>
    <mergeCell ref="R218:S218"/>
    <mergeCell ref="A222:B222"/>
    <mergeCell ref="D222:E222"/>
    <mergeCell ref="F222:G222"/>
    <mergeCell ref="A228:B228"/>
    <mergeCell ref="D228:E228"/>
    <mergeCell ref="F228:G228"/>
    <mergeCell ref="A227:B227"/>
    <mergeCell ref="D227:E227"/>
    <mergeCell ref="F227:G227"/>
    <mergeCell ref="T226:U226"/>
    <mergeCell ref="X226:Z226"/>
    <mergeCell ref="T221:U221"/>
    <mergeCell ref="X221:Z221"/>
    <mergeCell ref="O223:P223"/>
    <mergeCell ref="O222:P222"/>
    <mergeCell ref="R222:S222"/>
    <mergeCell ref="T222:U222"/>
    <mergeCell ref="X222:Z222"/>
    <mergeCell ref="R223:S223"/>
    <mergeCell ref="O224:P224"/>
    <mergeCell ref="R224:S224"/>
    <mergeCell ref="T224:U224"/>
    <mergeCell ref="X224:Z224"/>
    <mergeCell ref="T227:U227"/>
    <mergeCell ref="X227:Z227"/>
    <mergeCell ref="X228:Z228"/>
    <mergeCell ref="R230:S230"/>
    <mergeCell ref="O227:P227"/>
    <mergeCell ref="A230:B230"/>
    <mergeCell ref="D230:E230"/>
    <mergeCell ref="F230:G230"/>
    <mergeCell ref="T230:U230"/>
    <mergeCell ref="X230:Z230"/>
    <mergeCell ref="R227:S227"/>
    <mergeCell ref="A229:B229"/>
    <mergeCell ref="D229:E229"/>
    <mergeCell ref="F229:G229"/>
    <mergeCell ref="O229:P229"/>
    <mergeCell ref="R229:S229"/>
    <mergeCell ref="T229:U229"/>
    <mergeCell ref="X229:Z229"/>
    <mergeCell ref="A226:B226"/>
    <mergeCell ref="D226:E226"/>
    <mergeCell ref="F226:G226"/>
    <mergeCell ref="O226:P226"/>
    <mergeCell ref="R226:S226"/>
    <mergeCell ref="T234:U234"/>
    <mergeCell ref="X234:Z234"/>
    <mergeCell ref="T235:U235"/>
    <mergeCell ref="X235:Z235"/>
    <mergeCell ref="A233:B233"/>
    <mergeCell ref="D233:E233"/>
    <mergeCell ref="F233:G233"/>
    <mergeCell ref="A232:B232"/>
    <mergeCell ref="D232:E232"/>
    <mergeCell ref="F232:G232"/>
    <mergeCell ref="T232:U232"/>
    <mergeCell ref="X232:Z232"/>
    <mergeCell ref="O234:P234"/>
    <mergeCell ref="O233:P233"/>
    <mergeCell ref="X233:Z233"/>
    <mergeCell ref="R234:S234"/>
    <mergeCell ref="A235:B235"/>
    <mergeCell ref="D235:E235"/>
    <mergeCell ref="F235:G235"/>
    <mergeCell ref="O235:P235"/>
    <mergeCell ref="R235:S235"/>
    <mergeCell ref="A234:B234"/>
    <mergeCell ref="D234:E234"/>
    <mergeCell ref="F234:G234"/>
    <mergeCell ref="O237:P237"/>
    <mergeCell ref="O236:P236"/>
    <mergeCell ref="R236:S236"/>
    <mergeCell ref="T236:U236"/>
    <mergeCell ref="X236:Z236"/>
    <mergeCell ref="R237:S237"/>
    <mergeCell ref="A238:B238"/>
    <mergeCell ref="D238:E238"/>
    <mergeCell ref="F238:G238"/>
    <mergeCell ref="A237:B237"/>
    <mergeCell ref="D237:E237"/>
    <mergeCell ref="F237:G237"/>
    <mergeCell ref="A236:B236"/>
    <mergeCell ref="D236:E236"/>
    <mergeCell ref="F236:G236"/>
    <mergeCell ref="T237:U237"/>
    <mergeCell ref="X237:Z237"/>
    <mergeCell ref="O240:P240"/>
    <mergeCell ref="O238:P238"/>
    <mergeCell ref="R238:S238"/>
    <mergeCell ref="T238:U238"/>
    <mergeCell ref="X238:Z238"/>
    <mergeCell ref="R240:S240"/>
    <mergeCell ref="A241:B241"/>
    <mergeCell ref="D241:E241"/>
    <mergeCell ref="F241:G241"/>
    <mergeCell ref="A240:B240"/>
    <mergeCell ref="D240:E240"/>
    <mergeCell ref="F240:G240"/>
    <mergeCell ref="T240:U240"/>
    <mergeCell ref="X240:Z240"/>
    <mergeCell ref="A239:B239"/>
    <mergeCell ref="D239:E239"/>
    <mergeCell ref="F239:G239"/>
    <mergeCell ref="T246:U246"/>
    <mergeCell ref="X246:Z246"/>
    <mergeCell ref="A245:B245"/>
    <mergeCell ref="D245:E245"/>
    <mergeCell ref="F245:G245"/>
    <mergeCell ref="O242:P242"/>
    <mergeCell ref="O241:P241"/>
    <mergeCell ref="R241:S241"/>
    <mergeCell ref="T241:U241"/>
    <mergeCell ref="X241:Z241"/>
    <mergeCell ref="R242:S242"/>
    <mergeCell ref="A243:B243"/>
    <mergeCell ref="D243:E243"/>
    <mergeCell ref="F243:G243"/>
    <mergeCell ref="A242:B242"/>
    <mergeCell ref="D242:E242"/>
    <mergeCell ref="F242:G242"/>
    <mergeCell ref="O246:P246"/>
    <mergeCell ref="O243:P243"/>
    <mergeCell ref="O245:P245"/>
    <mergeCell ref="R245:S245"/>
    <mergeCell ref="T245:U245"/>
    <mergeCell ref="X245:Z245"/>
    <mergeCell ref="A252:B252"/>
    <mergeCell ref="D252:E252"/>
    <mergeCell ref="F252:G252"/>
    <mergeCell ref="O253:P253"/>
    <mergeCell ref="T252:U252"/>
    <mergeCell ref="X252:Z252"/>
    <mergeCell ref="O254:P254"/>
    <mergeCell ref="R254:S254"/>
    <mergeCell ref="T254:U254"/>
    <mergeCell ref="X254:Z254"/>
    <mergeCell ref="A254:B254"/>
    <mergeCell ref="O249:P249"/>
    <mergeCell ref="R249:S249"/>
    <mergeCell ref="T249:U249"/>
    <mergeCell ref="X249:Z249"/>
    <mergeCell ref="R253:S253"/>
    <mergeCell ref="A250:B250"/>
    <mergeCell ref="D250:E250"/>
    <mergeCell ref="F250:G250"/>
    <mergeCell ref="O250:P250"/>
    <mergeCell ref="R250:S250"/>
    <mergeCell ref="T250:U250"/>
    <mergeCell ref="X250:Z250"/>
    <mergeCell ref="O252:P252"/>
    <mergeCell ref="R252:S252"/>
    <mergeCell ref="A251:B251"/>
    <mergeCell ref="D251:E251"/>
    <mergeCell ref="F251:G251"/>
    <mergeCell ref="O251:P251"/>
    <mergeCell ref="R251:S251"/>
    <mergeCell ref="T251:U251"/>
    <mergeCell ref="X251:Z251"/>
    <mergeCell ref="A257:B257"/>
    <mergeCell ref="D257:E257"/>
    <mergeCell ref="F257:G257"/>
    <mergeCell ref="O257:P257"/>
    <mergeCell ref="R257:S257"/>
    <mergeCell ref="T257:U257"/>
    <mergeCell ref="X257:Z257"/>
    <mergeCell ref="O261:P261"/>
    <mergeCell ref="R261:S261"/>
    <mergeCell ref="X258:Z258"/>
    <mergeCell ref="D254:E254"/>
    <mergeCell ref="F254:G254"/>
    <mergeCell ref="A253:B253"/>
    <mergeCell ref="D253:E253"/>
    <mergeCell ref="F253:G253"/>
    <mergeCell ref="T253:U253"/>
    <mergeCell ref="X253:Z253"/>
    <mergeCell ref="A255:B255"/>
    <mergeCell ref="D255:E255"/>
    <mergeCell ref="F255:G255"/>
    <mergeCell ref="O255:P255"/>
    <mergeCell ref="X255:Z255"/>
    <mergeCell ref="A256:B256"/>
    <mergeCell ref="D256:E256"/>
    <mergeCell ref="F256:G256"/>
    <mergeCell ref="O256:P256"/>
    <mergeCell ref="R256:S256"/>
    <mergeCell ref="T256:U256"/>
    <mergeCell ref="X256:Z256"/>
    <mergeCell ref="R255:S255"/>
    <mergeCell ref="T255:U255"/>
    <mergeCell ref="F260:G260"/>
    <mergeCell ref="A268:B268"/>
    <mergeCell ref="D268:E268"/>
    <mergeCell ref="F268:G268"/>
    <mergeCell ref="O266:P266"/>
    <mergeCell ref="R266:S266"/>
    <mergeCell ref="T266:U266"/>
    <mergeCell ref="X266:Z266"/>
    <mergeCell ref="T260:U260"/>
    <mergeCell ref="X260:Z260"/>
    <mergeCell ref="O263:P263"/>
    <mergeCell ref="O262:P262"/>
    <mergeCell ref="R262:S262"/>
    <mergeCell ref="T262:U262"/>
    <mergeCell ref="X262:Z262"/>
    <mergeCell ref="R263:S263"/>
    <mergeCell ref="O260:P260"/>
    <mergeCell ref="R260:S260"/>
    <mergeCell ref="T261:U261"/>
    <mergeCell ref="X261:Z261"/>
    <mergeCell ref="A264:B264"/>
    <mergeCell ref="D264:E264"/>
    <mergeCell ref="F264:G264"/>
    <mergeCell ref="A263:B263"/>
    <mergeCell ref="D263:E263"/>
    <mergeCell ref="F263:G263"/>
    <mergeCell ref="T263:U263"/>
    <mergeCell ref="X263:Z263"/>
    <mergeCell ref="A261:B261"/>
    <mergeCell ref="D261:E261"/>
    <mergeCell ref="F261:G261"/>
    <mergeCell ref="A262:B262"/>
    <mergeCell ref="D262:E262"/>
    <mergeCell ref="O274:P274"/>
    <mergeCell ref="R274:S274"/>
    <mergeCell ref="T274:U274"/>
    <mergeCell ref="X274:Z274"/>
    <mergeCell ref="R275:S275"/>
    <mergeCell ref="A276:B276"/>
    <mergeCell ref="D276:E276"/>
    <mergeCell ref="F276:G276"/>
    <mergeCell ref="A275:B275"/>
    <mergeCell ref="D275:E275"/>
    <mergeCell ref="F275:G275"/>
    <mergeCell ref="O273:P273"/>
    <mergeCell ref="O269:P269"/>
    <mergeCell ref="R269:S269"/>
    <mergeCell ref="T269:U269"/>
    <mergeCell ref="X269:Z269"/>
    <mergeCell ref="R273:S273"/>
    <mergeCell ref="A274:B274"/>
    <mergeCell ref="D274:E274"/>
    <mergeCell ref="F274:G274"/>
    <mergeCell ref="A273:B273"/>
    <mergeCell ref="D273:E273"/>
    <mergeCell ref="F273:G273"/>
    <mergeCell ref="T273:U273"/>
    <mergeCell ref="X273:Z273"/>
    <mergeCell ref="A271:B271"/>
    <mergeCell ref="D271:E271"/>
    <mergeCell ref="F271:G271"/>
    <mergeCell ref="A269:B269"/>
    <mergeCell ref="D269:E269"/>
    <mergeCell ref="F269:G269"/>
    <mergeCell ref="T275:U275"/>
    <mergeCell ref="O284:P284"/>
    <mergeCell ref="R284:S284"/>
    <mergeCell ref="T284:U284"/>
    <mergeCell ref="X284:Z284"/>
    <mergeCell ref="R285:S285"/>
    <mergeCell ref="X275:Z275"/>
    <mergeCell ref="O277:P277"/>
    <mergeCell ref="O276:P276"/>
    <mergeCell ref="R276:S276"/>
    <mergeCell ref="T276:U276"/>
    <mergeCell ref="X276:Z276"/>
    <mergeCell ref="A278:B278"/>
    <mergeCell ref="D278:E278"/>
    <mergeCell ref="F278:G278"/>
    <mergeCell ref="A277:B277"/>
    <mergeCell ref="D277:E277"/>
    <mergeCell ref="F277:G277"/>
    <mergeCell ref="T277:U277"/>
    <mergeCell ref="X277:Z277"/>
    <mergeCell ref="R277:S277"/>
    <mergeCell ref="O275:P275"/>
    <mergeCell ref="O278:P278"/>
    <mergeCell ref="R278:S278"/>
    <mergeCell ref="T278:U278"/>
    <mergeCell ref="O279:P279"/>
    <mergeCell ref="A282:B282"/>
    <mergeCell ref="D282:W282"/>
    <mergeCell ref="X282:Z282"/>
    <mergeCell ref="A281:B281"/>
    <mergeCell ref="D281:G281"/>
    <mergeCell ref="X278:Z278"/>
    <mergeCell ref="R279:S279"/>
    <mergeCell ref="A280:B280"/>
    <mergeCell ref="D280:E280"/>
    <mergeCell ref="F280:G280"/>
    <mergeCell ref="A279:B279"/>
    <mergeCell ref="D279:E279"/>
    <mergeCell ref="F279:G279"/>
    <mergeCell ref="X280:Z280"/>
    <mergeCell ref="T279:U279"/>
    <mergeCell ref="X279:Z279"/>
    <mergeCell ref="O281:P281"/>
    <mergeCell ref="O280:P280"/>
    <mergeCell ref="O283:P283"/>
    <mergeCell ref="T280:U280"/>
    <mergeCell ref="R283:S283"/>
    <mergeCell ref="R281:S281"/>
    <mergeCell ref="R280:S280"/>
    <mergeCell ref="T281:U281"/>
    <mergeCell ref="X281:Z281"/>
    <mergeCell ref="D288:E288"/>
    <mergeCell ref="F288:G288"/>
    <mergeCell ref="O288:P288"/>
    <mergeCell ref="R288:S288"/>
    <mergeCell ref="T288:U288"/>
    <mergeCell ref="A286:B286"/>
    <mergeCell ref="D286:E286"/>
    <mergeCell ref="F286:G286"/>
    <mergeCell ref="A285:B285"/>
    <mergeCell ref="D285:E285"/>
    <mergeCell ref="F285:G285"/>
    <mergeCell ref="T285:U285"/>
    <mergeCell ref="X285:Z285"/>
    <mergeCell ref="A288:B288"/>
    <mergeCell ref="A284:B284"/>
    <mergeCell ref="D284:E284"/>
    <mergeCell ref="F284:G284"/>
    <mergeCell ref="A283:B283"/>
    <mergeCell ref="D283:E283"/>
    <mergeCell ref="F283:G283"/>
    <mergeCell ref="T283:U283"/>
    <mergeCell ref="X283:Z283"/>
    <mergeCell ref="O285:P285"/>
    <mergeCell ref="O289:P289"/>
    <mergeCell ref="O286:P286"/>
    <mergeCell ref="R286:S286"/>
    <mergeCell ref="T286:U286"/>
    <mergeCell ref="X286:Z286"/>
    <mergeCell ref="R289:S289"/>
    <mergeCell ref="R287:S287"/>
    <mergeCell ref="T287:U287"/>
    <mergeCell ref="X288:Z288"/>
    <mergeCell ref="A289:B289"/>
    <mergeCell ref="D289:E289"/>
    <mergeCell ref="F289:G289"/>
    <mergeCell ref="T289:U289"/>
    <mergeCell ref="X289:Z289"/>
    <mergeCell ref="A287:B287"/>
    <mergeCell ref="D287:E287"/>
    <mergeCell ref="F287:G287"/>
    <mergeCell ref="O287:P287"/>
    <mergeCell ref="X287:Z287"/>
    <mergeCell ref="X294:Z294"/>
    <mergeCell ref="A292:B292"/>
    <mergeCell ref="D292:E292"/>
    <mergeCell ref="O291:P291"/>
    <mergeCell ref="O290:P290"/>
    <mergeCell ref="R290:S290"/>
    <mergeCell ref="T290:U290"/>
    <mergeCell ref="X290:Z290"/>
    <mergeCell ref="R291:S291"/>
    <mergeCell ref="A293:B293"/>
    <mergeCell ref="D293:E293"/>
    <mergeCell ref="F293:G293"/>
    <mergeCell ref="A291:B291"/>
    <mergeCell ref="D291:E291"/>
    <mergeCell ref="F291:G291"/>
    <mergeCell ref="F292:G292"/>
    <mergeCell ref="O292:P292"/>
    <mergeCell ref="R292:S292"/>
    <mergeCell ref="A290:B290"/>
    <mergeCell ref="D290:E290"/>
    <mergeCell ref="F290:G290"/>
    <mergeCell ref="O297:P297"/>
    <mergeCell ref="O295:P295"/>
    <mergeCell ref="R295:S295"/>
    <mergeCell ref="T295:U295"/>
    <mergeCell ref="X295:Z295"/>
    <mergeCell ref="R297:S297"/>
    <mergeCell ref="A298:B298"/>
    <mergeCell ref="D298:E298"/>
    <mergeCell ref="F298:G298"/>
    <mergeCell ref="A297:B297"/>
    <mergeCell ref="D297:E297"/>
    <mergeCell ref="F297:G297"/>
    <mergeCell ref="R298:S298"/>
    <mergeCell ref="T298:U298"/>
    <mergeCell ref="X298:Z298"/>
    <mergeCell ref="T291:U291"/>
    <mergeCell ref="X291:Z291"/>
    <mergeCell ref="T292:U292"/>
    <mergeCell ref="X292:Z292"/>
    <mergeCell ref="O294:P294"/>
    <mergeCell ref="O293:P293"/>
    <mergeCell ref="R293:S293"/>
    <mergeCell ref="T293:U293"/>
    <mergeCell ref="X293:Z293"/>
    <mergeCell ref="R294:S294"/>
    <mergeCell ref="A295:B295"/>
    <mergeCell ref="D295:E295"/>
    <mergeCell ref="F295:G295"/>
    <mergeCell ref="A294:B294"/>
    <mergeCell ref="D294:E294"/>
    <mergeCell ref="F294:G294"/>
    <mergeCell ref="T294:U294"/>
    <mergeCell ref="R299:S299"/>
    <mergeCell ref="A300:B300"/>
    <mergeCell ref="D300:E300"/>
    <mergeCell ref="F300:G300"/>
    <mergeCell ref="A299:B299"/>
    <mergeCell ref="D299:E299"/>
    <mergeCell ref="F299:G299"/>
    <mergeCell ref="T299:U299"/>
    <mergeCell ref="X299:Z299"/>
    <mergeCell ref="A305:B305"/>
    <mergeCell ref="D305:E305"/>
    <mergeCell ref="F305:G305"/>
    <mergeCell ref="A304:B304"/>
    <mergeCell ref="D304:E304"/>
    <mergeCell ref="O301:P301"/>
    <mergeCell ref="O300:P300"/>
    <mergeCell ref="R300:S300"/>
    <mergeCell ref="T300:U300"/>
    <mergeCell ref="X300:Z300"/>
    <mergeCell ref="R301:S301"/>
    <mergeCell ref="A302:B302"/>
    <mergeCell ref="D302:E302"/>
    <mergeCell ref="F302:G302"/>
    <mergeCell ref="A301:B301"/>
    <mergeCell ref="D301:E301"/>
    <mergeCell ref="F301:G301"/>
    <mergeCell ref="R304:S304"/>
    <mergeCell ref="T304:U304"/>
    <mergeCell ref="D308:E308"/>
    <mergeCell ref="F308:G308"/>
    <mergeCell ref="A307:B307"/>
    <mergeCell ref="D307:E307"/>
    <mergeCell ref="F307:G307"/>
    <mergeCell ref="X301:Z301"/>
    <mergeCell ref="O306:P306"/>
    <mergeCell ref="R306:S306"/>
    <mergeCell ref="T306:U306"/>
    <mergeCell ref="X306:Z306"/>
    <mergeCell ref="F312:G312"/>
    <mergeCell ref="A311:B311"/>
    <mergeCell ref="D311:E311"/>
    <mergeCell ref="F311:G311"/>
    <mergeCell ref="O310:P310"/>
    <mergeCell ref="R310:S310"/>
    <mergeCell ref="T310:U310"/>
    <mergeCell ref="O305:P305"/>
    <mergeCell ref="O302:P302"/>
    <mergeCell ref="R302:S302"/>
    <mergeCell ref="T302:U302"/>
    <mergeCell ref="X302:Z302"/>
    <mergeCell ref="R305:S305"/>
    <mergeCell ref="X303:Z303"/>
    <mergeCell ref="X304:Z304"/>
    <mergeCell ref="A306:B306"/>
    <mergeCell ref="D306:E306"/>
    <mergeCell ref="F306:G306"/>
    <mergeCell ref="T305:U305"/>
    <mergeCell ref="X305:Z305"/>
    <mergeCell ref="A310:B310"/>
    <mergeCell ref="D310:E310"/>
    <mergeCell ref="F310:G310"/>
    <mergeCell ref="O307:P307"/>
    <mergeCell ref="X318:Z318"/>
    <mergeCell ref="O313:P313"/>
    <mergeCell ref="O312:P312"/>
    <mergeCell ref="R312:S312"/>
    <mergeCell ref="T312:U312"/>
    <mergeCell ref="X312:Z312"/>
    <mergeCell ref="A315:B315"/>
    <mergeCell ref="D315:E315"/>
    <mergeCell ref="F315:G315"/>
    <mergeCell ref="A313:B313"/>
    <mergeCell ref="D313:E313"/>
    <mergeCell ref="F313:G313"/>
    <mergeCell ref="T313:U313"/>
    <mergeCell ref="X313:Z313"/>
    <mergeCell ref="X314:Z314"/>
    <mergeCell ref="R313:S313"/>
    <mergeCell ref="O311:P311"/>
    <mergeCell ref="O308:P308"/>
    <mergeCell ref="R308:S308"/>
    <mergeCell ref="T308:U308"/>
    <mergeCell ref="X308:Z308"/>
    <mergeCell ref="X309:Z309"/>
    <mergeCell ref="X310:Z310"/>
    <mergeCell ref="R311:S311"/>
    <mergeCell ref="A312:B312"/>
    <mergeCell ref="D312:E312"/>
    <mergeCell ref="R307:S307"/>
    <mergeCell ref="A308:B308"/>
    <mergeCell ref="T316:U316"/>
    <mergeCell ref="X316:Z316"/>
    <mergeCell ref="O319:P319"/>
    <mergeCell ref="O318:P318"/>
    <mergeCell ref="T319:U319"/>
    <mergeCell ref="T318:U318"/>
    <mergeCell ref="X319:Z319"/>
    <mergeCell ref="A320:B320"/>
    <mergeCell ref="D320:W320"/>
    <mergeCell ref="X320:Z320"/>
    <mergeCell ref="A319:B319"/>
    <mergeCell ref="D319:G319"/>
    <mergeCell ref="O316:P316"/>
    <mergeCell ref="A318:B318"/>
    <mergeCell ref="D318:E318"/>
    <mergeCell ref="F318:G318"/>
    <mergeCell ref="A316:B316"/>
    <mergeCell ref="D316:E316"/>
    <mergeCell ref="F316:G316"/>
    <mergeCell ref="X317:Z317"/>
    <mergeCell ref="R319:S319"/>
    <mergeCell ref="R318:S318"/>
    <mergeCell ref="R316:S316"/>
    <mergeCell ref="A323:B323"/>
    <mergeCell ref="D323:E323"/>
    <mergeCell ref="F323:G323"/>
    <mergeCell ref="O323:P323"/>
    <mergeCell ref="T323:U323"/>
    <mergeCell ref="X323:Z323"/>
    <mergeCell ref="A324:B324"/>
    <mergeCell ref="D324:E324"/>
    <mergeCell ref="F324:G324"/>
    <mergeCell ref="O324:P324"/>
    <mergeCell ref="T324:U324"/>
    <mergeCell ref="X324:Z324"/>
    <mergeCell ref="A321:B321"/>
    <mergeCell ref="D321:E321"/>
    <mergeCell ref="F321:G321"/>
    <mergeCell ref="O321:P321"/>
    <mergeCell ref="T321:U321"/>
    <mergeCell ref="X321:Z321"/>
    <mergeCell ref="A322:B322"/>
    <mergeCell ref="D322:E322"/>
    <mergeCell ref="F322:G322"/>
    <mergeCell ref="O322:P322"/>
    <mergeCell ref="T322:U322"/>
    <mergeCell ref="X322:Z322"/>
    <mergeCell ref="R321:S321"/>
    <mergeCell ref="R322:S322"/>
    <mergeCell ref="R323:S323"/>
    <mergeCell ref="R324:S324"/>
    <mergeCell ref="A325:B325"/>
    <mergeCell ref="D325:E325"/>
    <mergeCell ref="F325:G325"/>
    <mergeCell ref="O325:P325"/>
    <mergeCell ref="R325:S325"/>
    <mergeCell ref="T325:U325"/>
    <mergeCell ref="X325:Z325"/>
    <mergeCell ref="A327:B327"/>
    <mergeCell ref="D327:E327"/>
    <mergeCell ref="F327:G327"/>
    <mergeCell ref="O327:P327"/>
    <mergeCell ref="R327:S327"/>
    <mergeCell ref="T327:U327"/>
    <mergeCell ref="X327:Z327"/>
    <mergeCell ref="A326:B326"/>
    <mergeCell ref="D326:E326"/>
    <mergeCell ref="F326:G326"/>
    <mergeCell ref="O326:P326"/>
    <mergeCell ref="R326:S326"/>
    <mergeCell ref="T326:U326"/>
    <mergeCell ref="X326:Z326"/>
    <mergeCell ref="F334:G334"/>
    <mergeCell ref="A330:B330"/>
    <mergeCell ref="D330:E330"/>
    <mergeCell ref="F330:G330"/>
    <mergeCell ref="O330:P330"/>
    <mergeCell ref="R330:S330"/>
    <mergeCell ref="T330:U330"/>
    <mergeCell ref="X330:Z330"/>
    <mergeCell ref="A332:B332"/>
    <mergeCell ref="D332:E332"/>
    <mergeCell ref="F332:G332"/>
    <mergeCell ref="O332:P332"/>
    <mergeCell ref="R332:S332"/>
    <mergeCell ref="T332:U332"/>
    <mergeCell ref="X332:Z332"/>
    <mergeCell ref="X331:Z331"/>
    <mergeCell ref="A328:B328"/>
    <mergeCell ref="D328:E328"/>
    <mergeCell ref="F328:G328"/>
    <mergeCell ref="O328:P328"/>
    <mergeCell ref="R328:S328"/>
    <mergeCell ref="T328:U328"/>
    <mergeCell ref="X328:Z328"/>
    <mergeCell ref="A329:B329"/>
    <mergeCell ref="D329:E329"/>
    <mergeCell ref="F329:G329"/>
    <mergeCell ref="O329:P329"/>
    <mergeCell ref="R329:S329"/>
    <mergeCell ref="T329:U329"/>
    <mergeCell ref="X329:Z329"/>
    <mergeCell ref="D331:E331"/>
    <mergeCell ref="F331:G331"/>
    <mergeCell ref="A336:B336"/>
    <mergeCell ref="D336:G336"/>
    <mergeCell ref="O336:P336"/>
    <mergeCell ref="T336:U336"/>
    <mergeCell ref="X336:Z336"/>
    <mergeCell ref="A337:B337"/>
    <mergeCell ref="D337:G337"/>
    <mergeCell ref="O337:P337"/>
    <mergeCell ref="R337:S337"/>
    <mergeCell ref="T337:U337"/>
    <mergeCell ref="X337:Z337"/>
    <mergeCell ref="R336:S336"/>
    <mergeCell ref="A333:B333"/>
    <mergeCell ref="D333:E333"/>
    <mergeCell ref="F333:G333"/>
    <mergeCell ref="O333:P333"/>
    <mergeCell ref="R333:S333"/>
    <mergeCell ref="T333:U333"/>
    <mergeCell ref="X333:Z333"/>
    <mergeCell ref="A335:B335"/>
    <mergeCell ref="D335:E335"/>
    <mergeCell ref="F335:G335"/>
    <mergeCell ref="O335:P335"/>
    <mergeCell ref="R335:S335"/>
    <mergeCell ref="T335:U335"/>
    <mergeCell ref="X335:Z335"/>
    <mergeCell ref="O334:P334"/>
    <mergeCell ref="R334:S334"/>
    <mergeCell ref="T334:U334"/>
    <mergeCell ref="X334:Z334"/>
    <mergeCell ref="A334:B334"/>
    <mergeCell ref="D334:E334"/>
    <mergeCell ref="A338:B338"/>
    <mergeCell ref="C338:W338"/>
    <mergeCell ref="X338:Z338"/>
    <mergeCell ref="X339:Z339"/>
    <mergeCell ref="A340:B340"/>
    <mergeCell ref="D340:E340"/>
    <mergeCell ref="F340:G340"/>
    <mergeCell ref="O340:P340"/>
    <mergeCell ref="R340:S340"/>
    <mergeCell ref="A341:B341"/>
    <mergeCell ref="D341:E341"/>
    <mergeCell ref="F341:G341"/>
    <mergeCell ref="A339:B339"/>
    <mergeCell ref="D339:W339"/>
    <mergeCell ref="T340:U340"/>
    <mergeCell ref="X340:Z340"/>
    <mergeCell ref="O341:P341"/>
    <mergeCell ref="R341:S341"/>
    <mergeCell ref="T341:U341"/>
    <mergeCell ref="X341:Z341"/>
    <mergeCell ref="A346:B346"/>
    <mergeCell ref="D346:E346"/>
    <mergeCell ref="F346:G346"/>
    <mergeCell ref="T342:U342"/>
    <mergeCell ref="X342:Z342"/>
    <mergeCell ref="T343:U343"/>
    <mergeCell ref="X343:Z343"/>
    <mergeCell ref="O344:P344"/>
    <mergeCell ref="R344:S344"/>
    <mergeCell ref="T344:U344"/>
    <mergeCell ref="O347:P347"/>
    <mergeCell ref="O346:P346"/>
    <mergeCell ref="R346:S346"/>
    <mergeCell ref="T346:U346"/>
    <mergeCell ref="X346:Z346"/>
    <mergeCell ref="X345:Z345"/>
    <mergeCell ref="R343:S343"/>
    <mergeCell ref="O343:P343"/>
    <mergeCell ref="A342:B342"/>
    <mergeCell ref="D342:E342"/>
    <mergeCell ref="F342:G342"/>
    <mergeCell ref="O342:P342"/>
    <mergeCell ref="R342:S342"/>
    <mergeCell ref="F350:G350"/>
    <mergeCell ref="A349:B349"/>
    <mergeCell ref="D349:E349"/>
    <mergeCell ref="F349:G349"/>
    <mergeCell ref="T349:U349"/>
    <mergeCell ref="X349:Z349"/>
    <mergeCell ref="A343:B343"/>
    <mergeCell ref="D343:E343"/>
    <mergeCell ref="F343:G343"/>
    <mergeCell ref="O350:P350"/>
    <mergeCell ref="R350:S350"/>
    <mergeCell ref="T350:U350"/>
    <mergeCell ref="X350:Z350"/>
    <mergeCell ref="A348:B348"/>
    <mergeCell ref="D348:E348"/>
    <mergeCell ref="F348:G348"/>
    <mergeCell ref="A347:B347"/>
    <mergeCell ref="D347:E347"/>
    <mergeCell ref="F347:G347"/>
    <mergeCell ref="T347:U347"/>
    <mergeCell ref="X347:Z347"/>
    <mergeCell ref="O348:P348"/>
    <mergeCell ref="R348:S348"/>
    <mergeCell ref="T348:U348"/>
    <mergeCell ref="X348:Z348"/>
    <mergeCell ref="X344:Z344"/>
    <mergeCell ref="T345:U345"/>
    <mergeCell ref="A345:B345"/>
    <mergeCell ref="D345:E345"/>
    <mergeCell ref="F345:G345"/>
    <mergeCell ref="O345:P345"/>
    <mergeCell ref="R345:S345"/>
    <mergeCell ref="X353:Z353"/>
    <mergeCell ref="A352:B352"/>
    <mergeCell ref="D352:E352"/>
    <mergeCell ref="F352:G352"/>
    <mergeCell ref="A351:B351"/>
    <mergeCell ref="D351:E351"/>
    <mergeCell ref="F351:G351"/>
    <mergeCell ref="X352:Z352"/>
    <mergeCell ref="R352:S352"/>
    <mergeCell ref="R351:S351"/>
    <mergeCell ref="A353:B353"/>
    <mergeCell ref="D353:E353"/>
    <mergeCell ref="F353:G353"/>
    <mergeCell ref="A354:B354"/>
    <mergeCell ref="D354:E354"/>
    <mergeCell ref="F354:G354"/>
    <mergeCell ref="O354:P354"/>
    <mergeCell ref="T351:U351"/>
    <mergeCell ref="X351:Z351"/>
    <mergeCell ref="O351:P351"/>
    <mergeCell ref="X358:Z358"/>
    <mergeCell ref="A359:B359"/>
    <mergeCell ref="D359:E359"/>
    <mergeCell ref="F359:G359"/>
    <mergeCell ref="O359:P359"/>
    <mergeCell ref="T359:U359"/>
    <mergeCell ref="X359:Z359"/>
    <mergeCell ref="R359:S359"/>
    <mergeCell ref="A356:B356"/>
    <mergeCell ref="D356:W356"/>
    <mergeCell ref="X356:Z356"/>
    <mergeCell ref="A355:B355"/>
    <mergeCell ref="D355:G355"/>
    <mergeCell ref="A357:B357"/>
    <mergeCell ref="D357:E357"/>
    <mergeCell ref="F357:G357"/>
    <mergeCell ref="O357:P357"/>
    <mergeCell ref="T357:U357"/>
    <mergeCell ref="X357:Z357"/>
    <mergeCell ref="O355:P355"/>
    <mergeCell ref="A358:B358"/>
    <mergeCell ref="D358:E358"/>
    <mergeCell ref="F358:G358"/>
    <mergeCell ref="O358:P358"/>
    <mergeCell ref="T355:U355"/>
    <mergeCell ref="R355:S355"/>
    <mergeCell ref="X355:Z355"/>
    <mergeCell ref="X360:Z360"/>
    <mergeCell ref="A361:B361"/>
    <mergeCell ref="D361:E361"/>
    <mergeCell ref="F361:G361"/>
    <mergeCell ref="O361:P361"/>
    <mergeCell ref="A362:B362"/>
    <mergeCell ref="D362:E362"/>
    <mergeCell ref="F362:G362"/>
    <mergeCell ref="T360:U360"/>
    <mergeCell ref="R361:S361"/>
    <mergeCell ref="T361:U361"/>
    <mergeCell ref="X361:Z361"/>
    <mergeCell ref="R360:S360"/>
    <mergeCell ref="O362:P362"/>
    <mergeCell ref="R362:S362"/>
    <mergeCell ref="T362:U362"/>
    <mergeCell ref="X362:Z362"/>
    <mergeCell ref="D360:E360"/>
    <mergeCell ref="F360:G360"/>
    <mergeCell ref="O360:P360"/>
    <mergeCell ref="X363:Z363"/>
    <mergeCell ref="A367:B367"/>
    <mergeCell ref="D367:G367"/>
    <mergeCell ref="O367:P367"/>
    <mergeCell ref="T367:U367"/>
    <mergeCell ref="R367:S367"/>
    <mergeCell ref="X367:Z367"/>
    <mergeCell ref="A368:B368"/>
    <mergeCell ref="D368:G368"/>
    <mergeCell ref="O368:P368"/>
    <mergeCell ref="R368:S368"/>
    <mergeCell ref="T368:U368"/>
    <mergeCell ref="X368:Z368"/>
    <mergeCell ref="T364:U364"/>
    <mergeCell ref="O363:P363"/>
    <mergeCell ref="X366:Z366"/>
    <mergeCell ref="A363:B363"/>
    <mergeCell ref="D363:E363"/>
    <mergeCell ref="F363:G363"/>
    <mergeCell ref="X364:Z364"/>
    <mergeCell ref="A366:B366"/>
    <mergeCell ref="D366:E366"/>
    <mergeCell ref="F366:G366"/>
    <mergeCell ref="O366:P366"/>
    <mergeCell ref="R366:S366"/>
    <mergeCell ref="T366:U366"/>
    <mergeCell ref="O364:P364"/>
    <mergeCell ref="R364:S364"/>
    <mergeCell ref="A365:B365"/>
    <mergeCell ref="D365:E365"/>
    <mergeCell ref="F365:G365"/>
    <mergeCell ref="O365:P365"/>
    <mergeCell ref="A373:K373"/>
    <mergeCell ref="L373:O373"/>
    <mergeCell ref="P373:T373"/>
    <mergeCell ref="U373:W373"/>
    <mergeCell ref="X373:Y373"/>
    <mergeCell ref="A374:K374"/>
    <mergeCell ref="L374:O374"/>
    <mergeCell ref="P374:T374"/>
    <mergeCell ref="U374:W374"/>
    <mergeCell ref="X374:Y374"/>
    <mergeCell ref="A375:K375"/>
    <mergeCell ref="L375:O375"/>
    <mergeCell ref="P375:T375"/>
    <mergeCell ref="U375:W375"/>
    <mergeCell ref="X375:Y375"/>
    <mergeCell ref="A372:T372"/>
    <mergeCell ref="A369:B369"/>
    <mergeCell ref="D369:G369"/>
    <mergeCell ref="O369:P369"/>
    <mergeCell ref="R369:S369"/>
    <mergeCell ref="T369:U369"/>
    <mergeCell ref="X369:Z369"/>
    <mergeCell ref="A370:B370"/>
    <mergeCell ref="D370:G370"/>
    <mergeCell ref="O370:P370"/>
    <mergeCell ref="R370:S370"/>
    <mergeCell ref="T370:U370"/>
    <mergeCell ref="X370:Z370"/>
    <mergeCell ref="L379:O379"/>
    <mergeCell ref="P379:T379"/>
    <mergeCell ref="U379:W379"/>
    <mergeCell ref="X379:Y379"/>
    <mergeCell ref="A380:K380"/>
    <mergeCell ref="L380:O380"/>
    <mergeCell ref="P380:T380"/>
    <mergeCell ref="U380:W380"/>
    <mergeCell ref="X380:Y380"/>
    <mergeCell ref="A381:K381"/>
    <mergeCell ref="L381:O381"/>
    <mergeCell ref="P381:T381"/>
    <mergeCell ref="U381:W381"/>
    <mergeCell ref="X381:Y381"/>
    <mergeCell ref="A376:K376"/>
    <mergeCell ref="L376:O376"/>
    <mergeCell ref="P376:T376"/>
    <mergeCell ref="U376:W376"/>
    <mergeCell ref="X376:Y376"/>
    <mergeCell ref="A377:K377"/>
    <mergeCell ref="L377:O377"/>
    <mergeCell ref="P377:T377"/>
    <mergeCell ref="U377:W377"/>
    <mergeCell ref="X377:Y377"/>
    <mergeCell ref="A378:K378"/>
    <mergeCell ref="L378:O378"/>
    <mergeCell ref="P378:T378"/>
    <mergeCell ref="U378:W378"/>
    <mergeCell ref="X378:Y378"/>
    <mergeCell ref="A379:K379"/>
    <mergeCell ref="X385:Y385"/>
    <mergeCell ref="A386:K386"/>
    <mergeCell ref="L386:O386"/>
    <mergeCell ref="P386:T386"/>
    <mergeCell ref="U386:W386"/>
    <mergeCell ref="X386:Y386"/>
    <mergeCell ref="A388:K388"/>
    <mergeCell ref="L388:O388"/>
    <mergeCell ref="P388:T388"/>
    <mergeCell ref="U388:W388"/>
    <mergeCell ref="X388:Y388"/>
    <mergeCell ref="U387:W387"/>
    <mergeCell ref="X387:Y387"/>
    <mergeCell ref="A387:K387"/>
    <mergeCell ref="L387:O387"/>
    <mergeCell ref="P387:T387"/>
    <mergeCell ref="A382:K382"/>
    <mergeCell ref="L382:O382"/>
    <mergeCell ref="P382:T382"/>
    <mergeCell ref="U382:W382"/>
    <mergeCell ref="X382:Y382"/>
    <mergeCell ref="A383:K383"/>
    <mergeCell ref="L383:O383"/>
    <mergeCell ref="P383:T383"/>
    <mergeCell ref="U383:W383"/>
    <mergeCell ref="X383:Y383"/>
    <mergeCell ref="A384:K384"/>
    <mergeCell ref="L384:O384"/>
    <mergeCell ref="P384:T384"/>
    <mergeCell ref="U384:W384"/>
    <mergeCell ref="X384:Y384"/>
    <mergeCell ref="U385:W385"/>
    <mergeCell ref="X393:Y393"/>
    <mergeCell ref="A394:K394"/>
    <mergeCell ref="L394:O394"/>
    <mergeCell ref="P394:T394"/>
    <mergeCell ref="U394:W394"/>
    <mergeCell ref="X394:Y394"/>
    <mergeCell ref="U397:W397"/>
    <mergeCell ref="X397:Y397"/>
    <mergeCell ref="A395:Y395"/>
    <mergeCell ref="A396:K396"/>
    <mergeCell ref="L396:O396"/>
    <mergeCell ref="P396:T396"/>
    <mergeCell ref="U396:W396"/>
    <mergeCell ref="X396:Y396"/>
    <mergeCell ref="A389:K389"/>
    <mergeCell ref="L389:O389"/>
    <mergeCell ref="P389:T389"/>
    <mergeCell ref="U389:W389"/>
    <mergeCell ref="X389:Y389"/>
    <mergeCell ref="A390:Y390"/>
    <mergeCell ref="A391:K391"/>
    <mergeCell ref="L391:O391"/>
    <mergeCell ref="P391:T391"/>
    <mergeCell ref="U391:W391"/>
    <mergeCell ref="X391:Y391"/>
    <mergeCell ref="A392:K392"/>
    <mergeCell ref="L392:O392"/>
    <mergeCell ref="P392:T392"/>
    <mergeCell ref="U392:W392"/>
    <mergeCell ref="X392:Y392"/>
    <mergeCell ref="A166:B166"/>
    <mergeCell ref="D166:E166"/>
    <mergeCell ref="B399:D399"/>
    <mergeCell ref="E399:R399"/>
    <mergeCell ref="B400:D400"/>
    <mergeCell ref="E400:R400"/>
    <mergeCell ref="A397:K397"/>
    <mergeCell ref="L397:O397"/>
    <mergeCell ref="P397:T397"/>
    <mergeCell ref="A102:B102"/>
    <mergeCell ref="D102:E102"/>
    <mergeCell ref="F102:G102"/>
    <mergeCell ref="O102:P102"/>
    <mergeCell ref="R102:S102"/>
    <mergeCell ref="T102:U102"/>
    <mergeCell ref="A103:B103"/>
    <mergeCell ref="D103:E103"/>
    <mergeCell ref="F103:G103"/>
    <mergeCell ref="O103:P103"/>
    <mergeCell ref="R103:S103"/>
    <mergeCell ref="T103:U103"/>
    <mergeCell ref="A154:B154"/>
    <mergeCell ref="D154:E154"/>
    <mergeCell ref="F154:G154"/>
    <mergeCell ref="O154:P154"/>
    <mergeCell ref="A393:K393"/>
    <mergeCell ref="L393:O393"/>
    <mergeCell ref="P393:T393"/>
    <mergeCell ref="U393:W393"/>
    <mergeCell ref="A385:K385"/>
    <mergeCell ref="L385:O385"/>
    <mergeCell ref="P385:T385"/>
    <mergeCell ref="R177:S177"/>
    <mergeCell ref="T177:U177"/>
    <mergeCell ref="X177:Z177"/>
    <mergeCell ref="O169:P169"/>
    <mergeCell ref="R169:S169"/>
    <mergeCell ref="X165:Z165"/>
    <mergeCell ref="T162:U162"/>
    <mergeCell ref="X162:Z162"/>
    <mergeCell ref="O164:P164"/>
    <mergeCell ref="O163:P163"/>
    <mergeCell ref="R163:S163"/>
    <mergeCell ref="T163:U163"/>
    <mergeCell ref="X163:Z163"/>
    <mergeCell ref="R164:S164"/>
    <mergeCell ref="T174:U174"/>
    <mergeCell ref="X174:Z174"/>
    <mergeCell ref="O176:P176"/>
    <mergeCell ref="O175:P175"/>
    <mergeCell ref="R175:S175"/>
    <mergeCell ref="T175:U175"/>
    <mergeCell ref="X175:Z175"/>
    <mergeCell ref="R176:S176"/>
    <mergeCell ref="X170:Z170"/>
    <mergeCell ref="R171:S171"/>
    <mergeCell ref="T166:U166"/>
    <mergeCell ref="X166:Z166"/>
    <mergeCell ref="A179:B179"/>
    <mergeCell ref="D179:E179"/>
    <mergeCell ref="F179:G179"/>
    <mergeCell ref="O179:P179"/>
    <mergeCell ref="R179:S179"/>
    <mergeCell ref="T179:U179"/>
    <mergeCell ref="X179:Z179"/>
    <mergeCell ref="O178:P178"/>
    <mergeCell ref="R178:S178"/>
    <mergeCell ref="T178:U178"/>
    <mergeCell ref="X178:Z178"/>
    <mergeCell ref="O183:P183"/>
    <mergeCell ref="R183:S183"/>
    <mergeCell ref="T183:U183"/>
    <mergeCell ref="X183:Z183"/>
    <mergeCell ref="T184:U184"/>
    <mergeCell ref="X184:Z184"/>
    <mergeCell ref="T180:U180"/>
    <mergeCell ref="X180:Z180"/>
    <mergeCell ref="O182:P182"/>
    <mergeCell ref="O181:P181"/>
    <mergeCell ref="A184:B184"/>
    <mergeCell ref="D184:E184"/>
    <mergeCell ref="F184:G184"/>
    <mergeCell ref="O184:P184"/>
    <mergeCell ref="R184:S184"/>
    <mergeCell ref="O180:P180"/>
    <mergeCell ref="R180:S180"/>
    <mergeCell ref="A180:B180"/>
    <mergeCell ref="D180:E180"/>
    <mergeCell ref="F180:G180"/>
    <mergeCell ref="A178:B178"/>
    <mergeCell ref="F206:G206"/>
    <mergeCell ref="A205:B205"/>
    <mergeCell ref="D205:E205"/>
    <mergeCell ref="F205:G205"/>
    <mergeCell ref="T205:U205"/>
    <mergeCell ref="X205:Z205"/>
    <mergeCell ref="O205:P205"/>
    <mergeCell ref="T185:U185"/>
    <mergeCell ref="X185:Z185"/>
    <mergeCell ref="A187:B187"/>
    <mergeCell ref="D187:E187"/>
    <mergeCell ref="F187:G187"/>
    <mergeCell ref="O187:P187"/>
    <mergeCell ref="X187:Z187"/>
    <mergeCell ref="A194:B194"/>
    <mergeCell ref="D194:E194"/>
    <mergeCell ref="F194:G194"/>
    <mergeCell ref="O194:P194"/>
    <mergeCell ref="X194:Z194"/>
    <mergeCell ref="T191:U191"/>
    <mergeCell ref="X191:Z191"/>
    <mergeCell ref="X192:Z192"/>
    <mergeCell ref="O193:P193"/>
    <mergeCell ref="R193:S193"/>
    <mergeCell ref="T193:U193"/>
    <mergeCell ref="R205:S205"/>
    <mergeCell ref="A202:B202"/>
    <mergeCell ref="D202:E202"/>
    <mergeCell ref="F202:G202"/>
    <mergeCell ref="O204:P204"/>
    <mergeCell ref="R204:S204"/>
    <mergeCell ref="T204:U204"/>
    <mergeCell ref="A210:B210"/>
    <mergeCell ref="D210:E210"/>
    <mergeCell ref="F210:G210"/>
    <mergeCell ref="O210:P210"/>
    <mergeCell ref="R210:S210"/>
    <mergeCell ref="T210:U210"/>
    <mergeCell ref="X210:Z210"/>
    <mergeCell ref="A216:B216"/>
    <mergeCell ref="D216:E216"/>
    <mergeCell ref="F216:G216"/>
    <mergeCell ref="O216:P216"/>
    <mergeCell ref="R216:S216"/>
    <mergeCell ref="T216:U216"/>
    <mergeCell ref="X216:Z216"/>
    <mergeCell ref="A215:B215"/>
    <mergeCell ref="D215:E215"/>
    <mergeCell ref="F215:G215"/>
    <mergeCell ref="A214:B214"/>
    <mergeCell ref="D214:E214"/>
    <mergeCell ref="F214:G214"/>
    <mergeCell ref="T214:U214"/>
    <mergeCell ref="X214:Z214"/>
    <mergeCell ref="O215:P215"/>
    <mergeCell ref="R215:S215"/>
    <mergeCell ref="T215:U215"/>
    <mergeCell ref="X215:Z215"/>
    <mergeCell ref="A211:B211"/>
    <mergeCell ref="D211:E211"/>
    <mergeCell ref="F211:G211"/>
    <mergeCell ref="T213:U213"/>
    <mergeCell ref="X213:Z213"/>
    <mergeCell ref="R214:S214"/>
    <mergeCell ref="F231:G231"/>
    <mergeCell ref="R233:S233"/>
    <mergeCell ref="T233:U233"/>
    <mergeCell ref="F220:G220"/>
    <mergeCell ref="X220:Z220"/>
    <mergeCell ref="A225:B225"/>
    <mergeCell ref="D225:E225"/>
    <mergeCell ref="F225:G225"/>
    <mergeCell ref="O225:P225"/>
    <mergeCell ref="R225:S225"/>
    <mergeCell ref="A224:B224"/>
    <mergeCell ref="D224:E224"/>
    <mergeCell ref="F224:G224"/>
    <mergeCell ref="A223:B223"/>
    <mergeCell ref="D223:E223"/>
    <mergeCell ref="F223:G223"/>
    <mergeCell ref="T223:U223"/>
    <mergeCell ref="X223:Z223"/>
    <mergeCell ref="T225:U225"/>
    <mergeCell ref="X225:Z225"/>
    <mergeCell ref="O232:P232"/>
    <mergeCell ref="O231:P231"/>
    <mergeCell ref="R231:S231"/>
    <mergeCell ref="T231:U231"/>
    <mergeCell ref="X231:Z231"/>
    <mergeCell ref="R232:S232"/>
    <mergeCell ref="A231:B231"/>
    <mergeCell ref="D231:E231"/>
    <mergeCell ref="O230:P230"/>
    <mergeCell ref="O228:P228"/>
    <mergeCell ref="R228:S228"/>
    <mergeCell ref="T228:U228"/>
    <mergeCell ref="F248:G248"/>
    <mergeCell ref="T248:U248"/>
    <mergeCell ref="X248:Z248"/>
    <mergeCell ref="O239:P239"/>
    <mergeCell ref="R239:S239"/>
    <mergeCell ref="T239:U239"/>
    <mergeCell ref="X239:Z239"/>
    <mergeCell ref="A244:B244"/>
    <mergeCell ref="D244:E244"/>
    <mergeCell ref="F244:G244"/>
    <mergeCell ref="O244:P244"/>
    <mergeCell ref="R244:S244"/>
    <mergeCell ref="T244:U244"/>
    <mergeCell ref="X244:Z244"/>
    <mergeCell ref="T242:U242"/>
    <mergeCell ref="X242:Z242"/>
    <mergeCell ref="R243:S243"/>
    <mergeCell ref="T243:U243"/>
    <mergeCell ref="X243:Z243"/>
    <mergeCell ref="R246:S246"/>
    <mergeCell ref="A247:B247"/>
    <mergeCell ref="D247:E247"/>
    <mergeCell ref="F247:G247"/>
    <mergeCell ref="A246:B246"/>
    <mergeCell ref="D246:E246"/>
    <mergeCell ref="F246:G246"/>
    <mergeCell ref="O248:P248"/>
    <mergeCell ref="O247:P247"/>
    <mergeCell ref="R247:S247"/>
    <mergeCell ref="T247:U247"/>
    <mergeCell ref="X247:Z247"/>
    <mergeCell ref="R248:S248"/>
    <mergeCell ref="A249:B249"/>
    <mergeCell ref="D249:E249"/>
    <mergeCell ref="F249:G249"/>
    <mergeCell ref="A248:B248"/>
    <mergeCell ref="D248:E248"/>
    <mergeCell ref="A265:B265"/>
    <mergeCell ref="D265:E265"/>
    <mergeCell ref="F265:G265"/>
    <mergeCell ref="O265:P265"/>
    <mergeCell ref="X265:Z265"/>
    <mergeCell ref="A258:B258"/>
    <mergeCell ref="D258:E258"/>
    <mergeCell ref="F258:G258"/>
    <mergeCell ref="O258:P258"/>
    <mergeCell ref="R258:S258"/>
    <mergeCell ref="T258:U258"/>
    <mergeCell ref="A259:B259"/>
    <mergeCell ref="D259:E259"/>
    <mergeCell ref="F259:G259"/>
    <mergeCell ref="O259:P259"/>
    <mergeCell ref="R259:S259"/>
    <mergeCell ref="T259:U259"/>
    <mergeCell ref="X259:Z259"/>
    <mergeCell ref="O264:P264"/>
    <mergeCell ref="R264:S264"/>
    <mergeCell ref="T264:U264"/>
    <mergeCell ref="X264:Z264"/>
    <mergeCell ref="R265:S265"/>
    <mergeCell ref="T265:U265"/>
    <mergeCell ref="F262:G262"/>
    <mergeCell ref="A260:B260"/>
    <mergeCell ref="D260:E260"/>
    <mergeCell ref="A266:B266"/>
    <mergeCell ref="D266:E266"/>
    <mergeCell ref="F266:G266"/>
    <mergeCell ref="O271:P271"/>
    <mergeCell ref="R271:S271"/>
    <mergeCell ref="T271:U271"/>
    <mergeCell ref="X271:Z271"/>
    <mergeCell ref="A272:B272"/>
    <mergeCell ref="D272:E272"/>
    <mergeCell ref="F272:G272"/>
    <mergeCell ref="O272:P272"/>
    <mergeCell ref="R272:S272"/>
    <mergeCell ref="T272:U272"/>
    <mergeCell ref="X272:Z272"/>
    <mergeCell ref="A267:B267"/>
    <mergeCell ref="D267:E267"/>
    <mergeCell ref="F267:G267"/>
    <mergeCell ref="O267:P267"/>
    <mergeCell ref="R267:S267"/>
    <mergeCell ref="T267:U267"/>
    <mergeCell ref="X267:Z267"/>
    <mergeCell ref="A270:B270"/>
    <mergeCell ref="D270:E270"/>
    <mergeCell ref="F270:G270"/>
    <mergeCell ref="O270:P270"/>
    <mergeCell ref="R270:S270"/>
    <mergeCell ref="T270:U270"/>
    <mergeCell ref="X270:Z270"/>
    <mergeCell ref="T268:U268"/>
    <mergeCell ref="X268:Z268"/>
    <mergeCell ref="O268:P268"/>
    <mergeCell ref="R268:S268"/>
    <mergeCell ref="A309:B309"/>
    <mergeCell ref="D309:E309"/>
    <mergeCell ref="F309:G309"/>
    <mergeCell ref="O309:P309"/>
    <mergeCell ref="R309:S309"/>
    <mergeCell ref="T309:U309"/>
    <mergeCell ref="O315:P315"/>
    <mergeCell ref="R315:S315"/>
    <mergeCell ref="T315:U315"/>
    <mergeCell ref="X315:Z315"/>
    <mergeCell ref="T307:U307"/>
    <mergeCell ref="X307:Z307"/>
    <mergeCell ref="A296:B296"/>
    <mergeCell ref="D296:E296"/>
    <mergeCell ref="F296:G296"/>
    <mergeCell ref="O296:P296"/>
    <mergeCell ref="R296:S296"/>
    <mergeCell ref="T296:U296"/>
    <mergeCell ref="X296:Z296"/>
    <mergeCell ref="A303:B303"/>
    <mergeCell ref="D303:E303"/>
    <mergeCell ref="F303:G303"/>
    <mergeCell ref="O303:P303"/>
    <mergeCell ref="R303:S303"/>
    <mergeCell ref="T303:U303"/>
    <mergeCell ref="T301:U301"/>
    <mergeCell ref="T297:U297"/>
    <mergeCell ref="X297:Z297"/>
    <mergeCell ref="O299:P299"/>
    <mergeCell ref="O298:P298"/>
    <mergeCell ref="T311:U311"/>
    <mergeCell ref="X311:Z311"/>
    <mergeCell ref="O36:P36"/>
    <mergeCell ref="R36:S36"/>
    <mergeCell ref="T36:U36"/>
    <mergeCell ref="X36:Z36"/>
    <mergeCell ref="O35:P35"/>
    <mergeCell ref="A19:B19"/>
    <mergeCell ref="D19:E19"/>
    <mergeCell ref="F19:G19"/>
    <mergeCell ref="O19:P19"/>
    <mergeCell ref="R19:S19"/>
    <mergeCell ref="T19:U19"/>
    <mergeCell ref="A31:B31"/>
    <mergeCell ref="D31:E31"/>
    <mergeCell ref="F31:G31"/>
    <mergeCell ref="T24:U24"/>
    <mergeCell ref="X38:Z38"/>
    <mergeCell ref="X34:Z34"/>
    <mergeCell ref="R35:S35"/>
    <mergeCell ref="A36:B36"/>
    <mergeCell ref="D36:E36"/>
    <mergeCell ref="F36:G36"/>
    <mergeCell ref="A35:B35"/>
    <mergeCell ref="D35:E35"/>
    <mergeCell ref="O37:P37"/>
    <mergeCell ref="F35:G35"/>
    <mergeCell ref="O30:P30"/>
    <mergeCell ref="O29:P29"/>
    <mergeCell ref="R29:S29"/>
    <mergeCell ref="T29:U29"/>
    <mergeCell ref="X29:Z29"/>
    <mergeCell ref="R30:S30"/>
    <mergeCell ref="A32:B32"/>
    <mergeCell ref="O58:P58"/>
    <mergeCell ref="R58:S58"/>
    <mergeCell ref="T58:U58"/>
    <mergeCell ref="X58:Z58"/>
    <mergeCell ref="T55:U55"/>
    <mergeCell ref="X55:Z55"/>
    <mergeCell ref="X51:Z51"/>
    <mergeCell ref="T48:U48"/>
    <mergeCell ref="X48:Z48"/>
    <mergeCell ref="O50:P50"/>
    <mergeCell ref="O49:P49"/>
    <mergeCell ref="R49:S49"/>
    <mergeCell ref="T49:U49"/>
    <mergeCell ref="X49:Z49"/>
    <mergeCell ref="R50:S50"/>
    <mergeCell ref="A54:B54"/>
    <mergeCell ref="D54:E54"/>
    <mergeCell ref="F54:G54"/>
    <mergeCell ref="O54:P54"/>
    <mergeCell ref="R54:S54"/>
    <mergeCell ref="T54:U54"/>
    <mergeCell ref="X56:Z56"/>
    <mergeCell ref="R57:S57"/>
    <mergeCell ref="A58:B58"/>
    <mergeCell ref="D58:E58"/>
    <mergeCell ref="F58:G58"/>
    <mergeCell ref="A57:B57"/>
    <mergeCell ref="D57:E57"/>
    <mergeCell ref="F57:G57"/>
    <mergeCell ref="T57:U57"/>
    <mergeCell ref="X57:Z57"/>
    <mergeCell ref="O57:P57"/>
    <mergeCell ref="X76:Z76"/>
    <mergeCell ref="A77:B77"/>
    <mergeCell ref="D77:E77"/>
    <mergeCell ref="F77:G77"/>
    <mergeCell ref="O77:P77"/>
    <mergeCell ref="R77:S77"/>
    <mergeCell ref="O78:P78"/>
    <mergeCell ref="R78:S78"/>
    <mergeCell ref="T78:U78"/>
    <mergeCell ref="T77:U77"/>
    <mergeCell ref="X77:Z77"/>
    <mergeCell ref="T72:U72"/>
    <mergeCell ref="X72:Z72"/>
    <mergeCell ref="O74:P74"/>
    <mergeCell ref="O73:P73"/>
    <mergeCell ref="T74:U74"/>
    <mergeCell ref="T73:U73"/>
    <mergeCell ref="R74:S74"/>
    <mergeCell ref="R73:S73"/>
    <mergeCell ref="X74:Z74"/>
    <mergeCell ref="R72:S72"/>
    <mergeCell ref="X75:Z75"/>
    <mergeCell ref="A74:B74"/>
    <mergeCell ref="D74:G74"/>
    <mergeCell ref="O72:P72"/>
    <mergeCell ref="D87:E87"/>
    <mergeCell ref="F87:G87"/>
    <mergeCell ref="A76:B76"/>
    <mergeCell ref="A78:B78"/>
    <mergeCell ref="D78:E78"/>
    <mergeCell ref="F78:G78"/>
    <mergeCell ref="A59:B59"/>
    <mergeCell ref="D59:E59"/>
    <mergeCell ref="F59:G59"/>
    <mergeCell ref="O59:P59"/>
    <mergeCell ref="R59:S59"/>
    <mergeCell ref="T59:U59"/>
    <mergeCell ref="D76:E76"/>
    <mergeCell ref="F76:G76"/>
    <mergeCell ref="O76:P76"/>
    <mergeCell ref="R76:S76"/>
    <mergeCell ref="T76:U76"/>
    <mergeCell ref="O69:P69"/>
    <mergeCell ref="R69:S69"/>
    <mergeCell ref="T69:U69"/>
    <mergeCell ref="D70:E70"/>
    <mergeCell ref="F70:G70"/>
    <mergeCell ref="O70:P70"/>
    <mergeCell ref="R70:S70"/>
    <mergeCell ref="T68:U68"/>
    <mergeCell ref="A61:B61"/>
    <mergeCell ref="O60:P60"/>
    <mergeCell ref="A62:B62"/>
    <mergeCell ref="D62:E62"/>
    <mergeCell ref="R60:S60"/>
    <mergeCell ref="T115:U115"/>
    <mergeCell ref="X115:Z115"/>
    <mergeCell ref="R79:S79"/>
    <mergeCell ref="T79:U79"/>
    <mergeCell ref="F81:G81"/>
    <mergeCell ref="O81:P81"/>
    <mergeCell ref="R81:S81"/>
    <mergeCell ref="T81:U81"/>
    <mergeCell ref="T83:U83"/>
    <mergeCell ref="A90:B90"/>
    <mergeCell ref="D90:E90"/>
    <mergeCell ref="F90:G90"/>
    <mergeCell ref="O90:P90"/>
    <mergeCell ref="R90:S90"/>
    <mergeCell ref="T90:U90"/>
    <mergeCell ref="X90:Z90"/>
    <mergeCell ref="A91:B91"/>
    <mergeCell ref="D91:E91"/>
    <mergeCell ref="F91:G91"/>
    <mergeCell ref="O91:P91"/>
    <mergeCell ref="R91:S91"/>
    <mergeCell ref="T91:U91"/>
    <mergeCell ref="X91:Z91"/>
    <mergeCell ref="X82:Z82"/>
    <mergeCell ref="A88:B88"/>
    <mergeCell ref="D88:E88"/>
    <mergeCell ref="F88:G88"/>
    <mergeCell ref="O88:P88"/>
    <mergeCell ref="R88:S88"/>
    <mergeCell ref="T88:U88"/>
    <mergeCell ref="X88:Z88"/>
    <mergeCell ref="A87:B87"/>
    <mergeCell ref="X125:Z125"/>
    <mergeCell ref="A124:B124"/>
    <mergeCell ref="D124:E124"/>
    <mergeCell ref="A83:B83"/>
    <mergeCell ref="D83:E83"/>
    <mergeCell ref="F83:G83"/>
    <mergeCell ref="A96:B96"/>
    <mergeCell ref="D96:E96"/>
    <mergeCell ref="F96:G96"/>
    <mergeCell ref="O96:P96"/>
    <mergeCell ref="R96:S96"/>
    <mergeCell ref="T96:U96"/>
    <mergeCell ref="X96:Z96"/>
    <mergeCell ref="A98:B98"/>
    <mergeCell ref="D98:E98"/>
    <mergeCell ref="F98:G98"/>
    <mergeCell ref="O98:P98"/>
    <mergeCell ref="R98:S98"/>
    <mergeCell ref="T98:U98"/>
    <mergeCell ref="X98:Z98"/>
    <mergeCell ref="A97:B97"/>
    <mergeCell ref="D97:E97"/>
    <mergeCell ref="F97:G97"/>
    <mergeCell ref="O97:P97"/>
    <mergeCell ref="R97:S97"/>
    <mergeCell ref="T97:U97"/>
    <mergeCell ref="X97:Z97"/>
    <mergeCell ref="O122:P122"/>
    <mergeCell ref="R122:S122"/>
    <mergeCell ref="O116:P116"/>
    <mergeCell ref="O115:P115"/>
    <mergeCell ref="R115:S115"/>
    <mergeCell ref="X354:Z354"/>
    <mergeCell ref="A331:B331"/>
    <mergeCell ref="R138:S138"/>
    <mergeCell ref="F126:G126"/>
    <mergeCell ref="T126:U126"/>
    <mergeCell ref="X126:Z126"/>
    <mergeCell ref="A123:B123"/>
    <mergeCell ref="D123:E123"/>
    <mergeCell ref="F123:G123"/>
    <mergeCell ref="X123:Z123"/>
    <mergeCell ref="T118:U118"/>
    <mergeCell ref="X118:Z118"/>
    <mergeCell ref="O120:P120"/>
    <mergeCell ref="O119:P119"/>
    <mergeCell ref="R119:S119"/>
    <mergeCell ref="T119:U119"/>
    <mergeCell ref="X119:Z119"/>
    <mergeCell ref="R120:S120"/>
    <mergeCell ref="F121:G121"/>
    <mergeCell ref="O121:P121"/>
    <mergeCell ref="R121:S121"/>
    <mergeCell ref="T121:U121"/>
    <mergeCell ref="X121:Z121"/>
    <mergeCell ref="F122:G122"/>
    <mergeCell ref="T122:U122"/>
    <mergeCell ref="X122:Z122"/>
    <mergeCell ref="O123:P123"/>
    <mergeCell ref="R123:S123"/>
    <mergeCell ref="T123:U123"/>
    <mergeCell ref="O125:P125"/>
    <mergeCell ref="R125:S125"/>
    <mergeCell ref="T125:U125"/>
    <mergeCell ref="F304:G304"/>
    <mergeCell ref="O304:P304"/>
    <mergeCell ref="R365:S365"/>
    <mergeCell ref="T365:U365"/>
    <mergeCell ref="F148:G148"/>
    <mergeCell ref="O148:P148"/>
    <mergeCell ref="R148:S148"/>
    <mergeCell ref="T148:U148"/>
    <mergeCell ref="F142:G142"/>
    <mergeCell ref="T142:U142"/>
    <mergeCell ref="X142:Z142"/>
    <mergeCell ref="A127:B127"/>
    <mergeCell ref="D127:E127"/>
    <mergeCell ref="F127:G127"/>
    <mergeCell ref="O127:P127"/>
    <mergeCell ref="R127:S127"/>
    <mergeCell ref="T127:U127"/>
    <mergeCell ref="X127:Z127"/>
    <mergeCell ref="A130:B130"/>
    <mergeCell ref="D130:E130"/>
    <mergeCell ref="F130:G130"/>
    <mergeCell ref="X130:Z130"/>
    <mergeCell ref="O128:P128"/>
    <mergeCell ref="R128:S128"/>
    <mergeCell ref="T128:U128"/>
    <mergeCell ref="X128:Z128"/>
    <mergeCell ref="O138:P138"/>
    <mergeCell ref="X148:Z148"/>
    <mergeCell ref="A344:B344"/>
    <mergeCell ref="D344:E344"/>
    <mergeCell ref="F344:G344"/>
    <mergeCell ref="X365:Z365"/>
    <mergeCell ref="A364:B364"/>
    <mergeCell ref="D364:E364"/>
    <mergeCell ref="F364:G364"/>
    <mergeCell ref="R363:S363"/>
    <mergeCell ref="T363:U363"/>
    <mergeCell ref="A360:B360"/>
    <mergeCell ref="O331:P331"/>
    <mergeCell ref="R331:S331"/>
    <mergeCell ref="T331:U331"/>
    <mergeCell ref="A314:B314"/>
    <mergeCell ref="D314:E314"/>
    <mergeCell ref="F314:G314"/>
    <mergeCell ref="O314:P314"/>
    <mergeCell ref="R314:S314"/>
    <mergeCell ref="T314:U314"/>
    <mergeCell ref="A317:B317"/>
    <mergeCell ref="D317:E317"/>
    <mergeCell ref="F317:G317"/>
    <mergeCell ref="O317:P317"/>
    <mergeCell ref="R317:S317"/>
    <mergeCell ref="T317:U317"/>
    <mergeCell ref="T358:U358"/>
    <mergeCell ref="O352:P352"/>
    <mergeCell ref="R354:S354"/>
    <mergeCell ref="T354:U354"/>
    <mergeCell ref="T352:U352"/>
    <mergeCell ref="O353:P353"/>
    <mergeCell ref="R353:S353"/>
    <mergeCell ref="T353:U353"/>
    <mergeCell ref="O349:P349"/>
    <mergeCell ref="A350:B350"/>
    <mergeCell ref="D350:E350"/>
  </mergeCells>
  <pageMargins left="0.19685039370078741" right="0.19685039370078741" top="0.39370078740157483" bottom="0.70866141732283472" header="0.39370078740157483" footer="0.39370078740157483"/>
  <pageSetup paperSize="9" scale="97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2015-06-08T06:27:06Z</cp:lastPrinted>
  <dcterms:created xsi:type="dcterms:W3CDTF">2015-04-30T09:56:02Z</dcterms:created>
  <dcterms:modified xsi:type="dcterms:W3CDTF">2015-06-08T06:27:37Z</dcterms:modified>
</cp:coreProperties>
</file>