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6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2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ena.stankeviciene\Desktop\2026-2028\2026-2028 tikslinimas 5\"/>
    </mc:Choice>
  </mc:AlternateContent>
  <workbookProtection lockRevision="1"/>
  <bookViews>
    <workbookView xWindow="0" yWindow="0" windowWidth="28770" windowHeight="11760"/>
  </bookViews>
  <sheets>
    <sheet name="4 programa 3 lentelė" sheetId="1" r:id="rId1"/>
    <sheet name="Lėšų atmintinė" sheetId="2" r:id="rId2"/>
  </sheets>
  <calcPr calcId="181029"/>
  <customWorkbookViews>
    <customWorkbookView name="Sarune Drobuzaite - Individuali peržiūra" guid="{5BDD65ED-3EA6-4BF1-8547-4CE9D9A34B44}" mergeInterval="0" personalView="1" maximized="1" xWindow="-1928" yWindow="-8" windowWidth="1936" windowHeight="1048" activeSheetId="1"/>
    <customWorkbookView name="Migle Brazeniene - Personal View" guid="{95A66661-924C-4587-BF9B-C47E0C69FD0D}" mergeInterval="0" personalView="1" maximized="1" xWindow="-8" yWindow="-8" windowWidth="1936" windowHeight="1056" activeSheetId="1"/>
    <customWorkbookView name="Svetlana Jerpyliova - Individuali peržiūra" guid="{F571435C-E0CA-4690-9BDC-D9FC8AED9576}" autoUpdate="1" mergeInterval="15" changesSavedWin="1" personalView="1" xWindow="310" yWindow="70" windowWidth="1502" windowHeight="970" activeSheetId="1"/>
    <customWorkbookView name="Indrė Butenienė - Individuali peržiūra" guid="{9B9F3E62-7C78-4894-A8F0-B3229B2D1239}" mergeInterval="0" personalView="1" maximized="1" xWindow="-9" yWindow="-9" windowWidth="1938" windowHeight="1038" activeSheetId="1"/>
    <customWorkbookView name="Sarune Drobuzaite - Personal View" guid="{5E91BF9D-88EF-4EAD-8708-C46087883035}" mergeInterval="0" personalView="1" maximized="1" xWindow="-9" yWindow="-9" windowWidth="1938" windowHeight="1038" activeSheetId="1"/>
    <customWorkbookView name="Irena Stankeviciene - Individuali peržiūra" guid="{A080F799-B601-4179-A527-05226F5B4CC3}" mergeInterval="0" personalView="1" yWindow="40" windowWidth="1920" windowHeight="1040" activeSheetId="1"/>
    <customWorkbookView name="user - Individuali peržiūra" guid="{AE9DA1E0-6181-496E-99C6-08519C19A850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08" i="1" l="1"/>
  <c r="E108" i="1"/>
  <c r="C108" i="1"/>
  <c r="E33" i="1"/>
  <c r="F33" i="1"/>
  <c r="D33" i="1"/>
  <c r="E112" i="1" l="1"/>
  <c r="D112" i="1"/>
  <c r="D113" i="1"/>
  <c r="E113" i="1"/>
  <c r="D110" i="1"/>
  <c r="E110" i="1"/>
  <c r="C110" i="1"/>
  <c r="C113" i="1" l="1"/>
  <c r="C112" i="1"/>
  <c r="D106" i="1" l="1"/>
  <c r="C106" i="1"/>
  <c r="D61" i="1"/>
  <c r="F61" i="1"/>
  <c r="E61" i="1"/>
  <c r="D54" i="1"/>
  <c r="F54" i="1"/>
  <c r="E54" i="1"/>
  <c r="E106" i="1" l="1"/>
  <c r="E22" i="1" l="1"/>
  <c r="D7" i="1"/>
  <c r="D14" i="1"/>
  <c r="D22" i="1"/>
  <c r="D39" i="1"/>
  <c r="F90" i="1" l="1"/>
  <c r="E90" i="1"/>
  <c r="D90" i="1"/>
  <c r="F83" i="1"/>
  <c r="E83" i="1"/>
  <c r="D83" i="1"/>
  <c r="F14" i="1" l="1"/>
  <c r="E14" i="1"/>
  <c r="E7" i="1" l="1"/>
  <c r="F7" i="1"/>
  <c r="E76" i="1"/>
  <c r="F76" i="1"/>
  <c r="E69" i="1"/>
  <c r="F69" i="1"/>
  <c r="E49" i="1"/>
  <c r="F49" i="1"/>
  <c r="E44" i="1"/>
  <c r="F44" i="1"/>
  <c r="E39" i="1"/>
  <c r="F39" i="1"/>
  <c r="E28" i="1"/>
  <c r="F28" i="1"/>
  <c r="F22" i="1"/>
  <c r="D76" i="1"/>
  <c r="D69" i="1"/>
  <c r="D49" i="1"/>
  <c r="D44" i="1"/>
  <c r="D28" i="1"/>
  <c r="D97" i="1" l="1"/>
  <c r="E97" i="1"/>
  <c r="F97" i="1"/>
  <c r="E96" i="1"/>
  <c r="D96" i="1"/>
  <c r="F96" i="1"/>
  <c r="F98" i="1" l="1"/>
  <c r="E98" i="1"/>
</calcChain>
</file>

<file path=xl/sharedStrings.xml><?xml version="1.0" encoding="utf-8"?>
<sst xmlns="http://schemas.openxmlformats.org/spreadsheetml/2006/main" count="152" uniqueCount="73">
  <si>
    <t>Programos uždavinio, priemonės kodas ir požymis</t>
  </si>
  <si>
    <t>Uždavinio, priemonės pavadinimas, finansavimo šaltiniai</t>
  </si>
  <si>
    <t>Savivaldybės strateginio plėtros plano priemonės kodas</t>
  </si>
  <si>
    <t>1. Savivaldybės biudžetas (įskaitant skolintas lėšas)</t>
  </si>
  <si>
    <t>Iš jo:</t>
  </si>
  <si>
    <t>Iš jų: regioninių pažangos priemonių lėšos</t>
  </si>
  <si>
    <t>Asignavimų ir kitų lėšų pokytis, palyginti su ankstesnių metų patvirtintų asignavimų ir kitų lėšų planu</t>
  </si>
  <si>
    <t>2026 metų asignavimai ir kitos lėšos</t>
  </si>
  <si>
    <t xml:space="preserve">Ankstesnių metų likučiai
</t>
  </si>
  <si>
    <t xml:space="preserve">Savivaldybės biudžeto lėšos (nuosavos, be ankstesnių metų likučio) </t>
  </si>
  <si>
    <t xml:space="preserve">* T – tęstinės veiklos uždavinys </t>
  </si>
  <si>
    <t>** P – pažangos veiklos uždavinys</t>
  </si>
  <si>
    <t>Lietuvos Respublikos valstybės biudžeto dotacijos</t>
  </si>
  <si>
    <t>Europos Sąjungos ir kitos tarptautinės finansinės paramos lėšos</t>
  </si>
  <si>
    <t>****PVP - pažangos veiklos priemonė</t>
  </si>
  <si>
    <t>***TVP - tęstinės veiklos priemonė</t>
  </si>
  <si>
    <t>1.Savivaldybės biudžetas (įskaitant skolintas lėšas)</t>
  </si>
  <si>
    <t xml:space="preserve">IŠ VISO programai finansuoti pagal finansavimo šaltinius (1 ir 2 punktai) </t>
  </si>
  <si>
    <r>
      <rPr>
        <b/>
        <sz val="10"/>
        <color theme="1"/>
        <rFont val="Times New Roman"/>
        <family val="1"/>
        <charset val="186"/>
      </rPr>
      <t xml:space="preserve">Iš jo:
1.1. savivaldybės biudžeto lėšos (nuosavos, be ankstesnių metų likučio): 
</t>
    </r>
    <r>
      <rPr>
        <i/>
        <sz val="10"/>
        <color theme="1"/>
        <rFont val="Times New Roman"/>
        <family val="1"/>
        <charset val="186"/>
      </rPr>
      <t>Savivaldybės biudžeto lėšos</t>
    </r>
    <r>
      <rPr>
        <i/>
        <sz val="10"/>
        <color rgb="FFFF0000"/>
        <rFont val="Times New Roman"/>
        <family val="1"/>
        <charset val="186"/>
      </rPr>
      <t xml:space="preserve"> 5SB </t>
    </r>
    <r>
      <rPr>
        <i/>
        <sz val="10"/>
        <color theme="1"/>
        <rFont val="Times New Roman"/>
        <family val="1"/>
        <charset val="186"/>
      </rPr>
      <t xml:space="preserve">                                       Savivaldybės biudžeto lėšos ES finansinės paramos projektų bendrajam finansavimui </t>
    </r>
    <r>
      <rPr>
        <i/>
        <sz val="10"/>
        <color rgb="FFFF0000"/>
        <rFont val="Times New Roman"/>
        <family val="1"/>
        <charset val="186"/>
      </rPr>
      <t>5SB(EF)</t>
    </r>
    <r>
      <rPr>
        <i/>
        <sz val="10"/>
        <color theme="1"/>
        <rFont val="Times New Roman"/>
        <family val="1"/>
        <charset val="186"/>
      </rPr>
      <t xml:space="preserve">                                     Savivaldybės biudžeto lėšos, gautos iš administracijos projektų vykdymui </t>
    </r>
    <r>
      <rPr>
        <i/>
        <sz val="10"/>
        <color rgb="FFFF0000"/>
        <rFont val="Times New Roman"/>
        <family val="1"/>
        <charset val="186"/>
      </rPr>
      <t>5SB(PR)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Savivaldybės aplinkos apsaugos rėmimo specialiosios programos lėšos </t>
    </r>
    <r>
      <rPr>
        <i/>
        <sz val="10"/>
        <color rgb="FFFF0000"/>
        <rFont val="Times New Roman"/>
        <family val="1"/>
        <charset val="186"/>
      </rPr>
      <t>5SB(AA)</t>
    </r>
    <r>
      <rPr>
        <i/>
        <sz val="10"/>
        <color theme="1"/>
        <rFont val="Times New Roman"/>
        <family val="1"/>
        <charset val="186"/>
      </rPr>
      <t xml:space="preserve">
Lėšos piniginei socialinei paramai </t>
    </r>
    <r>
      <rPr>
        <i/>
        <sz val="10"/>
        <color rgb="FFFF0000"/>
        <rFont val="Times New Roman"/>
        <family val="1"/>
        <charset val="186"/>
      </rPr>
      <t>5SB(VP)</t>
    </r>
    <r>
      <rPr>
        <i/>
        <sz val="10"/>
        <color theme="1"/>
        <rFont val="Times New Roman"/>
        <family val="1"/>
        <charset val="186"/>
      </rPr>
      <t xml:space="preserve">
</t>
    </r>
    <r>
      <rPr>
        <sz val="10"/>
        <color theme="1"/>
        <rFont val="Times New Roman"/>
        <family val="1"/>
        <charset val="186"/>
      </rPr>
      <t xml:space="preserve">
</t>
    </r>
  </si>
  <si>
    <r>
      <rPr>
        <b/>
        <sz val="10"/>
        <color theme="1"/>
        <rFont val="Times New Roman"/>
        <family val="1"/>
        <charset val="186"/>
      </rPr>
      <t xml:space="preserve">1.2. Lietuvos Respublikos valstybės biudžeto dotacijos: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Lėšos valstybinės funkcijoms atlikti </t>
    </r>
    <r>
      <rPr>
        <i/>
        <sz val="10"/>
        <color rgb="FFFF0000"/>
        <rFont val="Times New Roman"/>
        <family val="1"/>
        <charset val="186"/>
      </rPr>
      <t>4VB(VD)</t>
    </r>
    <r>
      <rPr>
        <i/>
        <sz val="10"/>
        <color theme="1"/>
        <rFont val="Times New Roman"/>
        <family val="1"/>
        <charset val="186"/>
      </rPr>
      <t xml:space="preserve">                       Valstybės biudžeto lėšos </t>
    </r>
    <r>
      <rPr>
        <i/>
        <sz val="10"/>
        <color rgb="FFFF0000"/>
        <rFont val="Times New Roman"/>
        <family val="1"/>
        <charset val="186"/>
      </rPr>
      <t xml:space="preserve">4VB(T) </t>
    </r>
    <r>
      <rPr>
        <i/>
        <sz val="10"/>
        <color theme="1"/>
        <rFont val="Times New Roman"/>
        <family val="1"/>
        <charset val="186"/>
      </rPr>
      <t xml:space="preserve">                                         Valstybės biudžeto tikslinės paskirties lėšos 4</t>
    </r>
    <r>
      <rPr>
        <i/>
        <sz val="10"/>
        <color rgb="FFFF0000"/>
        <rFont val="Times New Roman"/>
        <family val="1"/>
        <charset val="186"/>
      </rPr>
      <t xml:space="preserve">VB(TP) </t>
    </r>
    <r>
      <rPr>
        <i/>
        <sz val="10"/>
        <color theme="1"/>
        <rFont val="Times New Roman"/>
        <family val="1"/>
        <charset val="186"/>
      </rPr>
      <t xml:space="preserve">              Valstybės biudžeto lėšos, valstybės vardu paskolintos lėšos </t>
    </r>
    <r>
      <rPr>
        <i/>
        <sz val="10"/>
        <color rgb="FFFF0000"/>
        <rFont val="Times New Roman"/>
        <family val="1"/>
        <charset val="186"/>
      </rPr>
      <t xml:space="preserve">4LRVB(S)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Tikslinės valstybės biudžeto lėšos pagal kt. teisės aktus </t>
    </r>
    <r>
      <rPr>
        <i/>
        <sz val="10"/>
        <color rgb="FFFF0000"/>
        <rFont val="Times New Roman"/>
        <family val="1"/>
        <charset val="186"/>
      </rPr>
      <t>4LRVB(T)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Valstybės biudžeto lėšos 4LRVB</t>
    </r>
    <r>
      <rPr>
        <i/>
        <sz val="10"/>
        <color rgb="FFFF0000"/>
        <rFont val="Times New Roman"/>
        <family val="1"/>
        <charset val="186"/>
      </rPr>
      <t xml:space="preserve">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Valstybės lėšos projektams </t>
    </r>
    <r>
      <rPr>
        <i/>
        <sz val="10"/>
        <color rgb="FFFF0000"/>
        <rFont val="Times New Roman"/>
        <family val="1"/>
        <charset val="186"/>
      </rPr>
      <t>4VBP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Mokinio krepšelis </t>
    </r>
    <r>
      <rPr>
        <i/>
        <sz val="10"/>
        <color rgb="FFFF0000"/>
        <rFont val="Times New Roman"/>
        <family val="1"/>
        <charset val="186"/>
      </rPr>
      <t xml:space="preserve">4VB(MK)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Vyriausybės rezervo lėšos </t>
    </r>
    <r>
      <rPr>
        <i/>
        <sz val="10"/>
        <color rgb="FFFF0000"/>
        <rFont val="Times New Roman"/>
        <family val="1"/>
        <charset val="186"/>
      </rPr>
      <t>4VB(R)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Dotacijos iš VIPA ES projektams finansuoti </t>
    </r>
    <r>
      <rPr>
        <i/>
        <sz val="10"/>
        <color rgb="FFFF0000"/>
        <rFont val="Times New Roman"/>
        <family val="1"/>
        <charset val="186"/>
      </rPr>
      <t>4VB(VIPA)</t>
    </r>
    <r>
      <rPr>
        <i/>
        <sz val="10"/>
        <color theme="1"/>
        <rFont val="Times New Roman"/>
        <family val="1"/>
        <charset val="186"/>
      </rPr>
      <t xml:space="preserve"> Valstybės lėšos Kelių direkcija </t>
    </r>
    <r>
      <rPr>
        <i/>
        <sz val="10"/>
        <color rgb="FFFF0000"/>
        <rFont val="Times New Roman"/>
        <family val="1"/>
        <charset val="186"/>
      </rPr>
      <t>4LAKD</t>
    </r>
    <r>
      <rPr>
        <sz val="10"/>
        <color rgb="FFFF0000"/>
        <rFont val="Times New Roman"/>
        <family val="1"/>
        <charset val="186"/>
      </rPr>
      <t xml:space="preserve"> </t>
    </r>
    <r>
      <rPr>
        <sz val="10"/>
        <color theme="1"/>
        <rFont val="Times New Roman"/>
        <family val="1"/>
        <charset val="186"/>
      </rPr>
      <t xml:space="preserve">
Valstybės biudžeto specialiosios tikslinės dotacijos lėšos (iš valstybės investicijų programos) </t>
    </r>
    <r>
      <rPr>
        <sz val="10"/>
        <color rgb="FFFF0000"/>
        <rFont val="Times New Roman"/>
        <family val="1"/>
        <charset val="186"/>
      </rPr>
      <t xml:space="preserve">4VB(VIP)
</t>
    </r>
    <r>
      <rPr>
        <sz val="10"/>
        <rFont val="Times New Roman"/>
        <family val="1"/>
        <charset val="186"/>
      </rPr>
      <t xml:space="preserve">Biudžeto pajamų mažėjimui kompensuoti (Bendrosios sot. komp.) </t>
    </r>
    <r>
      <rPr>
        <sz val="10"/>
        <color rgb="FFFF0000"/>
        <rFont val="Times New Roman"/>
        <family val="1"/>
        <charset val="186"/>
      </rPr>
      <t xml:space="preserve">4VB(V)
</t>
    </r>
    <r>
      <rPr>
        <sz val="10"/>
        <color theme="1"/>
        <rFont val="Times New Roman"/>
        <family val="1"/>
        <charset val="186"/>
      </rPr>
      <t>Pažangos priemonės lėšos</t>
    </r>
    <r>
      <rPr>
        <sz val="10"/>
        <color rgb="FFFF0000"/>
        <rFont val="Times New Roman"/>
        <family val="1"/>
        <charset val="186"/>
      </rPr>
      <t xml:space="preserve"> 4VB(PZ)</t>
    </r>
  </si>
  <si>
    <r>
      <rPr>
        <b/>
        <sz val="10"/>
        <color theme="1"/>
        <rFont val="Times New Roman"/>
        <family val="1"/>
        <charset val="186"/>
      </rPr>
      <t>1.3. pajamų įmokos ir kitos pajamos: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Spec.progr.lėšos (pajamos už turto nuomą) </t>
    </r>
    <r>
      <rPr>
        <i/>
        <sz val="10"/>
        <color rgb="FFFF0000"/>
        <rFont val="Times New Roman"/>
        <family val="1"/>
        <charset val="186"/>
      </rPr>
      <t xml:space="preserve">5SB(SP3) </t>
    </r>
    <r>
      <rPr>
        <i/>
        <sz val="10"/>
        <color theme="1"/>
        <rFont val="Times New Roman"/>
        <family val="1"/>
        <charset val="186"/>
      </rPr>
      <t xml:space="preserve">                            Įmokos už paslaugas švietimo, soc apsaugos ir kitose įstaigose </t>
    </r>
    <r>
      <rPr>
        <i/>
        <sz val="10"/>
        <color rgb="FFFF0000"/>
        <rFont val="Times New Roman"/>
        <family val="1"/>
        <charset val="186"/>
      </rPr>
      <t>5SB(SP2)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   Specialiosios programos lėšos (pajamos už teikiamas paslaugas) </t>
    </r>
    <r>
      <rPr>
        <i/>
        <sz val="10"/>
        <color rgb="FFFF0000"/>
        <rFont val="Times New Roman"/>
        <family val="1"/>
        <charset val="186"/>
      </rPr>
      <t xml:space="preserve">5SB(SP1) 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</t>
    </r>
  </si>
  <si>
    <r>
      <rPr>
        <b/>
        <sz val="10"/>
        <color theme="1"/>
        <rFont val="Times New Roman"/>
        <family val="1"/>
        <charset val="186"/>
      </rPr>
      <t xml:space="preserve">1.4. Europos Sąjungos ir kitos tarptautinės finansinės paramos lėšos:  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Europos Sąjungos paramos lėšos (IŽDAS) </t>
    </r>
    <r>
      <rPr>
        <sz val="10"/>
        <color rgb="FFFF0000"/>
        <rFont val="Times New Roman"/>
        <family val="1"/>
        <charset val="186"/>
      </rPr>
      <t xml:space="preserve">3ESI </t>
    </r>
    <r>
      <rPr>
        <sz val="10"/>
        <color theme="1"/>
        <rFont val="Times New Roman"/>
        <family val="1"/>
        <charset val="186"/>
      </rPr>
      <t xml:space="preserve">                             
Europos Sąjungos lėšų projektams (Iždas) </t>
    </r>
    <r>
      <rPr>
        <sz val="10"/>
        <color rgb="FFFF0000"/>
        <rFont val="Times New Roman"/>
        <family val="1"/>
        <charset val="186"/>
      </rPr>
      <t>3ESP</t>
    </r>
  </si>
  <si>
    <r>
      <rPr>
        <b/>
        <sz val="10"/>
        <color theme="1"/>
        <rFont val="Times New Roman"/>
        <family val="1"/>
        <charset val="186"/>
      </rPr>
      <t xml:space="preserve">1.5. skolintos lėšos: 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Paskolos lėšos </t>
    </r>
    <r>
      <rPr>
        <i/>
        <sz val="10"/>
        <color rgb="FFFF0000"/>
        <rFont val="Times New Roman"/>
        <family val="1"/>
        <charset val="186"/>
      </rPr>
      <t>5P(P)</t>
    </r>
  </si>
  <si>
    <r>
      <rPr>
        <b/>
        <sz val="10"/>
        <color theme="1"/>
        <rFont val="Times New Roman"/>
        <family val="1"/>
        <charset val="186"/>
      </rPr>
      <t>1.6. ankstesnių metų likučiai: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Savivaldybės biudžeto lėšos  Lėšų likutis </t>
    </r>
    <r>
      <rPr>
        <i/>
        <sz val="10"/>
        <color rgb="FFFF0000"/>
        <rFont val="Times New Roman"/>
        <family val="1"/>
        <charset val="186"/>
      </rPr>
      <t xml:space="preserve">5SBLL  </t>
    </r>
    <r>
      <rPr>
        <i/>
        <sz val="10"/>
        <color theme="1"/>
        <rFont val="Times New Roman"/>
        <family val="1"/>
        <charset val="186"/>
      </rPr>
      <t xml:space="preserve">         Spec.progr.lėšos (pajamos už turto nuomą) Lėšų likutis </t>
    </r>
    <r>
      <rPr>
        <i/>
        <sz val="10"/>
        <color rgb="FFFF0000"/>
        <rFont val="Times New Roman"/>
        <family val="1"/>
        <charset val="186"/>
      </rPr>
      <t>5SB(SP3)LL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                               Specialiosios programos lėšos (pajamos už teikiamas paslaugas) Lėšų likutis </t>
    </r>
    <r>
      <rPr>
        <i/>
        <sz val="10"/>
        <color rgb="FFFF0000"/>
        <rFont val="Times New Roman"/>
        <family val="1"/>
        <charset val="186"/>
      </rPr>
      <t>5SB(SP1)LL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Savivaldybės aplinkos apsaugos rėmimo specialiosios programos lėšos. Lėšų likutis </t>
    </r>
    <r>
      <rPr>
        <sz val="10"/>
        <color rgb="FFFF0000"/>
        <rFont val="Times New Roman"/>
        <family val="1"/>
        <charset val="186"/>
      </rPr>
      <t>5SB(AA)LL</t>
    </r>
    <r>
      <rPr>
        <sz val="10"/>
        <color theme="1"/>
        <rFont val="Times New Roman"/>
        <family val="1"/>
        <charset val="186"/>
      </rPr>
      <t xml:space="preserve">                                                                                   Valstybės lėšų likutis </t>
    </r>
    <r>
      <rPr>
        <sz val="10"/>
        <color rgb="FFFF0000"/>
        <rFont val="Times New Roman"/>
        <family val="1"/>
        <charset val="186"/>
      </rPr>
      <t>4LRVB(LL)</t>
    </r>
    <r>
      <rPr>
        <sz val="10"/>
        <color theme="1"/>
        <rFont val="Times New Roman"/>
        <family val="1"/>
        <charset val="186"/>
      </rPr>
      <t xml:space="preserve">
Įmokos už paslaugas švietimo, soc apsaugos ir kitose įstaigose Lėšų likutis </t>
    </r>
    <r>
      <rPr>
        <sz val="10"/>
        <color rgb="FFFF0000"/>
        <rFont val="Times New Roman"/>
        <family val="1"/>
        <charset val="186"/>
      </rPr>
      <t xml:space="preserve">5SB(SP2)LL
</t>
    </r>
    <r>
      <rPr>
        <sz val="10"/>
        <rFont val="Times New Roman"/>
        <family val="1"/>
        <charset val="186"/>
      </rPr>
      <t xml:space="preserve">Europos Sąjungos lėšų projektams likutis (IŽDAS) </t>
    </r>
    <r>
      <rPr>
        <sz val="10"/>
        <color rgb="FFFF0000"/>
        <rFont val="Times New Roman"/>
        <family val="1"/>
        <charset val="186"/>
      </rPr>
      <t>3ESI(L)</t>
    </r>
  </si>
  <si>
    <r>
      <rPr>
        <b/>
        <sz val="10"/>
        <color theme="1"/>
        <rFont val="Times New Roman"/>
        <family val="1"/>
        <charset val="186"/>
      </rPr>
      <t>2. Kiti šaltiniai (Europos Sąjungos finansinė parama projektams įgyvendinti ir kitos teisėtai gautos lėšos, nurodant atskirus šaltinius):</t>
    </r>
    <r>
      <rPr>
        <sz val="10"/>
        <color theme="1"/>
        <rFont val="Times New Roman"/>
        <family val="1"/>
        <charset val="186"/>
      </rPr>
      <t xml:space="preserve">
</t>
    </r>
    <r>
      <rPr>
        <i/>
        <sz val="10"/>
        <color theme="1"/>
        <rFont val="Times New Roman"/>
        <family val="1"/>
        <charset val="186"/>
      </rPr>
      <t xml:space="preserve">Kiti finansavimo šaltiniai 6KT                                                              NEC 1.1.1.1.1.                                                                                               Kitos lėšos (be finansavimo(kaip spec lesos)) 7                            Užsienio valstybių lėšos </t>
    </r>
    <r>
      <rPr>
        <i/>
        <sz val="10"/>
        <color rgb="FFFF0000"/>
        <rFont val="Times New Roman"/>
        <family val="1"/>
        <charset val="186"/>
      </rPr>
      <t>3UV</t>
    </r>
    <r>
      <rPr>
        <i/>
        <sz val="10"/>
        <color theme="1"/>
        <rFont val="Times New Roman"/>
        <family val="1"/>
        <charset val="186"/>
      </rPr>
      <t xml:space="preserve">                                                         Europos Sąjungos paramos lėšos  (ne IŽDO lėšos) 3ES</t>
    </r>
  </si>
  <si>
    <t>008-01-01 (P)**</t>
  </si>
  <si>
    <t>008-01-02 (T)*</t>
  </si>
  <si>
    <t>008-01-02-01 (TVP)***</t>
  </si>
  <si>
    <t>008-01-02-02 (TVP)</t>
  </si>
  <si>
    <t>008-01-02-03 (TVP)</t>
  </si>
  <si>
    <t>008-01-03 (T)*</t>
  </si>
  <si>
    <t>008-01-03-01 (TVP)</t>
  </si>
  <si>
    <t>008-01-03-02 (TVP)</t>
  </si>
  <si>
    <t>008-01-03-03 (TVP)</t>
  </si>
  <si>
    <t>008-01-04 (P)</t>
  </si>
  <si>
    <t>008-01-04-01                        (PVP, RPP)</t>
  </si>
  <si>
    <t>008-01-04-02                          (PVP, RPP)</t>
  </si>
  <si>
    <t>3.1.1.3</t>
  </si>
  <si>
    <t>008-01-01-03(PVP)</t>
  </si>
  <si>
    <t>3.2.1.3</t>
  </si>
  <si>
    <t>3.2.1.2</t>
  </si>
  <si>
    <t>3.1.1.2</t>
  </si>
  <si>
    <t>2.5.2.1</t>
  </si>
  <si>
    <t>Uždavinys: Remontuoti ir rekonstruoti sausinimo sistemų griovius ir juose esančius statinius</t>
  </si>
  <si>
    <t xml:space="preserve">Priemonė: Panevėžio rajono Jotainių, Mikėnų ir Vadoklių kadastro vietovėse  griovių ir juose esančių statinių rekonstrukcija </t>
  </si>
  <si>
    <t>Uždavinys: Vykdyti einamuosius melioracijos darbus</t>
  </si>
  <si>
    <t xml:space="preserve">Priemonė: Melioracijos sistemų ir hidrotechninių statinių eksploatacija           </t>
  </si>
  <si>
    <t xml:space="preserve">Priemonė: Melioracijos statinių remontas ir priežiūra </t>
  </si>
  <si>
    <r>
      <t>Priemonė: Valstybei nuosavybės teise priklausančių melioracijos statinių būklės pagerinimas didinant žemės ūkio veiklos konkurencingumą</t>
    </r>
    <r>
      <rPr>
        <b/>
        <sz val="10"/>
        <color rgb="FFFF0000"/>
        <rFont val="Times New Roman"/>
        <family val="1"/>
        <charset val="186"/>
      </rPr>
      <t xml:space="preserve"> </t>
    </r>
  </si>
  <si>
    <t xml:space="preserve">Uždavinys: Vykdyti turizmo informacijos sklaidą bei skatinti gyventojų verslumą </t>
  </si>
  <si>
    <t xml:space="preserve">Priemonė: Finansinė parama SVV ūkio subjektams ir verslo plėtros skatinimas, SVV ūkio subjektų rėmimas </t>
  </si>
  <si>
    <t xml:space="preserve">Priemonė: Kompensacijos, dotacijos arba subsidijos žemės ūkio subjektams vykdantiems žemės ūkio veiklą </t>
  </si>
  <si>
    <t xml:space="preserve">Uždavinys: Kurti infrastruktūrą turizmo ir verslo plėtrai </t>
  </si>
  <si>
    <t xml:space="preserve">Priemonė: Projekto 01-004-07-01-01 (RE),  01-004-07-02-01 (RE) „Bendradarbystės erdvės įkūrimas Velžyje, Panevėžio rajone“ įgyvendinimas </t>
  </si>
  <si>
    <t>Metai</t>
  </si>
  <si>
    <t xml:space="preserve">Pajamų įmokos ir kitos pajamos </t>
  </si>
  <si>
    <t>Skolintos lėšos</t>
  </si>
  <si>
    <t>008-01-01-04(PVP)</t>
  </si>
  <si>
    <t>Priemonė: Panevėžio rajono Smilgių seniūnijos Perekšlių ir Sujetų kadastro vietovėse griovių ir juose esančių statinių rekonstrukcija</t>
  </si>
  <si>
    <t>008-01-04-03                          (PVP, RPP)</t>
  </si>
  <si>
    <r>
      <t>Priemonė: Projekto „Panevėžio r. savivaldybės gamtos ir kultūros paveldo objektų pritaikymas lankymui II etapas“ įgyvendinimas</t>
    </r>
    <r>
      <rPr>
        <b/>
        <sz val="10"/>
        <rFont val="Times New Roman"/>
        <family val="1"/>
        <charset val="186"/>
      </rPr>
      <t xml:space="preserve"> (Pašilių stumbrynas)</t>
    </r>
  </si>
  <si>
    <t>008-01-04-04                          (PVP, RPP)</t>
  </si>
  <si>
    <r>
      <t>Priemonė: Projekto „Panevėžio r. savivaldybės gamtos ir kultūros paveldo objektų pritaikymas lankymui III etapas“ įgyvendinimas</t>
    </r>
    <r>
      <rPr>
        <b/>
        <sz val="10"/>
        <rFont val="Times New Roman"/>
        <family val="1"/>
        <charset val="186"/>
      </rPr>
      <t xml:space="preserve"> (Krekenava)</t>
    </r>
  </si>
  <si>
    <t>2027 metų asignavimai ir kitos lėšos</t>
  </si>
  <si>
    <t>2.5.1.3</t>
  </si>
  <si>
    <t>Priemonė: Projekto „Skatinimo priemonių investuoti Panevėžio regiono funkcinėje zonoje parengimas ir įgyvendinimas“ FZ2-2 / 01-004-07-02-01 (RE) įgyvendinimas</t>
  </si>
  <si>
    <t>008-01-03-04 (PVP, RPP)</t>
  </si>
  <si>
    <t>008-01-03-05 (PVP, RPP)</t>
  </si>
  <si>
    <t>Priemonė: Projekto „FZ turistinio identiteto reprezentacija“ FZ3-4 / 01-004-07-01-01 (RE) įgyvendinimas</t>
  </si>
  <si>
    <r>
      <t>Priemonė: Projekto 01-004-07-01-01 (RE), 01-004-07-02-01 (RE) „Panevėžio r. savivaldybės gamtos ir kultūros paveldo objektų pritaikymas lankymu</t>
    </r>
    <r>
      <rPr>
        <b/>
        <sz val="10"/>
        <rFont val="Times New Roman"/>
        <family val="1"/>
        <charset val="186"/>
      </rPr>
      <t>i I etapas</t>
    </r>
    <r>
      <rPr>
        <b/>
        <sz val="10"/>
        <color theme="1"/>
        <rFont val="Times New Roman"/>
        <family val="1"/>
        <charset val="186"/>
      </rPr>
      <t>“ įgyvendinimas</t>
    </r>
    <r>
      <rPr>
        <b/>
        <sz val="10"/>
        <rFont val="Times New Roman"/>
        <family val="1"/>
        <charset val="186"/>
      </rPr>
      <t xml:space="preserve"> (8 objektai)</t>
    </r>
  </si>
  <si>
    <t>2028 metų asignavimai ir kitos lėšos</t>
  </si>
  <si>
    <t>3 lentelė. Panevėžio rajono savivaldybės 2026–2028 metų 008 Ekonominio konkurencingumo didinimo  programos uždaviniai, priemonės, asignavimai ir kitos lėšos (tūkst. eurų)</t>
  </si>
  <si>
    <t>Priemonė: VšĮ Panevėžio plėtros agentūros veiklų dalinis finansavimas ir turizmo skatinimo projektų rėmimas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</si>
</sst>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sz val="10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0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9"/>
      <color theme="1"/>
      <name val="Times New Roman"/>
      <family val="1"/>
      <charset val="186"/>
    </font>
  </fonts>
  <fills count="8">
    <fill>
      <patternFill patternType="none"/>
    </fill>
    <fill>
      <patternFill patternType="gray125"/>
    </fill>
    <fill>
      <patternFill patternType="solid">
        <fgColor rgb="FFDBE5F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top" wrapText="1"/>
    </xf>
    <xf numFmtId="0" fontId="3" fillId="3" borderId="2" xfId="0" applyFont="1" applyFill="1" applyBorder="1" applyAlignment="1">
      <alignment vertical="top" wrapText="1"/>
    </xf>
    <xf numFmtId="0" fontId="3" fillId="0" borderId="4" xfId="0" applyFont="1" applyBorder="1" applyAlignment="1">
      <alignment vertical="top"/>
    </xf>
    <xf numFmtId="164" fontId="1" fillId="0" borderId="1" xfId="0" applyNumberFormat="1" applyFont="1" applyBorder="1" applyAlignment="1">
      <alignment horizontal="center" vertical="top" wrapText="1"/>
    </xf>
    <xf numFmtId="164" fontId="7" fillId="3" borderId="1" xfId="0" applyNumberFormat="1" applyFont="1" applyFill="1" applyBorder="1" applyAlignment="1">
      <alignment horizontal="center" vertical="top" wrapText="1"/>
    </xf>
    <xf numFmtId="164" fontId="1" fillId="6" borderId="7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vertical="top" wrapText="1"/>
    </xf>
    <xf numFmtId="0" fontId="1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justify" vertical="top" wrapText="1"/>
    </xf>
    <xf numFmtId="0" fontId="1" fillId="5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justify" vertical="center" wrapText="1"/>
    </xf>
    <xf numFmtId="0" fontId="1" fillId="6" borderId="6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justify" vertical="center" wrapText="1"/>
    </xf>
    <xf numFmtId="164" fontId="7" fillId="0" borderId="7" xfId="0" applyNumberFormat="1" applyFont="1" applyBorder="1" applyAlignment="1">
      <alignment horizontal="center" vertical="top" wrapText="1"/>
    </xf>
    <xf numFmtId="2" fontId="1" fillId="5" borderId="1" xfId="0" applyNumberFormat="1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top" wrapText="1"/>
    </xf>
    <xf numFmtId="0" fontId="3" fillId="6" borderId="5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vertical="top" wrapText="1"/>
    </xf>
    <xf numFmtId="0" fontId="7" fillId="6" borderId="3" xfId="0" applyFont="1" applyFill="1" applyBorder="1" applyAlignment="1">
      <alignment vertical="top" wrapText="1"/>
    </xf>
    <xf numFmtId="164" fontId="7" fillId="6" borderId="3" xfId="0" applyNumberFormat="1" applyFont="1" applyFill="1" applyBorder="1" applyAlignment="1">
      <alignment horizontal="center" vertical="top" wrapText="1"/>
    </xf>
    <xf numFmtId="0" fontId="1" fillId="3" borderId="7" xfId="0" applyFont="1" applyFill="1" applyBorder="1" applyAlignment="1">
      <alignment vertical="top" wrapText="1"/>
    </xf>
    <xf numFmtId="0" fontId="1" fillId="3" borderId="8" xfId="0" applyFont="1" applyFill="1" applyBorder="1" applyAlignment="1">
      <alignment vertical="top" wrapText="1"/>
    </xf>
    <xf numFmtId="0" fontId="7" fillId="5" borderId="3" xfId="0" applyFont="1" applyFill="1" applyBorder="1" applyAlignment="1">
      <alignment horizontal="justify" vertical="top" wrapText="1"/>
    </xf>
    <xf numFmtId="0" fontId="3" fillId="7" borderId="1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top" wrapText="1"/>
    </xf>
    <xf numFmtId="49" fontId="1" fillId="5" borderId="1" xfId="0" applyNumberFormat="1" applyFont="1" applyFill="1" applyBorder="1" applyAlignment="1">
      <alignment horizontal="center" vertical="top" wrapText="1"/>
    </xf>
    <xf numFmtId="49" fontId="1" fillId="6" borderId="1" xfId="0" applyNumberFormat="1" applyFont="1" applyFill="1" applyBorder="1" applyAlignment="1">
      <alignment horizontal="center" vertical="top" wrapText="1"/>
    </xf>
    <xf numFmtId="49" fontId="7" fillId="3" borderId="1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 wrapText="1"/>
    </xf>
    <xf numFmtId="49" fontId="1" fillId="6" borderId="3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0" fontId="3" fillId="6" borderId="3" xfId="0" applyFont="1" applyFill="1" applyBorder="1" applyAlignment="1">
      <alignment horizontal="center" vertical="center" wrapText="1"/>
    </xf>
    <xf numFmtId="164" fontId="7" fillId="6" borderId="7" xfId="0" applyNumberFormat="1" applyFont="1" applyFill="1" applyBorder="1" applyAlignment="1">
      <alignment horizontal="center" vertical="top" wrapText="1"/>
    </xf>
    <xf numFmtId="49" fontId="7" fillId="6" borderId="1" xfId="0" applyNumberFormat="1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vertical="top" wrapText="1"/>
    </xf>
    <xf numFmtId="164" fontId="13" fillId="5" borderId="1" xfId="0" applyNumberFormat="1" applyFont="1" applyFill="1" applyBorder="1"/>
    <xf numFmtId="0" fontId="12" fillId="3" borderId="1" xfId="0" applyFont="1" applyFill="1" applyBorder="1" applyAlignment="1">
      <alignment vertical="top" wrapText="1"/>
    </xf>
    <xf numFmtId="0" fontId="12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64" fontId="12" fillId="0" borderId="1" xfId="0" applyNumberFormat="1" applyFont="1" applyBorder="1" applyAlignment="1">
      <alignment vertical="top"/>
    </xf>
    <xf numFmtId="0" fontId="12" fillId="0" borderId="1" xfId="0" applyFont="1" applyBorder="1" applyAlignment="1">
      <alignment wrapText="1"/>
    </xf>
    <xf numFmtId="0" fontId="12" fillId="5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top" wrapText="1"/>
    </xf>
    <xf numFmtId="164" fontId="7" fillId="3" borderId="7" xfId="0" applyNumberFormat="1" applyFont="1" applyFill="1" applyBorder="1" applyAlignment="1">
      <alignment horizontal="center" vertical="top" wrapText="1"/>
    </xf>
    <xf numFmtId="0" fontId="12" fillId="5" borderId="1" xfId="0" applyFont="1" applyFill="1" applyBorder="1" applyAlignment="1">
      <alignment horizontal="right" vertical="top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revisionHeaders" Target="revisions/revisionHeaders.xml"/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79" Type="http://schemas.openxmlformats.org/officeDocument/2006/relationships/revisionLog" Target="revisionLog23.xml"/><Relationship Id="rId78" Type="http://schemas.openxmlformats.org/officeDocument/2006/relationships/revisionLog" Target="revisionLog22.xml"/><Relationship Id="rId77" Type="http://schemas.openxmlformats.org/officeDocument/2006/relationships/revisionLog" Target="revisionLog2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04CD7904-F4AA-4614-AC85-9109B9CB88C6}" diskRevisions="1" revisionId="635" protected="1" preserveHistory="15">
  <header guid="{AAE091B3-9F2B-4027-A08F-FE61703045EB}" dateTime="2026-09-08T09:41:54" maxSheetId="3" userName="Sarune Drobuzaite" r:id="rId77" minRId="622" maxRId="631">
    <sheetIdMap count="2">
      <sheetId val="1"/>
      <sheetId val="2"/>
    </sheetIdMap>
  </header>
  <header guid="{3E59621A-95BA-4406-813A-6B727586D3DE}" dateTime="2026-09-08T10:45:56" maxSheetId="3" userName="Sarune Drobuzaite" r:id="rId78" minRId="632" maxRId="633">
    <sheetIdMap count="2">
      <sheetId val="1"/>
      <sheetId val="2"/>
    </sheetIdMap>
  </header>
  <header guid="{04CD7904-F4AA-4614-AC85-9109B9CB88C6}" dateTime="2026-09-08T10:55:42" maxSheetId="3" userName="Sarune Drobuzaite" r:id="rId79" minRId="634" maxRId="635">
    <sheetIdMap count="2">
      <sheetId val="1"/>
      <sheetId val="2"/>
    </sheetIdMap>
  </header>
</header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22" sId="1" numFmtId="4">
    <oc r="D30">
      <v>40</v>
    </oc>
    <nc r="D30">
      <v>9</v>
    </nc>
  </rcc>
  <rrc rId="623" sId="1" ref="A35:XFD35" action="insertRow"/>
  <rcc rId="624" sId="1" odxf="1" dxf="1">
    <nc r="C35" t="inlineStr">
      <is>
        <t xml:space="preserve">Savivaldybės biudžeto lėšos (nuosavos, be ankstesnių metų likučio) </t>
      </is>
    </nc>
    <odxf>
      <border outline="0">
        <top/>
      </border>
    </odxf>
    <ndxf>
      <border outline="0">
        <top style="thin">
          <color indexed="64"/>
        </top>
      </border>
    </ndxf>
  </rcc>
  <rcc rId="625" sId="1" numFmtId="4">
    <nc r="D35">
      <v>31</v>
    </nc>
  </rcc>
  <rcc rId="626" sId="1">
    <oc r="D33">
      <f>SUM(D36)</f>
    </oc>
    <nc r="D33">
      <f>SUM(D35:D36)</f>
    </nc>
  </rcc>
  <rcc rId="627" sId="1">
    <oc r="E33">
      <f>SUM(E36)</f>
    </oc>
    <nc r="E33">
      <f>SUM(E35:E36)</f>
    </nc>
  </rcc>
  <rcc rId="628" sId="1">
    <oc r="F33">
      <f>SUM(F36)</f>
    </oc>
    <nc r="F33">
      <f>SUM(F35:F36)</f>
    </nc>
  </rcc>
  <rcc rId="629" sId="1">
    <oc r="C108">
      <f>D9+D24+D30+D41+D46+D51+D71+D78+D16+D85+D92+D56+D63</f>
    </oc>
    <nc r="C108">
      <f>D9+D24+D30+D41+D46+D51+D71+D78+D16+D85+D92+D56+D63+D35</f>
    </nc>
  </rcc>
  <rcc rId="630" sId="1">
    <oc r="D108">
      <f>E9+E24+E30+E41+E46+E51+E71+E78+E16+E85+E92+E56+E63</f>
    </oc>
    <nc r="D108">
      <f>E9+E24+E30+E41+E46+E51+E71+E78+E16+E85+E92+E56+E63+E35</f>
    </nc>
  </rcc>
  <rcc rId="631" sId="1">
    <oc r="E108">
      <f>F9+F24+F30+F41+F46+F51+F71+F78+F16+F85+F92+F56+F63</f>
    </oc>
    <nc r="E108">
      <f>F9+F24+F30+F41+F46+F51+F71+F78+F16+F85+F92+F56+F63+F35</f>
    </nc>
  </rcc>
  <rcv guid="{5BDD65ED-3EA6-4BF1-8547-4CE9D9A34B44}" action="add"/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2" sId="1" numFmtId="4">
    <oc r="D10">
      <v>28.4</v>
    </oc>
    <nc r="D10">
      <v>7.8</v>
    </nc>
  </rcc>
  <rcc rId="633" sId="1" numFmtId="4">
    <oc r="D11">
      <v>160</v>
    </oc>
    <nc r="D11">
      <v>44.1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634" sId="1" numFmtId="4">
    <nc r="D73">
      <v>65</v>
    </nc>
  </rcc>
  <rcc rId="635" sId="1" numFmtId="4">
    <oc r="D98">
      <v>553.5</v>
    </oc>
    <nc r="D98">
      <v>482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6.bin"/><Relationship Id="rId3" Type="http://schemas.openxmlformats.org/officeDocument/2006/relationships/printerSettings" Target="../printerSettings/printerSettings11.bin"/><Relationship Id="rId7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6" Type="http://schemas.openxmlformats.org/officeDocument/2006/relationships/printerSettings" Target="../printerSettings/printerSettings14.bin"/><Relationship Id="rId5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113"/>
  <sheetViews>
    <sheetView tabSelected="1" topLeftCell="A82" zoomScaleNormal="100" workbookViewId="0">
      <selection activeCell="D99" sqref="D99"/>
    </sheetView>
  </sheetViews>
  <sheetFormatPr defaultColWidth="9.140625" defaultRowHeight="12.75" x14ac:dyDescent="0.2"/>
  <cols>
    <col min="1" max="1" width="2.5703125" style="1" customWidth="1"/>
    <col min="2" max="2" width="17.7109375" style="1" customWidth="1"/>
    <col min="3" max="3" width="47.140625" style="8" customWidth="1"/>
    <col min="4" max="7" width="14.7109375" style="1" customWidth="1"/>
    <col min="8" max="16384" width="9.140625" style="1"/>
  </cols>
  <sheetData>
    <row r="2" spans="2:7" ht="39.6" customHeight="1" x14ac:dyDescent="0.2">
      <c r="B2" s="61" t="s">
        <v>71</v>
      </c>
      <c r="C2" s="61"/>
      <c r="D2" s="61"/>
      <c r="E2" s="61"/>
      <c r="F2" s="61"/>
      <c r="G2" s="61"/>
    </row>
    <row r="3" spans="2:7" ht="55.5" customHeight="1" x14ac:dyDescent="0.2">
      <c r="B3" s="9" t="s">
        <v>0</v>
      </c>
      <c r="C3" s="10" t="s">
        <v>1</v>
      </c>
      <c r="D3" s="10" t="s">
        <v>7</v>
      </c>
      <c r="E3" s="10" t="s">
        <v>63</v>
      </c>
      <c r="F3" s="10" t="s">
        <v>70</v>
      </c>
      <c r="G3" s="10" t="s">
        <v>2</v>
      </c>
    </row>
    <row r="4" spans="2:7" x14ac:dyDescent="0.2">
      <c r="B4" s="22">
        <v>1</v>
      </c>
      <c r="C4" s="23">
        <v>2</v>
      </c>
      <c r="D4" s="22">
        <v>3</v>
      </c>
      <c r="E4" s="22">
        <v>4</v>
      </c>
      <c r="F4" s="22">
        <v>5</v>
      </c>
      <c r="G4" s="22">
        <v>6</v>
      </c>
    </row>
    <row r="5" spans="2:7" ht="38.25" customHeight="1" x14ac:dyDescent="0.2">
      <c r="B5" s="11" t="s">
        <v>25</v>
      </c>
      <c r="C5" s="11" t="s">
        <v>43</v>
      </c>
      <c r="D5" s="12"/>
      <c r="E5" s="12"/>
      <c r="F5" s="12"/>
      <c r="G5" s="33"/>
    </row>
    <row r="6" spans="2:7" ht="43.5" customHeight="1" x14ac:dyDescent="0.2">
      <c r="B6" s="13" t="s">
        <v>38</v>
      </c>
      <c r="C6" s="14" t="s">
        <v>44</v>
      </c>
      <c r="D6" s="21"/>
      <c r="E6" s="21"/>
      <c r="F6" s="21"/>
      <c r="G6" s="34" t="s">
        <v>37</v>
      </c>
    </row>
    <row r="7" spans="2:7" ht="16.149999999999999" customHeight="1" x14ac:dyDescent="0.2">
      <c r="B7" s="40"/>
      <c r="C7" s="17" t="s">
        <v>16</v>
      </c>
      <c r="D7" s="41">
        <f>SUM(D9:D12)</f>
        <v>86.4</v>
      </c>
      <c r="E7" s="41">
        <f t="shared" ref="E7:F7" si="0">SUM(E9:E12)</f>
        <v>0</v>
      </c>
      <c r="F7" s="41">
        <f t="shared" si="0"/>
        <v>0</v>
      </c>
      <c r="G7" s="42"/>
    </row>
    <row r="8" spans="2:7" ht="16.149999999999999" customHeight="1" x14ac:dyDescent="0.2">
      <c r="B8" s="32"/>
      <c r="C8" s="29" t="s">
        <v>4</v>
      </c>
      <c r="D8" s="20"/>
      <c r="E8" s="20"/>
      <c r="F8" s="20"/>
      <c r="G8" s="37"/>
    </row>
    <row r="9" spans="2:7" ht="28.9" customHeight="1" x14ac:dyDescent="0.2">
      <c r="B9" s="32"/>
      <c r="C9" s="28" t="s">
        <v>9</v>
      </c>
      <c r="D9" s="54">
        <v>34.5</v>
      </c>
      <c r="E9" s="20"/>
      <c r="F9" s="20"/>
      <c r="G9" s="37"/>
    </row>
    <row r="10" spans="2:7" ht="16.149999999999999" customHeight="1" x14ac:dyDescent="0.2">
      <c r="B10" s="32"/>
      <c r="C10" s="15" t="s">
        <v>12</v>
      </c>
      <c r="D10" s="54">
        <v>7.8</v>
      </c>
      <c r="E10" s="20"/>
      <c r="F10" s="20"/>
      <c r="G10" s="37"/>
    </row>
    <row r="11" spans="2:7" ht="16.149999999999999" customHeight="1" x14ac:dyDescent="0.2">
      <c r="B11" s="32"/>
      <c r="C11" s="28" t="s">
        <v>13</v>
      </c>
      <c r="D11" s="54">
        <v>44.1</v>
      </c>
      <c r="E11" s="20"/>
      <c r="F11" s="20"/>
      <c r="G11" s="37"/>
    </row>
    <row r="12" spans="2:7" ht="16.149999999999999" customHeight="1" x14ac:dyDescent="0.2">
      <c r="B12" s="32"/>
      <c r="C12" s="28" t="s">
        <v>8</v>
      </c>
      <c r="D12" s="20"/>
      <c r="E12" s="20"/>
      <c r="F12" s="20"/>
      <c r="G12" s="37"/>
    </row>
    <row r="13" spans="2:7" ht="40.5" customHeight="1" x14ac:dyDescent="0.2">
      <c r="B13" s="13" t="s">
        <v>57</v>
      </c>
      <c r="C13" s="14" t="s">
        <v>58</v>
      </c>
      <c r="D13" s="21"/>
      <c r="E13" s="21"/>
      <c r="F13" s="21"/>
      <c r="G13" s="34" t="s">
        <v>37</v>
      </c>
    </row>
    <row r="14" spans="2:7" ht="16.149999999999999" customHeight="1" x14ac:dyDescent="0.2">
      <c r="B14" s="40"/>
      <c r="C14" s="17" t="s">
        <v>16</v>
      </c>
      <c r="D14" s="41">
        <f>SUM(D16:D19)</f>
        <v>210.3</v>
      </c>
      <c r="E14" s="41">
        <f t="shared" ref="E14:F14" si="1">SUM(E16:E19)</f>
        <v>0</v>
      </c>
      <c r="F14" s="41">
        <f t="shared" si="1"/>
        <v>0</v>
      </c>
      <c r="G14" s="42"/>
    </row>
    <row r="15" spans="2:7" ht="16.149999999999999" customHeight="1" x14ac:dyDescent="0.2">
      <c r="B15" s="32"/>
      <c r="C15" s="29" t="s">
        <v>4</v>
      </c>
      <c r="D15" s="20"/>
      <c r="E15" s="20"/>
      <c r="F15" s="20"/>
      <c r="G15" s="37"/>
    </row>
    <row r="16" spans="2:7" ht="24.75" customHeight="1" x14ac:dyDescent="0.2">
      <c r="B16" s="32"/>
      <c r="C16" s="28" t="s">
        <v>9</v>
      </c>
      <c r="D16" s="54">
        <v>24</v>
      </c>
      <c r="E16" s="20"/>
      <c r="F16" s="20"/>
      <c r="G16" s="37"/>
    </row>
    <row r="17" spans="2:7" ht="16.149999999999999" customHeight="1" x14ac:dyDescent="0.2">
      <c r="B17" s="32"/>
      <c r="C17" s="15" t="s">
        <v>12</v>
      </c>
      <c r="D17" s="54">
        <v>28</v>
      </c>
      <c r="E17" s="20"/>
      <c r="F17" s="20"/>
      <c r="G17" s="37"/>
    </row>
    <row r="18" spans="2:7" ht="16.149999999999999" customHeight="1" x14ac:dyDescent="0.2">
      <c r="B18" s="32"/>
      <c r="C18" s="28" t="s">
        <v>13</v>
      </c>
      <c r="D18" s="54">
        <v>158.30000000000001</v>
      </c>
      <c r="E18" s="20"/>
      <c r="F18" s="20"/>
      <c r="G18" s="37"/>
    </row>
    <row r="19" spans="2:7" ht="16.149999999999999" customHeight="1" x14ac:dyDescent="0.2">
      <c r="B19" s="32"/>
      <c r="C19" s="28" t="s">
        <v>8</v>
      </c>
      <c r="D19" s="20"/>
      <c r="E19" s="20"/>
      <c r="F19" s="20"/>
      <c r="G19" s="37"/>
    </row>
    <row r="20" spans="2:7" ht="24" customHeight="1" x14ac:dyDescent="0.2">
      <c r="B20" s="11" t="s">
        <v>26</v>
      </c>
      <c r="C20" s="11" t="s">
        <v>45</v>
      </c>
      <c r="D20" s="12"/>
      <c r="E20" s="12"/>
      <c r="F20" s="12"/>
      <c r="G20" s="33"/>
    </row>
    <row r="21" spans="2:7" ht="33" customHeight="1" x14ac:dyDescent="0.2">
      <c r="B21" s="30" t="s">
        <v>27</v>
      </c>
      <c r="C21" s="14" t="s">
        <v>46</v>
      </c>
      <c r="D21" s="21"/>
      <c r="E21" s="21"/>
      <c r="F21" s="21"/>
      <c r="G21" s="34" t="s">
        <v>37</v>
      </c>
    </row>
    <row r="22" spans="2:7" ht="16.149999999999999" customHeight="1" x14ac:dyDescent="0.2">
      <c r="B22" s="16"/>
      <c r="C22" s="17" t="s">
        <v>3</v>
      </c>
      <c r="D22" s="7">
        <f>SUM(D24:D26)</f>
        <v>545.29999999999995</v>
      </c>
      <c r="E22" s="7">
        <f>SUM(E24:E26)</f>
        <v>545.5</v>
      </c>
      <c r="F22" s="7">
        <f t="shared" ref="F22" si="2">SUM(F24:F26)</f>
        <v>545.69999999999993</v>
      </c>
      <c r="G22" s="35"/>
    </row>
    <row r="23" spans="2:7" ht="16.149999999999999" customHeight="1" x14ac:dyDescent="0.2">
      <c r="B23" s="58"/>
      <c r="C23" s="29" t="s">
        <v>4</v>
      </c>
      <c r="D23" s="6"/>
      <c r="E23" s="6"/>
      <c r="F23" s="6"/>
      <c r="G23" s="36"/>
    </row>
    <row r="24" spans="2:7" ht="28.9" customHeight="1" x14ac:dyDescent="0.2">
      <c r="B24" s="59"/>
      <c r="C24" s="28" t="s">
        <v>9</v>
      </c>
      <c r="D24" s="54">
        <v>3</v>
      </c>
      <c r="E24" s="54">
        <v>3.2</v>
      </c>
      <c r="F24" s="54">
        <v>3.4</v>
      </c>
      <c r="G24" s="37"/>
    </row>
    <row r="25" spans="2:7" ht="16.149999999999999" customHeight="1" x14ac:dyDescent="0.2">
      <c r="B25" s="59"/>
      <c r="C25" s="28" t="s">
        <v>12</v>
      </c>
      <c r="D25" s="54">
        <v>542.29999999999995</v>
      </c>
      <c r="E25" s="54">
        <v>542.29999999999995</v>
      </c>
      <c r="F25" s="54">
        <v>542.29999999999995</v>
      </c>
      <c r="G25" s="37"/>
    </row>
    <row r="26" spans="2:7" ht="16.149999999999999" customHeight="1" x14ac:dyDescent="0.2">
      <c r="B26" s="60"/>
      <c r="C26" s="28" t="s">
        <v>8</v>
      </c>
      <c r="D26" s="54"/>
      <c r="E26" s="54"/>
      <c r="F26" s="54"/>
      <c r="G26" s="37"/>
    </row>
    <row r="27" spans="2:7" ht="27.75" customHeight="1" x14ac:dyDescent="0.2">
      <c r="B27" s="30" t="s">
        <v>28</v>
      </c>
      <c r="C27" s="14" t="s">
        <v>47</v>
      </c>
      <c r="D27" s="21"/>
      <c r="E27" s="21"/>
      <c r="F27" s="21"/>
      <c r="G27" s="34" t="s">
        <v>37</v>
      </c>
    </row>
    <row r="28" spans="2:7" ht="16.149999999999999" customHeight="1" x14ac:dyDescent="0.2">
      <c r="B28" s="16"/>
      <c r="C28" s="17" t="s">
        <v>3</v>
      </c>
      <c r="D28" s="7">
        <f>SUM(D30:D31)</f>
        <v>9</v>
      </c>
      <c r="E28" s="7">
        <f t="shared" ref="E28:F28" si="3">SUM(E30:E31)</f>
        <v>41.9</v>
      </c>
      <c r="F28" s="7">
        <f t="shared" si="3"/>
        <v>43.2</v>
      </c>
      <c r="G28" s="35"/>
    </row>
    <row r="29" spans="2:7" ht="16.149999999999999" customHeight="1" x14ac:dyDescent="0.2">
      <c r="B29" s="58"/>
      <c r="C29" s="29" t="s">
        <v>4</v>
      </c>
      <c r="D29" s="6"/>
      <c r="E29" s="6"/>
      <c r="F29" s="6"/>
      <c r="G29" s="36"/>
    </row>
    <row r="30" spans="2:7" ht="27.6" customHeight="1" x14ac:dyDescent="0.2">
      <c r="B30" s="59"/>
      <c r="C30" s="28" t="s">
        <v>9</v>
      </c>
      <c r="D30" s="54">
        <v>9</v>
      </c>
      <c r="E30" s="54">
        <v>41.9</v>
      </c>
      <c r="F30" s="54">
        <v>43.2</v>
      </c>
      <c r="G30" s="37"/>
    </row>
    <row r="31" spans="2:7" ht="16.149999999999999" customHeight="1" x14ac:dyDescent="0.2">
      <c r="B31" s="60"/>
      <c r="C31" s="28" t="s">
        <v>8</v>
      </c>
      <c r="D31" s="20"/>
      <c r="E31" s="20"/>
      <c r="F31" s="20"/>
      <c r="G31" s="37"/>
    </row>
    <row r="32" spans="2:7" ht="42.75" customHeight="1" x14ac:dyDescent="0.2">
      <c r="B32" s="30" t="s">
        <v>29</v>
      </c>
      <c r="C32" s="14" t="s">
        <v>48</v>
      </c>
      <c r="D32" s="21"/>
      <c r="E32" s="21"/>
      <c r="F32" s="21"/>
      <c r="G32" s="34" t="s">
        <v>37</v>
      </c>
    </row>
    <row r="33" spans="2:7" ht="16.149999999999999" customHeight="1" x14ac:dyDescent="0.2">
      <c r="B33" s="16"/>
      <c r="C33" s="17" t="s">
        <v>3</v>
      </c>
      <c r="D33" s="7">
        <f>SUM(D35:D36)</f>
        <v>921</v>
      </c>
      <c r="E33" s="7">
        <f t="shared" ref="E33:F33" si="4">SUM(E35:E36)</f>
        <v>792</v>
      </c>
      <c r="F33" s="7">
        <f t="shared" si="4"/>
        <v>792</v>
      </c>
      <c r="G33" s="35"/>
    </row>
    <row r="34" spans="2:7" ht="16.149999999999999" customHeight="1" x14ac:dyDescent="0.2">
      <c r="B34" s="58"/>
      <c r="C34" s="29" t="s">
        <v>4</v>
      </c>
      <c r="D34" s="6"/>
      <c r="E34" s="6"/>
      <c r="F34" s="6"/>
      <c r="G34" s="36"/>
    </row>
    <row r="35" spans="2:7" ht="27" customHeight="1" x14ac:dyDescent="0.2">
      <c r="B35" s="59"/>
      <c r="C35" s="28" t="s">
        <v>9</v>
      </c>
      <c r="D35" s="54">
        <v>31</v>
      </c>
      <c r="E35" s="54"/>
      <c r="F35" s="54"/>
      <c r="G35" s="36"/>
    </row>
    <row r="36" spans="2:7" ht="16.149999999999999" customHeight="1" x14ac:dyDescent="0.2">
      <c r="B36" s="59"/>
      <c r="C36" s="28" t="s">
        <v>12</v>
      </c>
      <c r="D36" s="54">
        <v>890</v>
      </c>
      <c r="E36" s="54">
        <v>792</v>
      </c>
      <c r="F36" s="20">
        <v>792</v>
      </c>
      <c r="G36" s="37"/>
    </row>
    <row r="37" spans="2:7" ht="40.5" customHeight="1" x14ac:dyDescent="0.2">
      <c r="B37" s="11" t="s">
        <v>30</v>
      </c>
      <c r="C37" s="11" t="s">
        <v>49</v>
      </c>
      <c r="D37" s="12"/>
      <c r="E37" s="12"/>
      <c r="F37" s="12"/>
      <c r="G37" s="33"/>
    </row>
    <row r="38" spans="2:7" ht="28.5" customHeight="1" x14ac:dyDescent="0.2">
      <c r="B38" s="30" t="s">
        <v>31</v>
      </c>
      <c r="C38" s="14" t="s">
        <v>72</v>
      </c>
      <c r="D38" s="21"/>
      <c r="E38" s="21"/>
      <c r="F38" s="21"/>
      <c r="G38" s="34" t="s">
        <v>39</v>
      </c>
    </row>
    <row r="39" spans="2:7" ht="16.149999999999999" customHeight="1" x14ac:dyDescent="0.2">
      <c r="B39" s="16"/>
      <c r="C39" s="17" t="s">
        <v>3</v>
      </c>
      <c r="D39" s="7">
        <f>SUM(D41:D42)</f>
        <v>186.2</v>
      </c>
      <c r="E39" s="7">
        <f t="shared" ref="E39:F39" si="5">SUM(E41:E42)</f>
        <v>195</v>
      </c>
      <c r="F39" s="7">
        <f t="shared" si="5"/>
        <v>201.2</v>
      </c>
      <c r="G39" s="35"/>
    </row>
    <row r="40" spans="2:7" ht="16.149999999999999" customHeight="1" x14ac:dyDescent="0.2">
      <c r="B40" s="58"/>
      <c r="C40" s="29" t="s">
        <v>4</v>
      </c>
      <c r="D40" s="6"/>
      <c r="E40" s="6"/>
      <c r="F40" s="6"/>
      <c r="G40" s="36"/>
    </row>
    <row r="41" spans="2:7" ht="27.75" customHeight="1" x14ac:dyDescent="0.2">
      <c r="B41" s="59"/>
      <c r="C41" s="28" t="s">
        <v>9</v>
      </c>
      <c r="D41" s="54">
        <v>186.2</v>
      </c>
      <c r="E41" s="54">
        <v>195</v>
      </c>
      <c r="F41" s="54">
        <v>201.2</v>
      </c>
      <c r="G41" s="37"/>
    </row>
    <row r="42" spans="2:7" ht="17.25" customHeight="1" x14ac:dyDescent="0.2">
      <c r="B42" s="60"/>
      <c r="C42" s="28" t="s">
        <v>8</v>
      </c>
      <c r="D42" s="54"/>
      <c r="E42" s="54"/>
      <c r="F42" s="54"/>
      <c r="G42" s="37"/>
    </row>
    <row r="43" spans="2:7" ht="32.25" customHeight="1" x14ac:dyDescent="0.2">
      <c r="B43" s="30" t="s">
        <v>32</v>
      </c>
      <c r="C43" s="14" t="s">
        <v>50</v>
      </c>
      <c r="D43" s="21"/>
      <c r="E43" s="21"/>
      <c r="F43" s="21"/>
      <c r="G43" s="34" t="s">
        <v>40</v>
      </c>
    </row>
    <row r="44" spans="2:7" ht="16.149999999999999" customHeight="1" x14ac:dyDescent="0.2">
      <c r="B44" s="16"/>
      <c r="C44" s="17" t="s">
        <v>3</v>
      </c>
      <c r="D44" s="7">
        <f>SUM(D46)</f>
        <v>50</v>
      </c>
      <c r="E44" s="7">
        <f t="shared" ref="E44:F44" si="6">SUM(E46)</f>
        <v>52</v>
      </c>
      <c r="F44" s="7">
        <f t="shared" si="6"/>
        <v>53.7</v>
      </c>
      <c r="G44" s="35"/>
    </row>
    <row r="45" spans="2:7" ht="16.149999999999999" customHeight="1" x14ac:dyDescent="0.2">
      <c r="B45" s="58"/>
      <c r="C45" s="29" t="s">
        <v>4</v>
      </c>
      <c r="D45" s="6"/>
      <c r="E45" s="6"/>
      <c r="F45" s="6"/>
      <c r="G45" s="36"/>
    </row>
    <row r="46" spans="2:7" ht="28.5" customHeight="1" x14ac:dyDescent="0.2">
      <c r="B46" s="59"/>
      <c r="C46" s="28" t="s">
        <v>9</v>
      </c>
      <c r="D46" s="54">
        <v>50</v>
      </c>
      <c r="E46" s="54">
        <v>52</v>
      </c>
      <c r="F46" s="54">
        <v>53.7</v>
      </c>
      <c r="G46" s="37"/>
    </row>
    <row r="47" spans="2:7" ht="17.25" customHeight="1" x14ac:dyDescent="0.2">
      <c r="B47" s="60"/>
      <c r="C47" s="28" t="s">
        <v>8</v>
      </c>
      <c r="D47" s="20"/>
      <c r="E47" s="20"/>
      <c r="F47" s="20"/>
      <c r="G47" s="37"/>
    </row>
    <row r="48" spans="2:7" ht="28.5" customHeight="1" x14ac:dyDescent="0.2">
      <c r="B48" s="30" t="s">
        <v>33</v>
      </c>
      <c r="C48" s="14" t="s">
        <v>51</v>
      </c>
      <c r="D48" s="21"/>
      <c r="E48" s="21"/>
      <c r="F48" s="21"/>
      <c r="G48" s="34" t="s">
        <v>41</v>
      </c>
    </row>
    <row r="49" spans="2:7" ht="14.25" customHeight="1" x14ac:dyDescent="0.2">
      <c r="B49" s="16"/>
      <c r="C49" s="17" t="s">
        <v>3</v>
      </c>
      <c r="D49" s="7">
        <f>SUM(D51:D52)</f>
        <v>10</v>
      </c>
      <c r="E49" s="7">
        <f t="shared" ref="E49:F49" si="7">SUM(E51:E52)</f>
        <v>10.5</v>
      </c>
      <c r="F49" s="7">
        <f t="shared" si="7"/>
        <v>10.8</v>
      </c>
      <c r="G49" s="35"/>
    </row>
    <row r="50" spans="2:7" ht="18" customHeight="1" x14ac:dyDescent="0.2">
      <c r="B50" s="58"/>
      <c r="C50" s="29" t="s">
        <v>4</v>
      </c>
      <c r="D50" s="6"/>
      <c r="E50" s="6"/>
      <c r="F50" s="6"/>
      <c r="G50" s="36"/>
    </row>
    <row r="51" spans="2:7" ht="28.5" customHeight="1" x14ac:dyDescent="0.2">
      <c r="B51" s="59"/>
      <c r="C51" s="28" t="s">
        <v>9</v>
      </c>
      <c r="D51" s="54">
        <v>10</v>
      </c>
      <c r="E51" s="54">
        <v>10.5</v>
      </c>
      <c r="F51" s="54">
        <v>10.8</v>
      </c>
      <c r="G51" s="37"/>
    </row>
    <row r="52" spans="2:7" ht="18.75" customHeight="1" x14ac:dyDescent="0.2">
      <c r="B52" s="60"/>
      <c r="C52" s="28" t="s">
        <v>8</v>
      </c>
      <c r="D52" s="20"/>
      <c r="E52" s="20"/>
      <c r="F52" s="20"/>
      <c r="G52" s="37"/>
    </row>
    <row r="53" spans="2:7" ht="53.25" customHeight="1" x14ac:dyDescent="0.2">
      <c r="B53" s="30" t="s">
        <v>66</v>
      </c>
      <c r="C53" s="14" t="s">
        <v>65</v>
      </c>
      <c r="D53" s="21"/>
      <c r="E53" s="21"/>
      <c r="F53" s="21"/>
      <c r="G53" s="34"/>
    </row>
    <row r="54" spans="2:7" ht="18.75" customHeight="1" x14ac:dyDescent="0.2">
      <c r="B54" s="16"/>
      <c r="C54" s="17" t="s">
        <v>3</v>
      </c>
      <c r="D54" s="7">
        <f>SUM(D56:D59)</f>
        <v>5</v>
      </c>
      <c r="E54" s="7">
        <f t="shared" ref="E54:F54" si="8">SUM(E56:E59)</f>
        <v>12.5</v>
      </c>
      <c r="F54" s="7">
        <f t="shared" si="8"/>
        <v>18</v>
      </c>
      <c r="G54" s="35"/>
    </row>
    <row r="55" spans="2:7" ht="18.75" customHeight="1" x14ac:dyDescent="0.2">
      <c r="B55" s="51"/>
      <c r="C55" s="29" t="s">
        <v>4</v>
      </c>
      <c r="D55" s="6"/>
      <c r="E55" s="6"/>
      <c r="F55" s="6"/>
      <c r="G55" s="36"/>
    </row>
    <row r="56" spans="2:7" ht="24.75" customHeight="1" x14ac:dyDescent="0.2">
      <c r="B56" s="52"/>
      <c r="C56" s="28" t="s">
        <v>9</v>
      </c>
      <c r="D56" s="54">
        <v>5</v>
      </c>
      <c r="E56" s="54">
        <v>12.5</v>
      </c>
      <c r="F56" s="54">
        <v>18</v>
      </c>
      <c r="G56" s="37"/>
    </row>
    <row r="57" spans="2:7" ht="16.5" customHeight="1" x14ac:dyDescent="0.2">
      <c r="B57" s="52"/>
      <c r="C57" s="15" t="s">
        <v>12</v>
      </c>
      <c r="D57" s="54"/>
      <c r="E57" s="54"/>
      <c r="F57" s="54"/>
      <c r="G57" s="37"/>
    </row>
    <row r="58" spans="2:7" ht="24.75" customHeight="1" x14ac:dyDescent="0.2">
      <c r="B58" s="52"/>
      <c r="C58" s="15" t="s">
        <v>13</v>
      </c>
      <c r="D58" s="54"/>
      <c r="E58" s="54"/>
      <c r="F58" s="54"/>
      <c r="G58" s="37"/>
    </row>
    <row r="59" spans="2:7" ht="12.75" customHeight="1" x14ac:dyDescent="0.2">
      <c r="B59" s="32"/>
      <c r="C59" s="28" t="s">
        <v>8</v>
      </c>
      <c r="D59" s="20"/>
      <c r="E59" s="20"/>
      <c r="F59" s="20"/>
      <c r="G59" s="37"/>
    </row>
    <row r="60" spans="2:7" ht="39.75" customHeight="1" x14ac:dyDescent="0.2">
      <c r="B60" s="30" t="s">
        <v>67</v>
      </c>
      <c r="C60" s="14" t="s">
        <v>68</v>
      </c>
      <c r="D60" s="21"/>
      <c r="E60" s="21"/>
      <c r="F60" s="21"/>
      <c r="G60" s="34"/>
    </row>
    <row r="61" spans="2:7" ht="12.75" customHeight="1" x14ac:dyDescent="0.2">
      <c r="B61" s="16"/>
      <c r="C61" s="17" t="s">
        <v>3</v>
      </c>
      <c r="D61" s="7">
        <f>SUM(D63:D66)</f>
        <v>2</v>
      </c>
      <c r="E61" s="7">
        <f t="shared" ref="E61:F61" si="9">SUM(E63:E66)</f>
        <v>6</v>
      </c>
      <c r="F61" s="7">
        <f t="shared" si="9"/>
        <v>11</v>
      </c>
      <c r="G61" s="35"/>
    </row>
    <row r="62" spans="2:7" ht="12.75" customHeight="1" x14ac:dyDescent="0.2">
      <c r="B62" s="51"/>
      <c r="C62" s="29" t="s">
        <v>4</v>
      </c>
      <c r="D62" s="6"/>
      <c r="E62" s="6"/>
      <c r="F62" s="6"/>
      <c r="G62" s="36"/>
    </row>
    <row r="63" spans="2:7" ht="20.25" customHeight="1" x14ac:dyDescent="0.2">
      <c r="B63" s="52"/>
      <c r="C63" s="28" t="s">
        <v>9</v>
      </c>
      <c r="D63" s="54">
        <v>2</v>
      </c>
      <c r="E63" s="54">
        <v>6</v>
      </c>
      <c r="F63" s="54">
        <v>11</v>
      </c>
      <c r="G63" s="37"/>
    </row>
    <row r="64" spans="2:7" ht="16.5" customHeight="1" x14ac:dyDescent="0.2">
      <c r="B64" s="52"/>
      <c r="C64" s="15" t="s">
        <v>12</v>
      </c>
      <c r="D64" s="54"/>
      <c r="E64" s="54"/>
      <c r="F64" s="54"/>
      <c r="G64" s="37"/>
    </row>
    <row r="65" spans="2:7" ht="24.75" customHeight="1" x14ac:dyDescent="0.2">
      <c r="B65" s="52"/>
      <c r="C65" s="15" t="s">
        <v>13</v>
      </c>
      <c r="D65" s="54"/>
      <c r="E65" s="54"/>
      <c r="F65" s="54"/>
      <c r="G65" s="37"/>
    </row>
    <row r="66" spans="2:7" ht="15.75" customHeight="1" x14ac:dyDescent="0.2">
      <c r="B66" s="32"/>
      <c r="C66" s="28" t="s">
        <v>8</v>
      </c>
      <c r="D66" s="20"/>
      <c r="E66" s="20"/>
      <c r="F66" s="20"/>
      <c r="G66" s="37"/>
    </row>
    <row r="67" spans="2:7" ht="30" customHeight="1" x14ac:dyDescent="0.2">
      <c r="B67" s="11" t="s">
        <v>34</v>
      </c>
      <c r="C67" s="11" t="s">
        <v>52</v>
      </c>
      <c r="D67" s="12"/>
      <c r="E67" s="12"/>
      <c r="F67" s="12"/>
      <c r="G67" s="33"/>
    </row>
    <row r="68" spans="2:7" ht="44.25" customHeight="1" x14ac:dyDescent="0.2">
      <c r="B68" s="30" t="s">
        <v>35</v>
      </c>
      <c r="C68" s="14" t="s">
        <v>53</v>
      </c>
      <c r="D68" s="21"/>
      <c r="E68" s="21"/>
      <c r="F68" s="21"/>
      <c r="G68" s="34" t="s">
        <v>40</v>
      </c>
    </row>
    <row r="69" spans="2:7" ht="16.5" customHeight="1" x14ac:dyDescent="0.2">
      <c r="B69" s="16"/>
      <c r="C69" s="17" t="s">
        <v>3</v>
      </c>
      <c r="D69" s="7">
        <f>SUM(D71:D74)</f>
        <v>182</v>
      </c>
      <c r="E69" s="7">
        <f t="shared" ref="E69:F69" si="10">SUM(E71:E74)</f>
        <v>50</v>
      </c>
      <c r="F69" s="7">
        <f t="shared" si="10"/>
        <v>664.9</v>
      </c>
      <c r="G69" s="35"/>
    </row>
    <row r="70" spans="2:7" ht="18" customHeight="1" x14ac:dyDescent="0.2">
      <c r="B70" s="58"/>
      <c r="C70" s="29" t="s">
        <v>4</v>
      </c>
      <c r="D70" s="6"/>
      <c r="E70" s="6"/>
      <c r="F70" s="6"/>
      <c r="G70" s="36"/>
    </row>
    <row r="71" spans="2:7" ht="29.45" customHeight="1" x14ac:dyDescent="0.2">
      <c r="B71" s="59"/>
      <c r="C71" s="28" t="s">
        <v>9</v>
      </c>
      <c r="D71" s="20"/>
      <c r="E71" s="20">
        <v>50</v>
      </c>
      <c r="F71" s="20">
        <v>664.9</v>
      </c>
      <c r="G71" s="37"/>
    </row>
    <row r="72" spans="2:7" ht="18" customHeight="1" x14ac:dyDescent="0.2">
      <c r="B72" s="59"/>
      <c r="C72" s="15" t="s">
        <v>12</v>
      </c>
      <c r="D72" s="20"/>
      <c r="E72" s="20"/>
      <c r="F72" s="20"/>
      <c r="G72" s="37"/>
    </row>
    <row r="73" spans="2:7" ht="28.5" customHeight="1" x14ac:dyDescent="0.2">
      <c r="B73" s="59"/>
      <c r="C73" s="15" t="s">
        <v>13</v>
      </c>
      <c r="D73" s="20">
        <v>65</v>
      </c>
      <c r="E73" s="20"/>
      <c r="F73" s="20"/>
      <c r="G73" s="37"/>
    </row>
    <row r="74" spans="2:7" ht="16.5" customHeight="1" x14ac:dyDescent="0.2">
      <c r="B74" s="60"/>
      <c r="C74" s="28" t="s">
        <v>8</v>
      </c>
      <c r="D74" s="54">
        <v>117</v>
      </c>
      <c r="E74" s="20"/>
      <c r="F74" s="20"/>
      <c r="G74" s="37"/>
    </row>
    <row r="75" spans="2:7" ht="51.6" customHeight="1" x14ac:dyDescent="0.2">
      <c r="B75" s="30" t="s">
        <v>36</v>
      </c>
      <c r="C75" s="14" t="s">
        <v>69</v>
      </c>
      <c r="D75" s="21"/>
      <c r="E75" s="21"/>
      <c r="F75" s="21"/>
      <c r="G75" s="34" t="s">
        <v>42</v>
      </c>
    </row>
    <row r="76" spans="2:7" ht="16.5" customHeight="1" x14ac:dyDescent="0.2">
      <c r="B76" s="16"/>
      <c r="C76" s="17" t="s">
        <v>3</v>
      </c>
      <c r="D76" s="7">
        <f>SUM(D78:D81)</f>
        <v>27</v>
      </c>
      <c r="E76" s="7">
        <f t="shared" ref="E76:F76" si="11">SUM(E78:E81)</f>
        <v>89.9</v>
      </c>
      <c r="F76" s="7">
        <f t="shared" si="11"/>
        <v>89.9</v>
      </c>
      <c r="G76" s="35"/>
    </row>
    <row r="77" spans="2:7" ht="16.5" customHeight="1" x14ac:dyDescent="0.2">
      <c r="B77" s="58"/>
      <c r="C77" s="29" t="s">
        <v>4</v>
      </c>
      <c r="D77" s="6"/>
      <c r="E77" s="6"/>
      <c r="F77" s="6"/>
      <c r="G77" s="36"/>
    </row>
    <row r="78" spans="2:7" ht="28.9" customHeight="1" x14ac:dyDescent="0.2">
      <c r="B78" s="59"/>
      <c r="C78" s="28" t="s">
        <v>9</v>
      </c>
      <c r="D78" s="54">
        <v>27</v>
      </c>
      <c r="E78" s="20">
        <v>48.6</v>
      </c>
      <c r="F78" s="20">
        <v>48.6</v>
      </c>
      <c r="G78" s="37"/>
    </row>
    <row r="79" spans="2:7" ht="16.5" customHeight="1" x14ac:dyDescent="0.2">
      <c r="B79" s="59"/>
      <c r="C79" s="15" t="s">
        <v>12</v>
      </c>
      <c r="D79" s="20"/>
      <c r="E79" s="20"/>
      <c r="F79" s="20"/>
      <c r="G79" s="37"/>
    </row>
    <row r="80" spans="2:7" ht="16.5" customHeight="1" x14ac:dyDescent="0.2">
      <c r="B80" s="59"/>
      <c r="C80" s="15" t="s">
        <v>13</v>
      </c>
      <c r="D80" s="20"/>
      <c r="E80" s="20">
        <v>41.3</v>
      </c>
      <c r="F80" s="20">
        <v>41.3</v>
      </c>
      <c r="G80" s="37"/>
    </row>
    <row r="81" spans="2:7" ht="16.5" customHeight="1" x14ac:dyDescent="0.2">
      <c r="B81" s="60"/>
      <c r="C81" s="28" t="s">
        <v>8</v>
      </c>
      <c r="D81" s="20"/>
      <c r="E81" s="20"/>
      <c r="F81" s="20"/>
      <c r="G81" s="37"/>
    </row>
    <row r="82" spans="2:7" ht="42.75" customHeight="1" x14ac:dyDescent="0.2">
      <c r="B82" s="30" t="s">
        <v>59</v>
      </c>
      <c r="C82" s="14" t="s">
        <v>60</v>
      </c>
      <c r="D82" s="21"/>
      <c r="E82" s="21"/>
      <c r="F82" s="21"/>
      <c r="G82" s="34" t="s">
        <v>64</v>
      </c>
    </row>
    <row r="83" spans="2:7" ht="16.5" customHeight="1" x14ac:dyDescent="0.2">
      <c r="B83" s="16"/>
      <c r="C83" s="17" t="s">
        <v>3</v>
      </c>
      <c r="D83" s="7">
        <f>SUM(D85:D88)</f>
        <v>97</v>
      </c>
      <c r="E83" s="7">
        <f t="shared" ref="E83:F83" si="12">SUM(E85:E88)</f>
        <v>347.5</v>
      </c>
      <c r="F83" s="7">
        <f t="shared" si="12"/>
        <v>781</v>
      </c>
      <c r="G83" s="35"/>
    </row>
    <row r="84" spans="2:7" ht="16.5" customHeight="1" x14ac:dyDescent="0.2">
      <c r="B84" s="51"/>
      <c r="C84" s="29" t="s">
        <v>4</v>
      </c>
      <c r="D84" s="6"/>
      <c r="E84" s="6"/>
      <c r="F84" s="6"/>
      <c r="G84" s="36"/>
    </row>
    <row r="85" spans="2:7" ht="25.5" customHeight="1" x14ac:dyDescent="0.2">
      <c r="B85" s="52"/>
      <c r="C85" s="28" t="s">
        <v>9</v>
      </c>
      <c r="D85" s="54"/>
      <c r="E85" s="20">
        <v>50</v>
      </c>
      <c r="F85" s="20">
        <v>422.1</v>
      </c>
      <c r="G85" s="37"/>
    </row>
    <row r="86" spans="2:7" ht="16.5" customHeight="1" x14ac:dyDescent="0.2">
      <c r="B86" s="52"/>
      <c r="C86" s="15" t="s">
        <v>12</v>
      </c>
      <c r="D86" s="20"/>
      <c r="E86" s="20"/>
      <c r="F86" s="20"/>
      <c r="G86" s="37"/>
    </row>
    <row r="87" spans="2:7" ht="16.5" customHeight="1" x14ac:dyDescent="0.2">
      <c r="B87" s="52"/>
      <c r="C87" s="15" t="s">
        <v>13</v>
      </c>
      <c r="D87" s="20"/>
      <c r="E87" s="20">
        <v>297.5</v>
      </c>
      <c r="F87" s="20">
        <v>358.9</v>
      </c>
      <c r="G87" s="37"/>
    </row>
    <row r="88" spans="2:7" ht="16.5" customHeight="1" x14ac:dyDescent="0.2">
      <c r="B88" s="32"/>
      <c r="C88" s="28" t="s">
        <v>8</v>
      </c>
      <c r="D88" s="20">
        <v>97</v>
      </c>
      <c r="E88" s="20"/>
      <c r="F88" s="20"/>
      <c r="G88" s="37"/>
    </row>
    <row r="89" spans="2:7" ht="42.75" customHeight="1" x14ac:dyDescent="0.2">
      <c r="B89" s="30" t="s">
        <v>61</v>
      </c>
      <c r="C89" s="14" t="s">
        <v>62</v>
      </c>
      <c r="D89" s="21"/>
      <c r="E89" s="21"/>
      <c r="F89" s="21"/>
      <c r="G89" s="34" t="s">
        <v>64</v>
      </c>
    </row>
    <row r="90" spans="2:7" ht="16.5" customHeight="1" x14ac:dyDescent="0.2">
      <c r="B90" s="16"/>
      <c r="C90" s="17" t="s">
        <v>3</v>
      </c>
      <c r="D90" s="7">
        <f>SUM(D92:D95)</f>
        <v>260</v>
      </c>
      <c r="E90" s="7">
        <f t="shared" ref="E90:F90" si="13">SUM(E92:E95)</f>
        <v>1560</v>
      </c>
      <c r="F90" s="7">
        <f t="shared" si="13"/>
        <v>1659.8</v>
      </c>
      <c r="G90" s="35"/>
    </row>
    <row r="91" spans="2:7" ht="16.5" customHeight="1" x14ac:dyDescent="0.2">
      <c r="B91" s="51"/>
      <c r="C91" s="29" t="s">
        <v>4</v>
      </c>
      <c r="D91" s="6"/>
      <c r="E91" s="6"/>
      <c r="F91" s="6"/>
      <c r="G91" s="36"/>
    </row>
    <row r="92" spans="2:7" ht="26.25" customHeight="1" x14ac:dyDescent="0.2">
      <c r="B92" s="52"/>
      <c r="C92" s="28" t="s">
        <v>9</v>
      </c>
      <c r="D92" s="54"/>
      <c r="E92" s="20">
        <v>200</v>
      </c>
      <c r="F92" s="20">
        <v>300</v>
      </c>
      <c r="G92" s="37"/>
    </row>
    <row r="93" spans="2:7" ht="16.5" customHeight="1" x14ac:dyDescent="0.2">
      <c r="B93" s="52"/>
      <c r="C93" s="15" t="s">
        <v>12</v>
      </c>
      <c r="D93" s="20"/>
      <c r="E93" s="20"/>
      <c r="F93" s="20"/>
      <c r="G93" s="37"/>
    </row>
    <row r="94" spans="2:7" ht="16.5" customHeight="1" x14ac:dyDescent="0.2">
      <c r="B94" s="52"/>
      <c r="C94" s="15" t="s">
        <v>13</v>
      </c>
      <c r="D94" s="20"/>
      <c r="E94" s="20">
        <v>1360</v>
      </c>
      <c r="F94" s="20">
        <v>1359.8</v>
      </c>
      <c r="G94" s="37"/>
    </row>
    <row r="95" spans="2:7" ht="16.5" customHeight="1" x14ac:dyDescent="0.2">
      <c r="B95" s="32"/>
      <c r="C95" s="28" t="s">
        <v>8</v>
      </c>
      <c r="D95" s="20">
        <v>260</v>
      </c>
      <c r="E95" s="20"/>
      <c r="F95" s="20"/>
      <c r="G95" s="37"/>
    </row>
    <row r="96" spans="2:7" ht="26.25" customHeight="1" x14ac:dyDescent="0.2">
      <c r="B96" s="24"/>
      <c r="C96" s="26" t="s">
        <v>17</v>
      </c>
      <c r="D96" s="27">
        <f>D22+D28+D33+D39+D44+D49+D76+D69+D7+D14+D83+D90+D54+D61</f>
        <v>2591.2000000000003</v>
      </c>
      <c r="E96" s="27">
        <f t="shared" ref="E96:F96" si="14">E22+E28+E33+E39+E44+E49+E76+E69+E7+E14+E83+E90+E54+E61</f>
        <v>3702.8</v>
      </c>
      <c r="F96" s="27">
        <f t="shared" si="14"/>
        <v>4871.2</v>
      </c>
      <c r="G96" s="38"/>
    </row>
    <row r="97" spans="2:7" ht="15.75" customHeight="1" x14ac:dyDescent="0.2">
      <c r="B97" s="19"/>
      <c r="C97" s="18" t="s">
        <v>5</v>
      </c>
      <c r="D97" s="5">
        <f>SUM(D90+D83+D76+D14+D7+D54+D61+D69)</f>
        <v>869.69999999999993</v>
      </c>
      <c r="E97" s="5">
        <f>SUM(E90+E83+E76+E14+E7+E54+E61+E69)</f>
        <v>2065.9</v>
      </c>
      <c r="F97" s="5">
        <f t="shared" ref="F97" si="15">SUM(F90+F83+F76+F14+F7+F54+F61+F69)</f>
        <v>3224.6000000000004</v>
      </c>
      <c r="G97" s="39"/>
    </row>
    <row r="98" spans="2:7" ht="31.5" customHeight="1" x14ac:dyDescent="0.2">
      <c r="B98" s="19"/>
      <c r="C98" s="18" t="s">
        <v>6</v>
      </c>
      <c r="D98" s="53">
        <v>482</v>
      </c>
      <c r="E98" s="5">
        <f>+E96-D96</f>
        <v>1111.5999999999999</v>
      </c>
      <c r="F98" s="5">
        <f>+F96-E96</f>
        <v>1168.3999999999996</v>
      </c>
      <c r="G98" s="39"/>
    </row>
    <row r="99" spans="2:7" x14ac:dyDescent="0.2">
      <c r="C99" s="4"/>
    </row>
    <row r="100" spans="2:7" ht="13.15" customHeight="1" x14ac:dyDescent="0.2">
      <c r="B100" s="57" t="s">
        <v>10</v>
      </c>
      <c r="C100" s="57"/>
      <c r="D100" s="57"/>
      <c r="E100" s="57"/>
      <c r="F100" s="57"/>
      <c r="G100" s="57"/>
    </row>
    <row r="101" spans="2:7" ht="18" customHeight="1" x14ac:dyDescent="0.2">
      <c r="B101" s="57" t="s">
        <v>11</v>
      </c>
      <c r="C101" s="57"/>
      <c r="D101" s="57"/>
      <c r="E101" s="57"/>
      <c r="F101" s="57"/>
      <c r="G101" s="57"/>
    </row>
    <row r="102" spans="2:7" x14ac:dyDescent="0.2">
      <c r="B102" s="56" t="s">
        <v>15</v>
      </c>
      <c r="C102" s="56"/>
      <c r="D102" s="56"/>
      <c r="E102" s="56"/>
      <c r="F102" s="56"/>
      <c r="G102" s="56"/>
    </row>
    <row r="103" spans="2:7" x14ac:dyDescent="0.2">
      <c r="B103" s="1" t="s">
        <v>14</v>
      </c>
    </row>
    <row r="105" spans="2:7" x14ac:dyDescent="0.2">
      <c r="B105" s="50" t="s">
        <v>54</v>
      </c>
      <c r="C105" s="55">
        <v>2026</v>
      </c>
      <c r="D105" s="55">
        <v>2027</v>
      </c>
      <c r="E105" s="55">
        <v>2028</v>
      </c>
    </row>
    <row r="106" spans="2:7" ht="36" x14ac:dyDescent="0.2">
      <c r="B106" s="43" t="s">
        <v>3</v>
      </c>
      <c r="C106" s="44">
        <f>+C108+C109+C110+C111+C112+C113</f>
        <v>2591.2000000000003</v>
      </c>
      <c r="D106" s="44">
        <f>+D108+D109+D110+D111+D112+D113</f>
        <v>3702.8</v>
      </c>
      <c r="E106" s="44">
        <f>+E108+E109+E110+E111+E112+E113</f>
        <v>4871.2</v>
      </c>
    </row>
    <row r="107" spans="2:7" x14ac:dyDescent="0.2">
      <c r="B107" s="45" t="s">
        <v>4</v>
      </c>
      <c r="C107" s="46"/>
      <c r="D107" s="46"/>
      <c r="E107" s="46"/>
    </row>
    <row r="108" spans="2:7" ht="39.75" customHeight="1" x14ac:dyDescent="0.2">
      <c r="B108" s="47" t="s">
        <v>9</v>
      </c>
      <c r="C108" s="48">
        <f>D9+D24+D30+D41+D46+D51+D71+D78+D16+D85+D92+D56+D63+D35</f>
        <v>381.7</v>
      </c>
      <c r="D108" s="48">
        <f t="shared" ref="D108:E108" si="16">E9+E24+E30+E41+E46+E51+E71+E78+E16+E85+E92+E56+E63+E35</f>
        <v>669.7</v>
      </c>
      <c r="E108" s="48">
        <f t="shared" si="16"/>
        <v>1776.9</v>
      </c>
    </row>
    <row r="109" spans="2:7" ht="24" x14ac:dyDescent="0.2">
      <c r="B109" s="47" t="s">
        <v>55</v>
      </c>
      <c r="C109" s="48"/>
      <c r="D109" s="48"/>
      <c r="E109" s="48"/>
    </row>
    <row r="110" spans="2:7" ht="15" customHeight="1" x14ac:dyDescent="0.2">
      <c r="B110" s="47" t="s">
        <v>8</v>
      </c>
      <c r="C110" s="48">
        <f>SUM(D74+D42+D26+D66+D59+D95+D88+D81+D52+D47+D31+D19+D12)</f>
        <v>474</v>
      </c>
      <c r="D110" s="48">
        <f t="shared" ref="D110:E110" si="17">SUM(E74+E42+E26+E66+E59+E95+E88+E81+E52+E47+E31+E19+E12)</f>
        <v>0</v>
      </c>
      <c r="E110" s="48">
        <f t="shared" si="17"/>
        <v>0</v>
      </c>
    </row>
    <row r="111" spans="2:7" x14ac:dyDescent="0.2">
      <c r="B111" s="47" t="s">
        <v>56</v>
      </c>
      <c r="C111" s="48"/>
      <c r="D111" s="48"/>
      <c r="E111" s="48"/>
    </row>
    <row r="112" spans="2:7" ht="36" x14ac:dyDescent="0.2">
      <c r="B112" s="47" t="s">
        <v>12</v>
      </c>
      <c r="C112" s="48">
        <f>D25+D36+D17+D10+D64+D57+D93+D86+D79+D72</f>
        <v>1468.1</v>
      </c>
      <c r="D112" s="48">
        <f>+E25+E36+E17+E10+E64+E57+E72+E79+E86+E93</f>
        <v>1334.3</v>
      </c>
      <c r="E112" s="48">
        <f>F25+F36+F17+F10+F64+F57+F72+F79+F86+F93</f>
        <v>1334.3</v>
      </c>
    </row>
    <row r="113" spans="2:5" ht="38.25" customHeight="1" x14ac:dyDescent="0.2">
      <c r="B113" s="49" t="s">
        <v>13</v>
      </c>
      <c r="C113" s="48">
        <f>D73+D80+D18+D11+D58+D65+D94+D87</f>
        <v>267.40000000000003</v>
      </c>
      <c r="D113" s="48">
        <f>E73+E80+E18+E11+E58+E65+E94+E87</f>
        <v>1698.8</v>
      </c>
      <c r="E113" s="48">
        <f>F73+F80+F18+F11+F58+F65+F94+F87</f>
        <v>1760</v>
      </c>
    </row>
  </sheetData>
  <customSheetViews>
    <customSheetView guid="{5BDD65ED-3EA6-4BF1-8547-4CE9D9A34B44}" fitToPage="1" topLeftCell="A77">
      <selection activeCell="Q89" sqref="Q89"/>
      <pageMargins left="0.39370078740157483" right="0.39370078740157483" top="0.59055118110236227" bottom="0.59055118110236227" header="0" footer="0"/>
      <pageSetup paperSize="9" scale="61" fitToHeight="0" orientation="portrait" r:id="rId1"/>
    </customSheetView>
    <customSheetView guid="{95A66661-924C-4587-BF9B-C47E0C69FD0D}" showPageBreaks="1" fitToPage="1" topLeftCell="A67">
      <selection activeCell="S6" sqref="S6"/>
      <pageMargins left="0.39370078740157483" right="0.39370078740157483" top="0.59055118110236227" bottom="0.59055118110236227" header="0" footer="0"/>
      <pageSetup paperSize="9" scale="90" fitToHeight="0" orientation="landscape" r:id="rId2"/>
    </customSheetView>
    <customSheetView guid="{F571435C-E0CA-4690-9BDC-D9FC8AED9576}" fitToPage="1" topLeftCell="A76">
      <selection activeCell="C84" sqref="C84"/>
      <pageMargins left="0.39370078740157483" right="0.39370078740157483" top="0.59055118110236227" bottom="0.59055118110236227" header="0" footer="0"/>
      <pageSetup paperSize="9" scale="61" fitToHeight="0" orientation="portrait" r:id="rId3"/>
    </customSheetView>
    <customSheetView guid="{9B9F3E62-7C78-4894-A8F0-B3229B2D1239}" showPageBreaks="1" fitToPage="1">
      <selection activeCell="C87" sqref="C87"/>
      <pageMargins left="0.39370078740157483" right="0.39370078740157483" top="0.59055118110236227" bottom="0.59055118110236227" header="0" footer="0"/>
      <pageSetup paperSize="9" scale="53" fitToHeight="0" orientation="portrait" r:id="rId4"/>
    </customSheetView>
    <customSheetView guid="{5E91BF9D-88EF-4EAD-8708-C46087883035}" fitToPage="1" topLeftCell="A61">
      <selection activeCell="C55" sqref="C55"/>
      <pageMargins left="0.39370078740157483" right="0.39370078740157483" top="0.59055118110236227" bottom="0.59055118110236227" header="0" footer="0"/>
      <pageSetup paperSize="9" scale="90" fitToHeight="0" orientation="landscape" r:id="rId5"/>
    </customSheetView>
    <customSheetView guid="{A080F799-B601-4179-A527-05226F5B4CC3}" fitToPage="1" topLeftCell="A88">
      <selection activeCell="I89" sqref="I89"/>
      <pageMargins left="0.39370078740157483" right="0.39370078740157483" top="0.59055118110236227" bottom="0.59055118110236227" header="0" footer="0"/>
      <pageSetup paperSize="9" scale="61" fitToHeight="0" orientation="portrait" r:id="rId6"/>
    </customSheetView>
    <customSheetView guid="{AE9DA1E0-6181-496E-99C6-08519C19A850}" fitToPage="1" topLeftCell="A28">
      <selection activeCell="C40" sqref="C40"/>
      <pageMargins left="0.39370078740157483" right="0.39370078740157483" top="0.59055118110236227" bottom="0.59055118110236227" header="0" footer="0"/>
      <pageSetup paperSize="9" scale="61" fitToHeight="0" orientation="portrait" r:id="rId7"/>
    </customSheetView>
  </customSheetViews>
  <mergeCells count="12">
    <mergeCell ref="B2:G2"/>
    <mergeCell ref="B101:G101"/>
    <mergeCell ref="B45:B47"/>
    <mergeCell ref="B50:B52"/>
    <mergeCell ref="B70:B74"/>
    <mergeCell ref="B77:B81"/>
    <mergeCell ref="B102:G102"/>
    <mergeCell ref="B100:G100"/>
    <mergeCell ref="B23:B26"/>
    <mergeCell ref="B29:B31"/>
    <mergeCell ref="B34:B36"/>
    <mergeCell ref="B40:B42"/>
  </mergeCells>
  <pageMargins left="0.39370078740157483" right="0.39370078740157483" top="0.59055118110236227" bottom="0.59055118110236227" header="0" footer="0"/>
  <pageSetup paperSize="9" scale="75" fitToHeight="0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B9"/>
  <sheetViews>
    <sheetView zoomScaleNormal="100" workbookViewId="0">
      <selection activeCell="B3" sqref="B3"/>
    </sheetView>
  </sheetViews>
  <sheetFormatPr defaultColWidth="9.140625" defaultRowHeight="12.75" x14ac:dyDescent="0.2"/>
  <cols>
    <col min="1" max="1" width="2.5703125" style="1" customWidth="1"/>
    <col min="2" max="2" width="51.5703125" style="1" customWidth="1"/>
    <col min="3" max="16384" width="9.140625" style="1"/>
  </cols>
  <sheetData>
    <row r="1" spans="2:2" ht="35.25" customHeight="1" x14ac:dyDescent="0.2">
      <c r="B1" s="25" t="s">
        <v>3</v>
      </c>
    </row>
    <row r="2" spans="2:2" ht="147.75" customHeight="1" x14ac:dyDescent="0.2">
      <c r="B2" s="3" t="s">
        <v>18</v>
      </c>
    </row>
    <row r="3" spans="2:2" ht="190.5" customHeight="1" x14ac:dyDescent="0.2">
      <c r="B3" s="2" t="s">
        <v>19</v>
      </c>
    </row>
    <row r="4" spans="2:2" ht="120.75" customHeight="1" x14ac:dyDescent="0.2">
      <c r="B4" s="2" t="s">
        <v>20</v>
      </c>
    </row>
    <row r="5" spans="2:2" ht="70.5" customHeight="1" x14ac:dyDescent="0.2">
      <c r="B5" s="2" t="s">
        <v>21</v>
      </c>
    </row>
    <row r="6" spans="2:2" ht="26.25" customHeight="1" x14ac:dyDescent="0.2">
      <c r="B6" s="2" t="s">
        <v>22</v>
      </c>
    </row>
    <row r="7" spans="2:2" ht="133.5" customHeight="1" x14ac:dyDescent="0.2">
      <c r="B7" s="2" t="s">
        <v>23</v>
      </c>
    </row>
    <row r="8" spans="2:2" ht="128.25" customHeight="1" x14ac:dyDescent="0.2">
      <c r="B8" s="31" t="s">
        <v>24</v>
      </c>
    </row>
    <row r="9" spans="2:2" x14ac:dyDescent="0.2">
      <c r="B9" s="4"/>
    </row>
  </sheetData>
  <customSheetViews>
    <customSheetView guid="{5BDD65ED-3EA6-4BF1-8547-4CE9D9A34B44}" fitToPage="1">
      <selection activeCell="B3" sqref="B3"/>
      <pageMargins left="0.39370078740157483" right="0.39370078740157483" top="0.59055118110236227" bottom="0.59055118110236227" header="0" footer="0"/>
      <pageSetup paperSize="9" scale="62" fitToHeight="0" orientation="portrait" r:id="rId1"/>
    </customSheetView>
    <customSheetView guid="{95A66661-924C-4587-BF9B-C47E0C69FD0D}" fitToPage="1" state="hidden">
      <selection activeCell="B3" sqref="B3"/>
      <pageMargins left="0.39370078740157483" right="0.39370078740157483" top="0.59055118110236227" bottom="0.59055118110236227" header="0" footer="0"/>
      <pageSetup paperSize="9" scale="62" fitToHeight="0" orientation="portrait" r:id="rId2"/>
    </customSheetView>
    <customSheetView guid="{F571435C-E0CA-4690-9BDC-D9FC8AED9576}" fitToPage="1">
      <selection activeCell="B3" sqref="B3"/>
      <pageMargins left="0.39370078740157483" right="0.39370078740157483" top="0.59055118110236227" bottom="0.59055118110236227" header="0" footer="0"/>
      <pageSetup paperSize="9" scale="62" fitToHeight="0" orientation="portrait" r:id="rId3"/>
    </customSheetView>
    <customSheetView guid="{9B9F3E62-7C78-4894-A8F0-B3229B2D1239}" fitToPage="1" state="hidden">
      <selection activeCell="B3" sqref="B3"/>
      <pageMargins left="0.39370078740157483" right="0.39370078740157483" top="0.59055118110236227" bottom="0.59055118110236227" header="0" footer="0"/>
      <pageSetup paperSize="9" scale="62" fitToHeight="0" orientation="portrait" r:id="rId4"/>
    </customSheetView>
    <customSheetView guid="{5E91BF9D-88EF-4EAD-8708-C46087883035}" fitToPage="1" state="hidden">
      <selection activeCell="B3" sqref="B3"/>
      <pageMargins left="0.39370078740157483" right="0.39370078740157483" top="0.59055118110236227" bottom="0.59055118110236227" header="0" footer="0"/>
      <pageSetup paperSize="9" scale="62" fitToHeight="0" orientation="portrait" r:id="rId5"/>
    </customSheetView>
    <customSheetView guid="{A080F799-B601-4179-A527-05226F5B4CC3}" fitToPage="1">
      <selection activeCell="B3" sqref="B3"/>
      <pageMargins left="0.39370078740157483" right="0.39370078740157483" top="0.59055118110236227" bottom="0.59055118110236227" header="0" footer="0"/>
      <pageSetup paperSize="9" scale="62" fitToHeight="0" orientation="portrait" r:id="rId6"/>
    </customSheetView>
    <customSheetView guid="{AE9DA1E0-6181-496E-99C6-08519C19A850}" fitToPage="1">
      <selection activeCell="B3" sqref="B3"/>
      <pageMargins left="0.39370078740157483" right="0.39370078740157483" top="0.59055118110236227" bottom="0.59055118110236227" header="0" footer="0"/>
      <pageSetup paperSize="9" scale="62" fitToHeight="0" orientation="portrait" r:id="rId7"/>
    </customSheetView>
  </customSheetViews>
  <pageMargins left="0.39370078740157483" right="0.39370078740157483" top="0.59055118110236227" bottom="0.59055118110236227" header="0" footer="0"/>
  <pageSetup paperSize="9" scale="62" fitToHeight="0"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4 programa 3 lentelė</vt:lpstr>
      <vt:lpstr>Lėšų atmintinė</vt:lpstr>
    </vt:vector>
  </TitlesOfParts>
  <Company>KMSA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Snieguolė Kačerauskaitė</dc:creator>
  <cp:lastModifiedBy>Irena Stankeviciene</cp:lastModifiedBy>
  <cp:lastPrinted>2026-09-08T13:26:57Z</cp:lastPrinted>
  <dcterms:created xsi:type="dcterms:W3CDTF">2023-07-11T10:34:54Z</dcterms:created>
  <dcterms:modified xsi:type="dcterms:W3CDTF">2026-09-08T13:27:16Z</dcterms:modified>
</cp:coreProperties>
</file>